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5581_student_uwtsd_ac_uk/Documents/Level 5/Alternative Propulsion Systems/Assignments/"/>
    </mc:Choice>
  </mc:AlternateContent>
  <xr:revisionPtr revIDLastSave="1321" documentId="13_ncr:1_{A4067C33-4FC3-45A0-9827-B830EF8F5D1F}" xr6:coauthVersionLast="47" xr6:coauthVersionMax="47" xr10:uidLastSave="{B17CD413-15A3-4F3D-89BA-57FC661701F3}"/>
  <bookViews>
    <workbookView xWindow="-90" yWindow="-90" windowWidth="19380" windowHeight="10980" firstSheet="4" activeTab="6" xr2:uid="{00000000-000D-0000-FFFF-FFFF00000000}"/>
  </bookViews>
  <sheets>
    <sheet name="Vehicle Data" sheetId="24" r:id="rId1"/>
    <sheet name="WLTP Calculations" sheetId="1" r:id="rId2"/>
    <sheet name="WLTP Graph" sheetId="26" r:id="rId3"/>
    <sheet name="Resistive Forces" sheetId="36" r:id="rId4"/>
    <sheet name="Acceleration Graph" sheetId="27" r:id="rId5"/>
    <sheet name="Cumulative Energy Graph" sheetId="35" r:id="rId6"/>
    <sheet name="Energy Recovery Graph" sheetId="3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" i="1" l="1"/>
  <c r="S1782" i="1"/>
  <c r="S5" i="1"/>
  <c r="T5" i="1" s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T4" i="1"/>
  <c r="R4" i="1"/>
  <c r="J4" i="1"/>
  <c r="J5" i="1"/>
  <c r="K5" i="1"/>
  <c r="H5" i="1"/>
  <c r="U5" i="1" l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4" i="1"/>
  <c r="D3" i="24"/>
  <c r="D2" i="24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4" i="1"/>
  <c r="B4" i="24"/>
  <c r="B10" i="24" s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4" i="1"/>
  <c r="G567" i="1" l="1"/>
  <c r="I567" i="1" s="1"/>
  <c r="G1362" i="1"/>
  <c r="I1362" i="1" s="1"/>
  <c r="G1734" i="1"/>
  <c r="I1734" i="1" s="1"/>
  <c r="G1670" i="1"/>
  <c r="I1670" i="1" s="1"/>
  <c r="G1630" i="1"/>
  <c r="I1630" i="1" s="1"/>
  <c r="G1582" i="1"/>
  <c r="I1582" i="1" s="1"/>
  <c r="G1542" i="1"/>
  <c r="I1542" i="1" s="1"/>
  <c r="G1486" i="1"/>
  <c r="I1486" i="1" s="1"/>
  <c r="G1398" i="1"/>
  <c r="I1398" i="1" s="1"/>
  <c r="G1294" i="1"/>
  <c r="I1294" i="1" s="1"/>
  <c r="G1198" i="1"/>
  <c r="I1198" i="1" s="1"/>
  <c r="G1102" i="1"/>
  <c r="I1102" i="1" s="1"/>
  <c r="G1014" i="1"/>
  <c r="I1014" i="1" s="1"/>
  <c r="G926" i="1"/>
  <c r="I926" i="1" s="1"/>
  <c r="G822" i="1"/>
  <c r="I822" i="1" s="1"/>
  <c r="G718" i="1"/>
  <c r="I718" i="1" s="1"/>
  <c r="G630" i="1"/>
  <c r="I630" i="1" s="1"/>
  <c r="G534" i="1"/>
  <c r="I534" i="1" s="1"/>
  <c r="G446" i="1"/>
  <c r="I446" i="1" s="1"/>
  <c r="G358" i="1"/>
  <c r="I358" i="1" s="1"/>
  <c r="G262" i="1"/>
  <c r="I262" i="1" s="1"/>
  <c r="G174" i="1"/>
  <c r="I174" i="1" s="1"/>
  <c r="G78" i="1"/>
  <c r="I78" i="1" s="1"/>
  <c r="G14" i="1"/>
  <c r="I14" i="1" s="1"/>
  <c r="G1797" i="1"/>
  <c r="I1797" i="1" s="1"/>
  <c r="G1789" i="1"/>
  <c r="I1789" i="1" s="1"/>
  <c r="G1781" i="1"/>
  <c r="I1781" i="1" s="1"/>
  <c r="G1773" i="1"/>
  <c r="I1773" i="1" s="1"/>
  <c r="G1765" i="1"/>
  <c r="I1765" i="1" s="1"/>
  <c r="G1757" i="1"/>
  <c r="I1757" i="1" s="1"/>
  <c r="G1749" i="1"/>
  <c r="I1749" i="1" s="1"/>
  <c r="G1741" i="1"/>
  <c r="I1741" i="1" s="1"/>
  <c r="G1733" i="1"/>
  <c r="I1733" i="1" s="1"/>
  <c r="G1725" i="1"/>
  <c r="I1725" i="1" s="1"/>
  <c r="G1717" i="1"/>
  <c r="I1717" i="1" s="1"/>
  <c r="G1709" i="1"/>
  <c r="I1709" i="1" s="1"/>
  <c r="G1701" i="1"/>
  <c r="I1701" i="1" s="1"/>
  <c r="G1693" i="1"/>
  <c r="I1693" i="1" s="1"/>
  <c r="G1685" i="1"/>
  <c r="I1685" i="1" s="1"/>
  <c r="G1677" i="1"/>
  <c r="I1677" i="1" s="1"/>
  <c r="G1669" i="1"/>
  <c r="I1669" i="1" s="1"/>
  <c r="G1661" i="1"/>
  <c r="I1661" i="1" s="1"/>
  <c r="G1653" i="1"/>
  <c r="I1653" i="1" s="1"/>
  <c r="G1645" i="1"/>
  <c r="I1645" i="1" s="1"/>
  <c r="G1637" i="1"/>
  <c r="I1637" i="1" s="1"/>
  <c r="G1629" i="1"/>
  <c r="I1629" i="1" s="1"/>
  <c r="G1621" i="1"/>
  <c r="I1621" i="1" s="1"/>
  <c r="G1613" i="1"/>
  <c r="I1613" i="1" s="1"/>
  <c r="G1605" i="1"/>
  <c r="I1605" i="1" s="1"/>
  <c r="G1597" i="1"/>
  <c r="I1597" i="1" s="1"/>
  <c r="G1589" i="1"/>
  <c r="I1589" i="1" s="1"/>
  <c r="G1581" i="1"/>
  <c r="I1581" i="1" s="1"/>
  <c r="G1573" i="1"/>
  <c r="I1573" i="1" s="1"/>
  <c r="G1565" i="1"/>
  <c r="I1565" i="1" s="1"/>
  <c r="G1557" i="1"/>
  <c r="I1557" i="1" s="1"/>
  <c r="G1549" i="1"/>
  <c r="I1549" i="1" s="1"/>
  <c r="G1541" i="1"/>
  <c r="I1541" i="1" s="1"/>
  <c r="G1533" i="1"/>
  <c r="I1533" i="1" s="1"/>
  <c r="G1525" i="1"/>
  <c r="I1525" i="1" s="1"/>
  <c r="G1517" i="1"/>
  <c r="I1517" i="1" s="1"/>
  <c r="G1509" i="1"/>
  <c r="I1509" i="1" s="1"/>
  <c r="G1501" i="1"/>
  <c r="I1501" i="1" s="1"/>
  <c r="G1493" i="1"/>
  <c r="I1493" i="1" s="1"/>
  <c r="G1485" i="1"/>
  <c r="I1485" i="1" s="1"/>
  <c r="G1477" i="1"/>
  <c r="I1477" i="1" s="1"/>
  <c r="G1469" i="1"/>
  <c r="I1469" i="1" s="1"/>
  <c r="G1461" i="1"/>
  <c r="I1461" i="1" s="1"/>
  <c r="G1453" i="1"/>
  <c r="I1453" i="1" s="1"/>
  <c r="G1445" i="1"/>
  <c r="I1445" i="1" s="1"/>
  <c r="G1437" i="1"/>
  <c r="I1437" i="1" s="1"/>
  <c r="G1429" i="1"/>
  <c r="I1429" i="1" s="1"/>
  <c r="G1421" i="1"/>
  <c r="I1421" i="1" s="1"/>
  <c r="G1413" i="1"/>
  <c r="I1413" i="1" s="1"/>
  <c r="G1405" i="1"/>
  <c r="I1405" i="1" s="1"/>
  <c r="G1397" i="1"/>
  <c r="I1397" i="1" s="1"/>
  <c r="G1389" i="1"/>
  <c r="I1389" i="1" s="1"/>
  <c r="G1381" i="1"/>
  <c r="I1381" i="1" s="1"/>
  <c r="G1373" i="1"/>
  <c r="I1373" i="1" s="1"/>
  <c r="G1365" i="1"/>
  <c r="I1365" i="1" s="1"/>
  <c r="G1357" i="1"/>
  <c r="I1357" i="1" s="1"/>
  <c r="G1349" i="1"/>
  <c r="I1349" i="1" s="1"/>
  <c r="G1341" i="1"/>
  <c r="I1341" i="1" s="1"/>
  <c r="G1333" i="1"/>
  <c r="I1333" i="1" s="1"/>
  <c r="G1325" i="1"/>
  <c r="I1325" i="1" s="1"/>
  <c r="G1317" i="1"/>
  <c r="I1317" i="1" s="1"/>
  <c r="G1309" i="1"/>
  <c r="I1309" i="1" s="1"/>
  <c r="G1301" i="1"/>
  <c r="I1301" i="1" s="1"/>
  <c r="G1293" i="1"/>
  <c r="I1293" i="1" s="1"/>
  <c r="G1285" i="1"/>
  <c r="I1285" i="1" s="1"/>
  <c r="G1277" i="1"/>
  <c r="I1277" i="1" s="1"/>
  <c r="G1269" i="1"/>
  <c r="I1269" i="1" s="1"/>
  <c r="G1261" i="1"/>
  <c r="I1261" i="1" s="1"/>
  <c r="G1253" i="1"/>
  <c r="I1253" i="1" s="1"/>
  <c r="G1245" i="1"/>
  <c r="I1245" i="1" s="1"/>
  <c r="G1237" i="1"/>
  <c r="I1237" i="1" s="1"/>
  <c r="G1229" i="1"/>
  <c r="I1229" i="1" s="1"/>
  <c r="G1221" i="1"/>
  <c r="I1221" i="1" s="1"/>
  <c r="G1213" i="1"/>
  <c r="I1213" i="1" s="1"/>
  <c r="G1205" i="1"/>
  <c r="I1205" i="1" s="1"/>
  <c r="G1197" i="1"/>
  <c r="I1197" i="1" s="1"/>
  <c r="G1189" i="1"/>
  <c r="I1189" i="1" s="1"/>
  <c r="G1181" i="1"/>
  <c r="I1181" i="1" s="1"/>
  <c r="G1173" i="1"/>
  <c r="I1173" i="1" s="1"/>
  <c r="G1165" i="1"/>
  <c r="I1165" i="1" s="1"/>
  <c r="G1157" i="1"/>
  <c r="I1157" i="1" s="1"/>
  <c r="G1149" i="1"/>
  <c r="I1149" i="1" s="1"/>
  <c r="G1141" i="1"/>
  <c r="I1141" i="1" s="1"/>
  <c r="G1133" i="1"/>
  <c r="I1133" i="1" s="1"/>
  <c r="G1125" i="1"/>
  <c r="I1125" i="1" s="1"/>
  <c r="G1117" i="1"/>
  <c r="I1117" i="1" s="1"/>
  <c r="G1109" i="1"/>
  <c r="I1109" i="1" s="1"/>
  <c r="G1101" i="1"/>
  <c r="I1101" i="1" s="1"/>
  <c r="G1093" i="1"/>
  <c r="I1093" i="1" s="1"/>
  <c r="G1085" i="1"/>
  <c r="I1085" i="1" s="1"/>
  <c r="G1077" i="1"/>
  <c r="I1077" i="1" s="1"/>
  <c r="G1069" i="1"/>
  <c r="I1069" i="1" s="1"/>
  <c r="G1061" i="1"/>
  <c r="I1061" i="1" s="1"/>
  <c r="G1053" i="1"/>
  <c r="I1053" i="1" s="1"/>
  <c r="G1045" i="1"/>
  <c r="I1045" i="1" s="1"/>
  <c r="G1037" i="1"/>
  <c r="I1037" i="1" s="1"/>
  <c r="G1029" i="1"/>
  <c r="I1029" i="1" s="1"/>
  <c r="G1021" i="1"/>
  <c r="I1021" i="1" s="1"/>
  <c r="G1013" i="1"/>
  <c r="I1013" i="1" s="1"/>
  <c r="G1005" i="1"/>
  <c r="I1005" i="1" s="1"/>
  <c r="G997" i="1"/>
  <c r="I997" i="1" s="1"/>
  <c r="G989" i="1"/>
  <c r="I989" i="1" s="1"/>
  <c r="G981" i="1"/>
  <c r="I981" i="1" s="1"/>
  <c r="G973" i="1"/>
  <c r="I973" i="1" s="1"/>
  <c r="G965" i="1"/>
  <c r="I965" i="1" s="1"/>
  <c r="G957" i="1"/>
  <c r="I957" i="1" s="1"/>
  <c r="G949" i="1"/>
  <c r="I949" i="1" s="1"/>
  <c r="G941" i="1"/>
  <c r="I941" i="1" s="1"/>
  <c r="G933" i="1"/>
  <c r="I933" i="1" s="1"/>
  <c r="G925" i="1"/>
  <c r="I925" i="1" s="1"/>
  <c r="G917" i="1"/>
  <c r="I917" i="1" s="1"/>
  <c r="G909" i="1"/>
  <c r="I909" i="1" s="1"/>
  <c r="G901" i="1"/>
  <c r="I901" i="1" s="1"/>
  <c r="G893" i="1"/>
  <c r="I893" i="1" s="1"/>
  <c r="G885" i="1"/>
  <c r="I885" i="1" s="1"/>
  <c r="G877" i="1"/>
  <c r="I877" i="1" s="1"/>
  <c r="G869" i="1"/>
  <c r="I869" i="1" s="1"/>
  <c r="G861" i="1"/>
  <c r="I861" i="1" s="1"/>
  <c r="G853" i="1"/>
  <c r="I853" i="1" s="1"/>
  <c r="G845" i="1"/>
  <c r="I845" i="1" s="1"/>
  <c r="G837" i="1"/>
  <c r="I837" i="1" s="1"/>
  <c r="G829" i="1"/>
  <c r="I829" i="1" s="1"/>
  <c r="G821" i="1"/>
  <c r="I821" i="1" s="1"/>
  <c r="G813" i="1"/>
  <c r="I813" i="1" s="1"/>
  <c r="G805" i="1"/>
  <c r="I805" i="1" s="1"/>
  <c r="G797" i="1"/>
  <c r="I797" i="1" s="1"/>
  <c r="G789" i="1"/>
  <c r="I789" i="1" s="1"/>
  <c r="G781" i="1"/>
  <c r="I781" i="1" s="1"/>
  <c r="G773" i="1"/>
  <c r="I773" i="1" s="1"/>
  <c r="G765" i="1"/>
  <c r="I765" i="1" s="1"/>
  <c r="G757" i="1"/>
  <c r="I757" i="1" s="1"/>
  <c r="G749" i="1"/>
  <c r="I749" i="1" s="1"/>
  <c r="G741" i="1"/>
  <c r="I741" i="1" s="1"/>
  <c r="G733" i="1"/>
  <c r="I733" i="1" s="1"/>
  <c r="G725" i="1"/>
  <c r="I725" i="1" s="1"/>
  <c r="G717" i="1"/>
  <c r="I717" i="1" s="1"/>
  <c r="G709" i="1"/>
  <c r="I709" i="1" s="1"/>
  <c r="G701" i="1"/>
  <c r="I701" i="1" s="1"/>
  <c r="G693" i="1"/>
  <c r="I693" i="1" s="1"/>
  <c r="G685" i="1"/>
  <c r="I685" i="1" s="1"/>
  <c r="G677" i="1"/>
  <c r="I677" i="1" s="1"/>
  <c r="G669" i="1"/>
  <c r="I669" i="1" s="1"/>
  <c r="G661" i="1"/>
  <c r="I661" i="1" s="1"/>
  <c r="G653" i="1"/>
  <c r="I653" i="1" s="1"/>
  <c r="G645" i="1"/>
  <c r="I645" i="1" s="1"/>
  <c r="G637" i="1"/>
  <c r="I637" i="1" s="1"/>
  <c r="G629" i="1"/>
  <c r="I629" i="1" s="1"/>
  <c r="G621" i="1"/>
  <c r="I621" i="1" s="1"/>
  <c r="G613" i="1"/>
  <c r="I613" i="1" s="1"/>
  <c r="G605" i="1"/>
  <c r="I605" i="1" s="1"/>
  <c r="G597" i="1"/>
  <c r="I597" i="1" s="1"/>
  <c r="G589" i="1"/>
  <c r="I589" i="1" s="1"/>
  <c r="G581" i="1"/>
  <c r="I581" i="1" s="1"/>
  <c r="G573" i="1"/>
  <c r="I573" i="1" s="1"/>
  <c r="G565" i="1"/>
  <c r="I565" i="1" s="1"/>
  <c r="G557" i="1"/>
  <c r="I557" i="1" s="1"/>
  <c r="G549" i="1"/>
  <c r="I549" i="1" s="1"/>
  <c r="G541" i="1"/>
  <c r="I541" i="1" s="1"/>
  <c r="G533" i="1"/>
  <c r="I533" i="1" s="1"/>
  <c r="G525" i="1"/>
  <c r="I525" i="1" s="1"/>
  <c r="G517" i="1"/>
  <c r="I517" i="1" s="1"/>
  <c r="G509" i="1"/>
  <c r="I509" i="1" s="1"/>
  <c r="G501" i="1"/>
  <c r="I501" i="1" s="1"/>
  <c r="G493" i="1"/>
  <c r="I493" i="1" s="1"/>
  <c r="G485" i="1"/>
  <c r="I485" i="1" s="1"/>
  <c r="G477" i="1"/>
  <c r="I477" i="1" s="1"/>
  <c r="G469" i="1"/>
  <c r="I469" i="1" s="1"/>
  <c r="G461" i="1"/>
  <c r="I461" i="1" s="1"/>
  <c r="G453" i="1"/>
  <c r="I453" i="1" s="1"/>
  <c r="G445" i="1"/>
  <c r="I445" i="1" s="1"/>
  <c r="G437" i="1"/>
  <c r="I437" i="1" s="1"/>
  <c r="G429" i="1"/>
  <c r="I429" i="1" s="1"/>
  <c r="G421" i="1"/>
  <c r="I421" i="1" s="1"/>
  <c r="G413" i="1"/>
  <c r="I413" i="1" s="1"/>
  <c r="G405" i="1"/>
  <c r="I405" i="1" s="1"/>
  <c r="G397" i="1"/>
  <c r="I397" i="1" s="1"/>
  <c r="G389" i="1"/>
  <c r="I389" i="1" s="1"/>
  <c r="G381" i="1"/>
  <c r="I381" i="1" s="1"/>
  <c r="G373" i="1"/>
  <c r="I373" i="1" s="1"/>
  <c r="G365" i="1"/>
  <c r="I365" i="1" s="1"/>
  <c r="G357" i="1"/>
  <c r="I357" i="1" s="1"/>
  <c r="G349" i="1"/>
  <c r="I349" i="1" s="1"/>
  <c r="G341" i="1"/>
  <c r="I341" i="1" s="1"/>
  <c r="G333" i="1"/>
  <c r="I333" i="1" s="1"/>
  <c r="G325" i="1"/>
  <c r="I325" i="1" s="1"/>
  <c r="G317" i="1"/>
  <c r="I317" i="1" s="1"/>
  <c r="G309" i="1"/>
  <c r="I309" i="1" s="1"/>
  <c r="G301" i="1"/>
  <c r="I301" i="1" s="1"/>
  <c r="G293" i="1"/>
  <c r="I293" i="1" s="1"/>
  <c r="G285" i="1"/>
  <c r="I285" i="1" s="1"/>
  <c r="G277" i="1"/>
  <c r="I277" i="1" s="1"/>
  <c r="G269" i="1"/>
  <c r="I269" i="1" s="1"/>
  <c r="G261" i="1"/>
  <c r="I261" i="1" s="1"/>
  <c r="G253" i="1"/>
  <c r="I253" i="1" s="1"/>
  <c r="G245" i="1"/>
  <c r="I245" i="1" s="1"/>
  <c r="G237" i="1"/>
  <c r="I237" i="1" s="1"/>
  <c r="G229" i="1"/>
  <c r="I229" i="1" s="1"/>
  <c r="G221" i="1"/>
  <c r="I221" i="1" s="1"/>
  <c r="G213" i="1"/>
  <c r="I213" i="1" s="1"/>
  <c r="G205" i="1"/>
  <c r="I205" i="1" s="1"/>
  <c r="G197" i="1"/>
  <c r="I197" i="1" s="1"/>
  <c r="G189" i="1"/>
  <c r="I189" i="1" s="1"/>
  <c r="G181" i="1"/>
  <c r="I181" i="1" s="1"/>
  <c r="G173" i="1"/>
  <c r="I173" i="1" s="1"/>
  <c r="G165" i="1"/>
  <c r="I165" i="1" s="1"/>
  <c r="G157" i="1"/>
  <c r="I157" i="1" s="1"/>
  <c r="G149" i="1"/>
  <c r="I149" i="1" s="1"/>
  <c r="G141" i="1"/>
  <c r="I141" i="1" s="1"/>
  <c r="G133" i="1"/>
  <c r="I133" i="1" s="1"/>
  <c r="G125" i="1"/>
  <c r="I125" i="1" s="1"/>
  <c r="G117" i="1"/>
  <c r="I117" i="1" s="1"/>
  <c r="G109" i="1"/>
  <c r="I109" i="1" s="1"/>
  <c r="G101" i="1"/>
  <c r="I101" i="1" s="1"/>
  <c r="G93" i="1"/>
  <c r="I93" i="1" s="1"/>
  <c r="G85" i="1"/>
  <c r="I85" i="1" s="1"/>
  <c r="G77" i="1"/>
  <c r="I77" i="1" s="1"/>
  <c r="G69" i="1"/>
  <c r="I69" i="1" s="1"/>
  <c r="G61" i="1"/>
  <c r="I61" i="1" s="1"/>
  <c r="G53" i="1"/>
  <c r="I53" i="1" s="1"/>
  <c r="G45" i="1"/>
  <c r="I45" i="1" s="1"/>
  <c r="G37" i="1"/>
  <c r="I37" i="1" s="1"/>
  <c r="G29" i="1"/>
  <c r="I29" i="1" s="1"/>
  <c r="G21" i="1"/>
  <c r="I21" i="1" s="1"/>
  <c r="G13" i="1"/>
  <c r="I13" i="1" s="1"/>
  <c r="G5" i="1"/>
  <c r="I5" i="1" s="1"/>
  <c r="L5" i="1" s="1"/>
  <c r="M5" i="1" s="1"/>
  <c r="G1758" i="1"/>
  <c r="I1758" i="1" s="1"/>
  <c r="G1686" i="1"/>
  <c r="I1686" i="1" s="1"/>
  <c r="G1606" i="1"/>
  <c r="I1606" i="1" s="1"/>
  <c r="G1534" i="1"/>
  <c r="I1534" i="1" s="1"/>
  <c r="G1462" i="1"/>
  <c r="I1462" i="1" s="1"/>
  <c r="G1390" i="1"/>
  <c r="I1390" i="1" s="1"/>
  <c r="G1318" i="1"/>
  <c r="I1318" i="1" s="1"/>
  <c r="G1246" i="1"/>
  <c r="I1246" i="1" s="1"/>
  <c r="G1174" i="1"/>
  <c r="I1174" i="1" s="1"/>
  <c r="G1118" i="1"/>
  <c r="I1118" i="1" s="1"/>
  <c r="G1038" i="1"/>
  <c r="I1038" i="1" s="1"/>
  <c r="G974" i="1"/>
  <c r="I974" i="1" s="1"/>
  <c r="G910" i="1"/>
  <c r="I910" i="1" s="1"/>
  <c r="G854" i="1"/>
  <c r="I854" i="1" s="1"/>
  <c r="G782" i="1"/>
  <c r="I782" i="1" s="1"/>
  <c r="G710" i="1"/>
  <c r="I710" i="1" s="1"/>
  <c r="G646" i="1"/>
  <c r="I646" i="1" s="1"/>
  <c r="G582" i="1"/>
  <c r="I582" i="1" s="1"/>
  <c r="G510" i="1"/>
  <c r="I510" i="1" s="1"/>
  <c r="G454" i="1"/>
  <c r="I454" i="1" s="1"/>
  <c r="G398" i="1"/>
  <c r="I398" i="1" s="1"/>
  <c r="G342" i="1"/>
  <c r="I342" i="1" s="1"/>
  <c r="G278" i="1"/>
  <c r="I278" i="1" s="1"/>
  <c r="G198" i="1"/>
  <c r="I198" i="1" s="1"/>
  <c r="G134" i="1"/>
  <c r="I134" i="1" s="1"/>
  <c r="G86" i="1"/>
  <c r="I86" i="1" s="1"/>
  <c r="G6" i="1"/>
  <c r="I6" i="1" s="1"/>
  <c r="G1796" i="1"/>
  <c r="I1796" i="1" s="1"/>
  <c r="G1788" i="1"/>
  <c r="I1788" i="1" s="1"/>
  <c r="G1780" i="1"/>
  <c r="I1780" i="1" s="1"/>
  <c r="G1772" i="1"/>
  <c r="I1772" i="1" s="1"/>
  <c r="G1764" i="1"/>
  <c r="I1764" i="1" s="1"/>
  <c r="G1756" i="1"/>
  <c r="I1756" i="1" s="1"/>
  <c r="G1748" i="1"/>
  <c r="I1748" i="1" s="1"/>
  <c r="G1740" i="1"/>
  <c r="I1740" i="1" s="1"/>
  <c r="G1732" i="1"/>
  <c r="I1732" i="1" s="1"/>
  <c r="G1724" i="1"/>
  <c r="I1724" i="1" s="1"/>
  <c r="G1716" i="1"/>
  <c r="I1716" i="1" s="1"/>
  <c r="G1708" i="1"/>
  <c r="I1708" i="1" s="1"/>
  <c r="G1700" i="1"/>
  <c r="I1700" i="1" s="1"/>
  <c r="G1692" i="1"/>
  <c r="I1692" i="1" s="1"/>
  <c r="G1684" i="1"/>
  <c r="I1684" i="1" s="1"/>
  <c r="G1676" i="1"/>
  <c r="I1676" i="1" s="1"/>
  <c r="G1668" i="1"/>
  <c r="I1668" i="1" s="1"/>
  <c r="G1660" i="1"/>
  <c r="I1660" i="1" s="1"/>
  <c r="G1652" i="1"/>
  <c r="I1652" i="1" s="1"/>
  <c r="G1644" i="1"/>
  <c r="I1644" i="1" s="1"/>
  <c r="G1636" i="1"/>
  <c r="I1636" i="1" s="1"/>
  <c r="G1628" i="1"/>
  <c r="I1628" i="1" s="1"/>
  <c r="G1620" i="1"/>
  <c r="I1620" i="1" s="1"/>
  <c r="G1612" i="1"/>
  <c r="I1612" i="1" s="1"/>
  <c r="G1604" i="1"/>
  <c r="I1604" i="1" s="1"/>
  <c r="G1596" i="1"/>
  <c r="I1596" i="1" s="1"/>
  <c r="G1588" i="1"/>
  <c r="I1588" i="1" s="1"/>
  <c r="G1580" i="1"/>
  <c r="I1580" i="1" s="1"/>
  <c r="G1572" i="1"/>
  <c r="I1572" i="1" s="1"/>
  <c r="G1564" i="1"/>
  <c r="I1564" i="1" s="1"/>
  <c r="G1556" i="1"/>
  <c r="I1556" i="1" s="1"/>
  <c r="G1548" i="1"/>
  <c r="I1548" i="1" s="1"/>
  <c r="G1540" i="1"/>
  <c r="I1540" i="1" s="1"/>
  <c r="G1532" i="1"/>
  <c r="I1532" i="1" s="1"/>
  <c r="G1524" i="1"/>
  <c r="I1524" i="1" s="1"/>
  <c r="G1516" i="1"/>
  <c r="I1516" i="1" s="1"/>
  <c r="G1508" i="1"/>
  <c r="I1508" i="1" s="1"/>
  <c r="G1500" i="1"/>
  <c r="I1500" i="1" s="1"/>
  <c r="G1492" i="1"/>
  <c r="I1492" i="1" s="1"/>
  <c r="G1484" i="1"/>
  <c r="I1484" i="1" s="1"/>
  <c r="G1476" i="1"/>
  <c r="I1476" i="1" s="1"/>
  <c r="G1468" i="1"/>
  <c r="I1468" i="1" s="1"/>
  <c r="G1460" i="1"/>
  <c r="I1460" i="1" s="1"/>
  <c r="G1452" i="1"/>
  <c r="I1452" i="1" s="1"/>
  <c r="G1444" i="1"/>
  <c r="I1444" i="1" s="1"/>
  <c r="G1436" i="1"/>
  <c r="I1436" i="1" s="1"/>
  <c r="G1428" i="1"/>
  <c r="I1428" i="1" s="1"/>
  <c r="G1420" i="1"/>
  <c r="I1420" i="1" s="1"/>
  <c r="G1412" i="1"/>
  <c r="I1412" i="1" s="1"/>
  <c r="G1404" i="1"/>
  <c r="I1404" i="1" s="1"/>
  <c r="G1396" i="1"/>
  <c r="I1396" i="1" s="1"/>
  <c r="G1388" i="1"/>
  <c r="I1388" i="1" s="1"/>
  <c r="G1380" i="1"/>
  <c r="I1380" i="1" s="1"/>
  <c r="G1372" i="1"/>
  <c r="I1372" i="1" s="1"/>
  <c r="G1364" i="1"/>
  <c r="I1364" i="1" s="1"/>
  <c r="G1356" i="1"/>
  <c r="I1356" i="1" s="1"/>
  <c r="G1348" i="1"/>
  <c r="I1348" i="1" s="1"/>
  <c r="G1340" i="1"/>
  <c r="I1340" i="1" s="1"/>
  <c r="G1332" i="1"/>
  <c r="I1332" i="1" s="1"/>
  <c r="G1324" i="1"/>
  <c r="I1324" i="1" s="1"/>
  <c r="G1316" i="1"/>
  <c r="I1316" i="1" s="1"/>
  <c r="G1308" i="1"/>
  <c r="I1308" i="1" s="1"/>
  <c r="G1300" i="1"/>
  <c r="I1300" i="1" s="1"/>
  <c r="G1292" i="1"/>
  <c r="I1292" i="1" s="1"/>
  <c r="G1284" i="1"/>
  <c r="I1284" i="1" s="1"/>
  <c r="G1276" i="1"/>
  <c r="I1276" i="1" s="1"/>
  <c r="G1268" i="1"/>
  <c r="I1268" i="1" s="1"/>
  <c r="G1260" i="1"/>
  <c r="I1260" i="1" s="1"/>
  <c r="G1252" i="1"/>
  <c r="I1252" i="1" s="1"/>
  <c r="G1244" i="1"/>
  <c r="I1244" i="1" s="1"/>
  <c r="G1236" i="1"/>
  <c r="I1236" i="1" s="1"/>
  <c r="G1228" i="1"/>
  <c r="I1228" i="1" s="1"/>
  <c r="G1220" i="1"/>
  <c r="I1220" i="1" s="1"/>
  <c r="G1212" i="1"/>
  <c r="I1212" i="1" s="1"/>
  <c r="G1204" i="1"/>
  <c r="I1204" i="1" s="1"/>
  <c r="G1196" i="1"/>
  <c r="I1196" i="1" s="1"/>
  <c r="G1188" i="1"/>
  <c r="I1188" i="1" s="1"/>
  <c r="G1180" i="1"/>
  <c r="I1180" i="1" s="1"/>
  <c r="G1172" i="1"/>
  <c r="I1172" i="1" s="1"/>
  <c r="G1164" i="1"/>
  <c r="I1164" i="1" s="1"/>
  <c r="G1156" i="1"/>
  <c r="I1156" i="1" s="1"/>
  <c r="G1148" i="1"/>
  <c r="I1148" i="1" s="1"/>
  <c r="G1140" i="1"/>
  <c r="I1140" i="1" s="1"/>
  <c r="G1132" i="1"/>
  <c r="I1132" i="1" s="1"/>
  <c r="G1124" i="1"/>
  <c r="I1124" i="1" s="1"/>
  <c r="G1116" i="1"/>
  <c r="I1116" i="1" s="1"/>
  <c r="G1108" i="1"/>
  <c r="I1108" i="1" s="1"/>
  <c r="G1100" i="1"/>
  <c r="I1100" i="1" s="1"/>
  <c r="G1092" i="1"/>
  <c r="I1092" i="1" s="1"/>
  <c r="G1084" i="1"/>
  <c r="I1084" i="1" s="1"/>
  <c r="G1076" i="1"/>
  <c r="I1076" i="1" s="1"/>
  <c r="G1068" i="1"/>
  <c r="I1068" i="1" s="1"/>
  <c r="G1060" i="1"/>
  <c r="I1060" i="1" s="1"/>
  <c r="G1052" i="1"/>
  <c r="I1052" i="1" s="1"/>
  <c r="G1044" i="1"/>
  <c r="I1044" i="1" s="1"/>
  <c r="G1036" i="1"/>
  <c r="I1036" i="1" s="1"/>
  <c r="G1028" i="1"/>
  <c r="I1028" i="1" s="1"/>
  <c r="G1020" i="1"/>
  <c r="I1020" i="1" s="1"/>
  <c r="G1012" i="1"/>
  <c r="I1012" i="1" s="1"/>
  <c r="G1004" i="1"/>
  <c r="I1004" i="1" s="1"/>
  <c r="G996" i="1"/>
  <c r="I996" i="1" s="1"/>
  <c r="G988" i="1"/>
  <c r="I988" i="1" s="1"/>
  <c r="G980" i="1"/>
  <c r="I980" i="1" s="1"/>
  <c r="G972" i="1"/>
  <c r="I972" i="1" s="1"/>
  <c r="G964" i="1"/>
  <c r="I964" i="1" s="1"/>
  <c r="G956" i="1"/>
  <c r="I956" i="1" s="1"/>
  <c r="G948" i="1"/>
  <c r="I948" i="1" s="1"/>
  <c r="G940" i="1"/>
  <c r="I940" i="1" s="1"/>
  <c r="G932" i="1"/>
  <c r="I932" i="1" s="1"/>
  <c r="G924" i="1"/>
  <c r="I924" i="1" s="1"/>
  <c r="G916" i="1"/>
  <c r="I916" i="1" s="1"/>
  <c r="G908" i="1"/>
  <c r="I908" i="1" s="1"/>
  <c r="G900" i="1"/>
  <c r="I900" i="1" s="1"/>
  <c r="G892" i="1"/>
  <c r="I892" i="1" s="1"/>
  <c r="G884" i="1"/>
  <c r="I884" i="1" s="1"/>
  <c r="G876" i="1"/>
  <c r="I876" i="1" s="1"/>
  <c r="G868" i="1"/>
  <c r="I868" i="1" s="1"/>
  <c r="G860" i="1"/>
  <c r="I860" i="1" s="1"/>
  <c r="G852" i="1"/>
  <c r="I852" i="1" s="1"/>
  <c r="G844" i="1"/>
  <c r="I844" i="1" s="1"/>
  <c r="G836" i="1"/>
  <c r="I836" i="1" s="1"/>
  <c r="G828" i="1"/>
  <c r="I828" i="1" s="1"/>
  <c r="G820" i="1"/>
  <c r="I820" i="1" s="1"/>
  <c r="G812" i="1"/>
  <c r="I812" i="1" s="1"/>
  <c r="G804" i="1"/>
  <c r="I804" i="1" s="1"/>
  <c r="G796" i="1"/>
  <c r="I796" i="1" s="1"/>
  <c r="G788" i="1"/>
  <c r="I788" i="1" s="1"/>
  <c r="G780" i="1"/>
  <c r="I780" i="1" s="1"/>
  <c r="G772" i="1"/>
  <c r="I772" i="1" s="1"/>
  <c r="G764" i="1"/>
  <c r="I764" i="1" s="1"/>
  <c r="G756" i="1"/>
  <c r="I756" i="1" s="1"/>
  <c r="G748" i="1"/>
  <c r="I748" i="1" s="1"/>
  <c r="G740" i="1"/>
  <c r="I740" i="1" s="1"/>
  <c r="G732" i="1"/>
  <c r="I732" i="1" s="1"/>
  <c r="G724" i="1"/>
  <c r="I724" i="1" s="1"/>
  <c r="G716" i="1"/>
  <c r="I716" i="1" s="1"/>
  <c r="G708" i="1"/>
  <c r="I708" i="1" s="1"/>
  <c r="G700" i="1"/>
  <c r="I700" i="1" s="1"/>
  <c r="G692" i="1"/>
  <c r="I692" i="1" s="1"/>
  <c r="G684" i="1"/>
  <c r="I684" i="1" s="1"/>
  <c r="G676" i="1"/>
  <c r="I676" i="1" s="1"/>
  <c r="G668" i="1"/>
  <c r="I668" i="1" s="1"/>
  <c r="G660" i="1"/>
  <c r="I660" i="1" s="1"/>
  <c r="G652" i="1"/>
  <c r="I652" i="1" s="1"/>
  <c r="G644" i="1"/>
  <c r="I644" i="1" s="1"/>
  <c r="G636" i="1"/>
  <c r="I636" i="1" s="1"/>
  <c r="G628" i="1"/>
  <c r="I628" i="1" s="1"/>
  <c r="G620" i="1"/>
  <c r="I620" i="1" s="1"/>
  <c r="G612" i="1"/>
  <c r="I612" i="1" s="1"/>
  <c r="G604" i="1"/>
  <c r="I604" i="1" s="1"/>
  <c r="G596" i="1"/>
  <c r="I596" i="1" s="1"/>
  <c r="G588" i="1"/>
  <c r="I588" i="1" s="1"/>
  <c r="G580" i="1"/>
  <c r="I580" i="1" s="1"/>
  <c r="G572" i="1"/>
  <c r="I572" i="1" s="1"/>
  <c r="G564" i="1"/>
  <c r="I564" i="1" s="1"/>
  <c r="G556" i="1"/>
  <c r="I556" i="1" s="1"/>
  <c r="G548" i="1"/>
  <c r="I548" i="1" s="1"/>
  <c r="G540" i="1"/>
  <c r="I540" i="1" s="1"/>
  <c r="G532" i="1"/>
  <c r="I532" i="1" s="1"/>
  <c r="G524" i="1"/>
  <c r="I524" i="1" s="1"/>
  <c r="G516" i="1"/>
  <c r="I516" i="1" s="1"/>
  <c r="G508" i="1"/>
  <c r="I508" i="1" s="1"/>
  <c r="G500" i="1"/>
  <c r="I500" i="1" s="1"/>
  <c r="G492" i="1"/>
  <c r="I492" i="1" s="1"/>
  <c r="G484" i="1"/>
  <c r="I484" i="1" s="1"/>
  <c r="G476" i="1"/>
  <c r="I476" i="1" s="1"/>
  <c r="G468" i="1"/>
  <c r="I468" i="1" s="1"/>
  <c r="G460" i="1"/>
  <c r="I460" i="1" s="1"/>
  <c r="G452" i="1"/>
  <c r="I452" i="1" s="1"/>
  <c r="G444" i="1"/>
  <c r="I444" i="1" s="1"/>
  <c r="G436" i="1"/>
  <c r="I436" i="1" s="1"/>
  <c r="G428" i="1"/>
  <c r="I428" i="1" s="1"/>
  <c r="G420" i="1"/>
  <c r="I420" i="1" s="1"/>
  <c r="G412" i="1"/>
  <c r="I412" i="1" s="1"/>
  <c r="G404" i="1"/>
  <c r="I404" i="1" s="1"/>
  <c r="G396" i="1"/>
  <c r="I396" i="1" s="1"/>
  <c r="G388" i="1"/>
  <c r="I388" i="1" s="1"/>
  <c r="G380" i="1"/>
  <c r="I380" i="1" s="1"/>
  <c r="G372" i="1"/>
  <c r="I372" i="1" s="1"/>
  <c r="G364" i="1"/>
  <c r="I364" i="1" s="1"/>
  <c r="G356" i="1"/>
  <c r="I356" i="1" s="1"/>
  <c r="G348" i="1"/>
  <c r="I348" i="1" s="1"/>
  <c r="G340" i="1"/>
  <c r="I340" i="1" s="1"/>
  <c r="G332" i="1"/>
  <c r="I332" i="1" s="1"/>
  <c r="G324" i="1"/>
  <c r="I324" i="1" s="1"/>
  <c r="G316" i="1"/>
  <c r="I316" i="1" s="1"/>
  <c r="G308" i="1"/>
  <c r="I308" i="1" s="1"/>
  <c r="G300" i="1"/>
  <c r="I300" i="1" s="1"/>
  <c r="G292" i="1"/>
  <c r="I292" i="1" s="1"/>
  <c r="G284" i="1"/>
  <c r="I284" i="1" s="1"/>
  <c r="G276" i="1"/>
  <c r="I276" i="1" s="1"/>
  <c r="G268" i="1"/>
  <c r="I268" i="1" s="1"/>
  <c r="G260" i="1"/>
  <c r="I260" i="1" s="1"/>
  <c r="G252" i="1"/>
  <c r="I252" i="1" s="1"/>
  <c r="G244" i="1"/>
  <c r="I244" i="1" s="1"/>
  <c r="G236" i="1"/>
  <c r="I236" i="1" s="1"/>
  <c r="G228" i="1"/>
  <c r="I228" i="1" s="1"/>
  <c r="G220" i="1"/>
  <c r="I220" i="1" s="1"/>
  <c r="G212" i="1"/>
  <c r="I212" i="1" s="1"/>
  <c r="G204" i="1"/>
  <c r="I204" i="1" s="1"/>
  <c r="G196" i="1"/>
  <c r="I196" i="1" s="1"/>
  <c r="G188" i="1"/>
  <c r="I188" i="1" s="1"/>
  <c r="G180" i="1"/>
  <c r="I180" i="1" s="1"/>
  <c r="G172" i="1"/>
  <c r="I172" i="1" s="1"/>
  <c r="G164" i="1"/>
  <c r="I164" i="1" s="1"/>
  <c r="G156" i="1"/>
  <c r="I156" i="1" s="1"/>
  <c r="G148" i="1"/>
  <c r="I148" i="1" s="1"/>
  <c r="G140" i="1"/>
  <c r="I140" i="1" s="1"/>
  <c r="G132" i="1"/>
  <c r="I132" i="1" s="1"/>
  <c r="G124" i="1"/>
  <c r="I124" i="1" s="1"/>
  <c r="G116" i="1"/>
  <c r="I116" i="1" s="1"/>
  <c r="G108" i="1"/>
  <c r="I108" i="1" s="1"/>
  <c r="G100" i="1"/>
  <c r="I100" i="1" s="1"/>
  <c r="G92" i="1"/>
  <c r="I92" i="1" s="1"/>
  <c r="G84" i="1"/>
  <c r="I84" i="1" s="1"/>
  <c r="G76" i="1"/>
  <c r="I76" i="1" s="1"/>
  <c r="G68" i="1"/>
  <c r="I68" i="1" s="1"/>
  <c r="G60" i="1"/>
  <c r="I60" i="1" s="1"/>
  <c r="G52" i="1"/>
  <c r="I52" i="1" s="1"/>
  <c r="G44" i="1"/>
  <c r="I44" i="1" s="1"/>
  <c r="G36" i="1"/>
  <c r="I36" i="1" s="1"/>
  <c r="G28" i="1"/>
  <c r="I28" i="1" s="1"/>
  <c r="G20" i="1"/>
  <c r="I20" i="1" s="1"/>
  <c r="G12" i="1"/>
  <c r="I12" i="1" s="1"/>
  <c r="G4" i="1"/>
  <c r="G1774" i="1"/>
  <c r="I1774" i="1" s="1"/>
  <c r="G1702" i="1"/>
  <c r="I1702" i="1" s="1"/>
  <c r="G1622" i="1"/>
  <c r="I1622" i="1" s="1"/>
  <c r="G1558" i="1"/>
  <c r="I1558" i="1" s="1"/>
  <c r="G1494" i="1"/>
  <c r="I1494" i="1" s="1"/>
  <c r="G1430" i="1"/>
  <c r="I1430" i="1" s="1"/>
  <c r="G1350" i="1"/>
  <c r="I1350" i="1" s="1"/>
  <c r="G1286" i="1"/>
  <c r="I1286" i="1" s="1"/>
  <c r="G1214" i="1"/>
  <c r="I1214" i="1" s="1"/>
  <c r="G1150" i="1"/>
  <c r="I1150" i="1" s="1"/>
  <c r="G1078" i="1"/>
  <c r="I1078" i="1" s="1"/>
  <c r="G1022" i="1"/>
  <c r="I1022" i="1" s="1"/>
  <c r="G958" i="1"/>
  <c r="I958" i="1" s="1"/>
  <c r="G886" i="1"/>
  <c r="I886" i="1" s="1"/>
  <c r="G814" i="1"/>
  <c r="I814" i="1" s="1"/>
  <c r="G750" i="1"/>
  <c r="I750" i="1" s="1"/>
  <c r="G678" i="1"/>
  <c r="I678" i="1" s="1"/>
  <c r="G614" i="1"/>
  <c r="I614" i="1" s="1"/>
  <c r="G558" i="1"/>
  <c r="I558" i="1" s="1"/>
  <c r="G494" i="1"/>
  <c r="I494" i="1" s="1"/>
  <c r="G430" i="1"/>
  <c r="I430" i="1" s="1"/>
  <c r="G374" i="1"/>
  <c r="I374" i="1" s="1"/>
  <c r="G310" i="1"/>
  <c r="I310" i="1" s="1"/>
  <c r="G254" i="1"/>
  <c r="I254" i="1" s="1"/>
  <c r="G206" i="1"/>
  <c r="I206" i="1" s="1"/>
  <c r="G158" i="1"/>
  <c r="I158" i="1" s="1"/>
  <c r="G110" i="1"/>
  <c r="I110" i="1" s="1"/>
  <c r="G46" i="1"/>
  <c r="I46" i="1" s="1"/>
  <c r="G1803" i="1"/>
  <c r="I1803" i="1" s="1"/>
  <c r="G1795" i="1"/>
  <c r="I1795" i="1" s="1"/>
  <c r="G1787" i="1"/>
  <c r="I1787" i="1" s="1"/>
  <c r="G1779" i="1"/>
  <c r="I1779" i="1" s="1"/>
  <c r="G1771" i="1"/>
  <c r="I1771" i="1" s="1"/>
  <c r="G1763" i="1"/>
  <c r="I1763" i="1" s="1"/>
  <c r="G1755" i="1"/>
  <c r="I1755" i="1" s="1"/>
  <c r="G1747" i="1"/>
  <c r="I1747" i="1" s="1"/>
  <c r="G1739" i="1"/>
  <c r="I1739" i="1" s="1"/>
  <c r="G1731" i="1"/>
  <c r="I1731" i="1" s="1"/>
  <c r="G1723" i="1"/>
  <c r="I1723" i="1" s="1"/>
  <c r="G1715" i="1"/>
  <c r="I1715" i="1" s="1"/>
  <c r="G1707" i="1"/>
  <c r="I1707" i="1" s="1"/>
  <c r="G1699" i="1"/>
  <c r="I1699" i="1" s="1"/>
  <c r="G1691" i="1"/>
  <c r="I1691" i="1" s="1"/>
  <c r="G1683" i="1"/>
  <c r="I1683" i="1" s="1"/>
  <c r="G1675" i="1"/>
  <c r="I1675" i="1" s="1"/>
  <c r="G1667" i="1"/>
  <c r="I1667" i="1" s="1"/>
  <c r="G1659" i="1"/>
  <c r="I1659" i="1" s="1"/>
  <c r="G1651" i="1"/>
  <c r="I1651" i="1" s="1"/>
  <c r="G1643" i="1"/>
  <c r="I1643" i="1" s="1"/>
  <c r="G1635" i="1"/>
  <c r="I1635" i="1" s="1"/>
  <c r="G1627" i="1"/>
  <c r="I1627" i="1" s="1"/>
  <c r="G1619" i="1"/>
  <c r="I1619" i="1" s="1"/>
  <c r="G1611" i="1"/>
  <c r="I1611" i="1" s="1"/>
  <c r="G1603" i="1"/>
  <c r="I1603" i="1" s="1"/>
  <c r="G1595" i="1"/>
  <c r="I1595" i="1" s="1"/>
  <c r="G1587" i="1"/>
  <c r="I1587" i="1" s="1"/>
  <c r="G1579" i="1"/>
  <c r="I1579" i="1" s="1"/>
  <c r="G1571" i="1"/>
  <c r="I1571" i="1" s="1"/>
  <c r="G1563" i="1"/>
  <c r="I1563" i="1" s="1"/>
  <c r="G1555" i="1"/>
  <c r="I1555" i="1" s="1"/>
  <c r="G1547" i="1"/>
  <c r="I1547" i="1" s="1"/>
  <c r="G1539" i="1"/>
  <c r="I1539" i="1" s="1"/>
  <c r="G1531" i="1"/>
  <c r="I1531" i="1" s="1"/>
  <c r="G1523" i="1"/>
  <c r="I1523" i="1" s="1"/>
  <c r="G1515" i="1"/>
  <c r="I1515" i="1" s="1"/>
  <c r="G1507" i="1"/>
  <c r="I1507" i="1" s="1"/>
  <c r="G1499" i="1"/>
  <c r="I1499" i="1" s="1"/>
  <c r="G1491" i="1"/>
  <c r="I1491" i="1" s="1"/>
  <c r="G1483" i="1"/>
  <c r="I1483" i="1" s="1"/>
  <c r="G1475" i="1"/>
  <c r="I1475" i="1" s="1"/>
  <c r="G1467" i="1"/>
  <c r="I1467" i="1" s="1"/>
  <c r="G1459" i="1"/>
  <c r="I1459" i="1" s="1"/>
  <c r="G1451" i="1"/>
  <c r="I1451" i="1" s="1"/>
  <c r="G1443" i="1"/>
  <c r="I1443" i="1" s="1"/>
  <c r="G1435" i="1"/>
  <c r="I1435" i="1" s="1"/>
  <c r="G1427" i="1"/>
  <c r="I1427" i="1" s="1"/>
  <c r="G1419" i="1"/>
  <c r="I1419" i="1" s="1"/>
  <c r="G1411" i="1"/>
  <c r="I1411" i="1" s="1"/>
  <c r="G1403" i="1"/>
  <c r="I1403" i="1" s="1"/>
  <c r="G1395" i="1"/>
  <c r="I1395" i="1" s="1"/>
  <c r="G1387" i="1"/>
  <c r="I1387" i="1" s="1"/>
  <c r="G1379" i="1"/>
  <c r="I1379" i="1" s="1"/>
  <c r="G1371" i="1"/>
  <c r="I1371" i="1" s="1"/>
  <c r="G1363" i="1"/>
  <c r="I1363" i="1" s="1"/>
  <c r="G1355" i="1"/>
  <c r="I1355" i="1" s="1"/>
  <c r="G1347" i="1"/>
  <c r="I1347" i="1" s="1"/>
  <c r="G1339" i="1"/>
  <c r="I1339" i="1" s="1"/>
  <c r="G1331" i="1"/>
  <c r="I1331" i="1" s="1"/>
  <c r="G1323" i="1"/>
  <c r="I1323" i="1" s="1"/>
  <c r="G1315" i="1"/>
  <c r="I1315" i="1" s="1"/>
  <c r="G1307" i="1"/>
  <c r="I1307" i="1" s="1"/>
  <c r="G1299" i="1"/>
  <c r="I1299" i="1" s="1"/>
  <c r="G1291" i="1"/>
  <c r="I1291" i="1" s="1"/>
  <c r="G1283" i="1"/>
  <c r="I1283" i="1" s="1"/>
  <c r="G1275" i="1"/>
  <c r="I1275" i="1" s="1"/>
  <c r="G1267" i="1"/>
  <c r="I1267" i="1" s="1"/>
  <c r="G1259" i="1"/>
  <c r="I1259" i="1" s="1"/>
  <c r="G1251" i="1"/>
  <c r="I1251" i="1" s="1"/>
  <c r="G1243" i="1"/>
  <c r="I1243" i="1" s="1"/>
  <c r="G1235" i="1"/>
  <c r="I1235" i="1" s="1"/>
  <c r="G1227" i="1"/>
  <c r="I1227" i="1" s="1"/>
  <c r="G1219" i="1"/>
  <c r="I1219" i="1" s="1"/>
  <c r="G1211" i="1"/>
  <c r="I1211" i="1" s="1"/>
  <c r="G1203" i="1"/>
  <c r="I1203" i="1" s="1"/>
  <c r="G1195" i="1"/>
  <c r="I1195" i="1" s="1"/>
  <c r="G1187" i="1"/>
  <c r="I1187" i="1" s="1"/>
  <c r="G1179" i="1"/>
  <c r="I1179" i="1" s="1"/>
  <c r="G1171" i="1"/>
  <c r="I1171" i="1" s="1"/>
  <c r="G1163" i="1"/>
  <c r="I1163" i="1" s="1"/>
  <c r="G1155" i="1"/>
  <c r="I1155" i="1" s="1"/>
  <c r="G1147" i="1"/>
  <c r="I1147" i="1" s="1"/>
  <c r="G1139" i="1"/>
  <c r="I1139" i="1" s="1"/>
  <c r="G1131" i="1"/>
  <c r="I1131" i="1" s="1"/>
  <c r="G1123" i="1"/>
  <c r="I1123" i="1" s="1"/>
  <c r="G1115" i="1"/>
  <c r="I1115" i="1" s="1"/>
  <c r="G1107" i="1"/>
  <c r="I1107" i="1" s="1"/>
  <c r="G1099" i="1"/>
  <c r="I1099" i="1" s="1"/>
  <c r="G1091" i="1"/>
  <c r="I1091" i="1" s="1"/>
  <c r="G1083" i="1"/>
  <c r="I1083" i="1" s="1"/>
  <c r="G1075" i="1"/>
  <c r="I1075" i="1" s="1"/>
  <c r="G1067" i="1"/>
  <c r="I1067" i="1" s="1"/>
  <c r="G1059" i="1"/>
  <c r="I1059" i="1" s="1"/>
  <c r="G1051" i="1"/>
  <c r="I1051" i="1" s="1"/>
  <c r="G1043" i="1"/>
  <c r="I1043" i="1" s="1"/>
  <c r="G1035" i="1"/>
  <c r="I1035" i="1" s="1"/>
  <c r="G1027" i="1"/>
  <c r="I1027" i="1" s="1"/>
  <c r="G1019" i="1"/>
  <c r="I1019" i="1" s="1"/>
  <c r="G1011" i="1"/>
  <c r="I1011" i="1" s="1"/>
  <c r="G1003" i="1"/>
  <c r="I1003" i="1" s="1"/>
  <c r="G995" i="1"/>
  <c r="I995" i="1" s="1"/>
  <c r="G987" i="1"/>
  <c r="I987" i="1" s="1"/>
  <c r="G979" i="1"/>
  <c r="I979" i="1" s="1"/>
  <c r="G971" i="1"/>
  <c r="I971" i="1" s="1"/>
  <c r="G963" i="1"/>
  <c r="I963" i="1" s="1"/>
  <c r="G955" i="1"/>
  <c r="I955" i="1" s="1"/>
  <c r="G947" i="1"/>
  <c r="I947" i="1" s="1"/>
  <c r="G939" i="1"/>
  <c r="I939" i="1" s="1"/>
  <c r="G931" i="1"/>
  <c r="I931" i="1" s="1"/>
  <c r="G923" i="1"/>
  <c r="I923" i="1" s="1"/>
  <c r="G915" i="1"/>
  <c r="I915" i="1" s="1"/>
  <c r="G907" i="1"/>
  <c r="I907" i="1" s="1"/>
  <c r="G899" i="1"/>
  <c r="I899" i="1" s="1"/>
  <c r="G891" i="1"/>
  <c r="I891" i="1" s="1"/>
  <c r="G883" i="1"/>
  <c r="I883" i="1" s="1"/>
  <c r="G875" i="1"/>
  <c r="I875" i="1" s="1"/>
  <c r="G867" i="1"/>
  <c r="I867" i="1" s="1"/>
  <c r="G859" i="1"/>
  <c r="I859" i="1" s="1"/>
  <c r="G851" i="1"/>
  <c r="I851" i="1" s="1"/>
  <c r="G843" i="1"/>
  <c r="I843" i="1" s="1"/>
  <c r="G835" i="1"/>
  <c r="I835" i="1" s="1"/>
  <c r="G827" i="1"/>
  <c r="I827" i="1" s="1"/>
  <c r="G819" i="1"/>
  <c r="I819" i="1" s="1"/>
  <c r="G811" i="1"/>
  <c r="I811" i="1" s="1"/>
  <c r="G803" i="1"/>
  <c r="I803" i="1" s="1"/>
  <c r="G795" i="1"/>
  <c r="I795" i="1" s="1"/>
  <c r="G787" i="1"/>
  <c r="I787" i="1" s="1"/>
  <c r="G779" i="1"/>
  <c r="I779" i="1" s="1"/>
  <c r="G771" i="1"/>
  <c r="I771" i="1" s="1"/>
  <c r="G763" i="1"/>
  <c r="I763" i="1" s="1"/>
  <c r="G755" i="1"/>
  <c r="I755" i="1" s="1"/>
  <c r="G747" i="1"/>
  <c r="I747" i="1" s="1"/>
  <c r="G739" i="1"/>
  <c r="I739" i="1" s="1"/>
  <c r="G731" i="1"/>
  <c r="I731" i="1" s="1"/>
  <c r="G723" i="1"/>
  <c r="I723" i="1" s="1"/>
  <c r="G715" i="1"/>
  <c r="I715" i="1" s="1"/>
  <c r="G707" i="1"/>
  <c r="I707" i="1" s="1"/>
  <c r="G699" i="1"/>
  <c r="I699" i="1" s="1"/>
  <c r="G691" i="1"/>
  <c r="I691" i="1" s="1"/>
  <c r="G683" i="1"/>
  <c r="I683" i="1" s="1"/>
  <c r="G675" i="1"/>
  <c r="I675" i="1" s="1"/>
  <c r="G667" i="1"/>
  <c r="I667" i="1" s="1"/>
  <c r="G659" i="1"/>
  <c r="I659" i="1" s="1"/>
  <c r="G651" i="1"/>
  <c r="I651" i="1" s="1"/>
  <c r="G643" i="1"/>
  <c r="I643" i="1" s="1"/>
  <c r="G635" i="1"/>
  <c r="I635" i="1" s="1"/>
  <c r="G627" i="1"/>
  <c r="I627" i="1" s="1"/>
  <c r="G619" i="1"/>
  <c r="I619" i="1" s="1"/>
  <c r="G611" i="1"/>
  <c r="I611" i="1" s="1"/>
  <c r="G603" i="1"/>
  <c r="I603" i="1" s="1"/>
  <c r="G595" i="1"/>
  <c r="I595" i="1" s="1"/>
  <c r="G587" i="1"/>
  <c r="I587" i="1" s="1"/>
  <c r="G579" i="1"/>
  <c r="I579" i="1" s="1"/>
  <c r="G571" i="1"/>
  <c r="I571" i="1" s="1"/>
  <c r="G563" i="1"/>
  <c r="I563" i="1" s="1"/>
  <c r="G555" i="1"/>
  <c r="I555" i="1" s="1"/>
  <c r="G547" i="1"/>
  <c r="I547" i="1" s="1"/>
  <c r="G539" i="1"/>
  <c r="I539" i="1" s="1"/>
  <c r="G531" i="1"/>
  <c r="I531" i="1" s="1"/>
  <c r="G523" i="1"/>
  <c r="I523" i="1" s="1"/>
  <c r="G515" i="1"/>
  <c r="I515" i="1" s="1"/>
  <c r="G507" i="1"/>
  <c r="I507" i="1" s="1"/>
  <c r="G499" i="1"/>
  <c r="I499" i="1" s="1"/>
  <c r="G491" i="1"/>
  <c r="I491" i="1" s="1"/>
  <c r="G483" i="1"/>
  <c r="I483" i="1" s="1"/>
  <c r="G475" i="1"/>
  <c r="I475" i="1" s="1"/>
  <c r="G467" i="1"/>
  <c r="I467" i="1" s="1"/>
  <c r="G459" i="1"/>
  <c r="I459" i="1" s="1"/>
  <c r="G451" i="1"/>
  <c r="I451" i="1" s="1"/>
  <c r="G443" i="1"/>
  <c r="I443" i="1" s="1"/>
  <c r="G435" i="1"/>
  <c r="I435" i="1" s="1"/>
  <c r="G427" i="1"/>
  <c r="I427" i="1" s="1"/>
  <c r="G419" i="1"/>
  <c r="I419" i="1" s="1"/>
  <c r="G411" i="1"/>
  <c r="I411" i="1" s="1"/>
  <c r="G403" i="1"/>
  <c r="I403" i="1" s="1"/>
  <c r="G395" i="1"/>
  <c r="I395" i="1" s="1"/>
  <c r="G387" i="1"/>
  <c r="I387" i="1" s="1"/>
  <c r="G379" i="1"/>
  <c r="I379" i="1" s="1"/>
  <c r="G371" i="1"/>
  <c r="I371" i="1" s="1"/>
  <c r="G363" i="1"/>
  <c r="I363" i="1" s="1"/>
  <c r="G355" i="1"/>
  <c r="I355" i="1" s="1"/>
  <c r="G347" i="1"/>
  <c r="I347" i="1" s="1"/>
  <c r="G339" i="1"/>
  <c r="I339" i="1" s="1"/>
  <c r="G331" i="1"/>
  <c r="I331" i="1" s="1"/>
  <c r="G323" i="1"/>
  <c r="I323" i="1" s="1"/>
  <c r="G315" i="1"/>
  <c r="I315" i="1" s="1"/>
  <c r="G307" i="1"/>
  <c r="I307" i="1" s="1"/>
  <c r="G299" i="1"/>
  <c r="I299" i="1" s="1"/>
  <c r="G291" i="1"/>
  <c r="I291" i="1" s="1"/>
  <c r="G283" i="1"/>
  <c r="I283" i="1" s="1"/>
  <c r="G275" i="1"/>
  <c r="I275" i="1" s="1"/>
  <c r="G267" i="1"/>
  <c r="I267" i="1" s="1"/>
  <c r="G259" i="1"/>
  <c r="I259" i="1" s="1"/>
  <c r="G251" i="1"/>
  <c r="I251" i="1" s="1"/>
  <c r="G243" i="1"/>
  <c r="I243" i="1" s="1"/>
  <c r="G235" i="1"/>
  <c r="I235" i="1" s="1"/>
  <c r="G227" i="1"/>
  <c r="I227" i="1" s="1"/>
  <c r="G219" i="1"/>
  <c r="I219" i="1" s="1"/>
  <c r="G211" i="1"/>
  <c r="I211" i="1" s="1"/>
  <c r="G203" i="1"/>
  <c r="I203" i="1" s="1"/>
  <c r="G195" i="1"/>
  <c r="I195" i="1" s="1"/>
  <c r="G187" i="1"/>
  <c r="I187" i="1" s="1"/>
  <c r="G179" i="1"/>
  <c r="I179" i="1" s="1"/>
  <c r="G171" i="1"/>
  <c r="I171" i="1" s="1"/>
  <c r="G163" i="1"/>
  <c r="I163" i="1" s="1"/>
  <c r="G155" i="1"/>
  <c r="I155" i="1" s="1"/>
  <c r="G147" i="1"/>
  <c r="I147" i="1" s="1"/>
  <c r="G139" i="1"/>
  <c r="I139" i="1" s="1"/>
  <c r="G131" i="1"/>
  <c r="I131" i="1" s="1"/>
  <c r="G123" i="1"/>
  <c r="I123" i="1" s="1"/>
  <c r="G115" i="1"/>
  <c r="I115" i="1" s="1"/>
  <c r="G107" i="1"/>
  <c r="I107" i="1" s="1"/>
  <c r="G99" i="1"/>
  <c r="I99" i="1" s="1"/>
  <c r="G91" i="1"/>
  <c r="I91" i="1" s="1"/>
  <c r="G83" i="1"/>
  <c r="I83" i="1" s="1"/>
  <c r="G75" i="1"/>
  <c r="I75" i="1" s="1"/>
  <c r="G67" i="1"/>
  <c r="I67" i="1" s="1"/>
  <c r="G59" i="1"/>
  <c r="I59" i="1" s="1"/>
  <c r="G51" i="1"/>
  <c r="I51" i="1" s="1"/>
  <c r="G43" i="1"/>
  <c r="I43" i="1" s="1"/>
  <c r="G35" i="1"/>
  <c r="I35" i="1" s="1"/>
  <c r="G27" i="1"/>
  <c r="I27" i="1" s="1"/>
  <c r="G19" i="1"/>
  <c r="I19" i="1" s="1"/>
  <c r="G11" i="1"/>
  <c r="I11" i="1" s="1"/>
  <c r="G1742" i="1"/>
  <c r="I1742" i="1" s="1"/>
  <c r="G1662" i="1"/>
  <c r="I1662" i="1" s="1"/>
  <c r="G1590" i="1"/>
  <c r="I1590" i="1" s="1"/>
  <c r="G1518" i="1"/>
  <c r="I1518" i="1" s="1"/>
  <c r="G1454" i="1"/>
  <c r="I1454" i="1" s="1"/>
  <c r="G1382" i="1"/>
  <c r="I1382" i="1" s="1"/>
  <c r="G1326" i="1"/>
  <c r="I1326" i="1" s="1"/>
  <c r="G1254" i="1"/>
  <c r="I1254" i="1" s="1"/>
  <c r="G1182" i="1"/>
  <c r="I1182" i="1" s="1"/>
  <c r="G1110" i="1"/>
  <c r="I1110" i="1" s="1"/>
  <c r="G1046" i="1"/>
  <c r="I1046" i="1" s="1"/>
  <c r="G966" i="1"/>
  <c r="I966" i="1" s="1"/>
  <c r="G894" i="1"/>
  <c r="I894" i="1" s="1"/>
  <c r="G830" i="1"/>
  <c r="I830" i="1" s="1"/>
  <c r="G758" i="1"/>
  <c r="I758" i="1" s="1"/>
  <c r="G702" i="1"/>
  <c r="I702" i="1" s="1"/>
  <c r="G638" i="1"/>
  <c r="I638" i="1" s="1"/>
  <c r="G574" i="1"/>
  <c r="I574" i="1" s="1"/>
  <c r="G518" i="1"/>
  <c r="I518" i="1" s="1"/>
  <c r="G462" i="1"/>
  <c r="I462" i="1" s="1"/>
  <c r="G390" i="1"/>
  <c r="I390" i="1" s="1"/>
  <c r="G318" i="1"/>
  <c r="I318" i="1" s="1"/>
  <c r="G238" i="1"/>
  <c r="I238" i="1" s="1"/>
  <c r="G150" i="1"/>
  <c r="I150" i="1" s="1"/>
  <c r="G62" i="1"/>
  <c r="I62" i="1" s="1"/>
  <c r="G1802" i="1"/>
  <c r="I1802" i="1" s="1"/>
  <c r="G1804" i="1"/>
  <c r="I1804" i="1" s="1"/>
  <c r="G1794" i="1"/>
  <c r="I1794" i="1" s="1"/>
  <c r="G1786" i="1"/>
  <c r="I1786" i="1" s="1"/>
  <c r="G1778" i="1"/>
  <c r="I1778" i="1" s="1"/>
  <c r="G1770" i="1"/>
  <c r="I1770" i="1" s="1"/>
  <c r="G1762" i="1"/>
  <c r="I1762" i="1" s="1"/>
  <c r="G1754" i="1"/>
  <c r="I1754" i="1" s="1"/>
  <c r="G1746" i="1"/>
  <c r="I1746" i="1" s="1"/>
  <c r="G1738" i="1"/>
  <c r="I1738" i="1" s="1"/>
  <c r="G1730" i="1"/>
  <c r="I1730" i="1" s="1"/>
  <c r="G1722" i="1"/>
  <c r="I1722" i="1" s="1"/>
  <c r="G1714" i="1"/>
  <c r="I1714" i="1" s="1"/>
  <c r="G1706" i="1"/>
  <c r="I1706" i="1" s="1"/>
  <c r="G1698" i="1"/>
  <c r="I1698" i="1" s="1"/>
  <c r="G1690" i="1"/>
  <c r="I1690" i="1" s="1"/>
  <c r="G1682" i="1"/>
  <c r="I1682" i="1" s="1"/>
  <c r="G1674" i="1"/>
  <c r="I1674" i="1" s="1"/>
  <c r="G1666" i="1"/>
  <c r="I1666" i="1" s="1"/>
  <c r="G1658" i="1"/>
  <c r="I1658" i="1" s="1"/>
  <c r="G1650" i="1"/>
  <c r="I1650" i="1" s="1"/>
  <c r="G1642" i="1"/>
  <c r="I1642" i="1" s="1"/>
  <c r="G1634" i="1"/>
  <c r="I1634" i="1" s="1"/>
  <c r="G1626" i="1"/>
  <c r="I1626" i="1" s="1"/>
  <c r="G1618" i="1"/>
  <c r="I1618" i="1" s="1"/>
  <c r="G1610" i="1"/>
  <c r="I1610" i="1" s="1"/>
  <c r="G1602" i="1"/>
  <c r="I1602" i="1" s="1"/>
  <c r="G1594" i="1"/>
  <c r="I1594" i="1" s="1"/>
  <c r="G1586" i="1"/>
  <c r="I1586" i="1" s="1"/>
  <c r="G1578" i="1"/>
  <c r="I1578" i="1" s="1"/>
  <c r="G1570" i="1"/>
  <c r="I1570" i="1" s="1"/>
  <c r="G1562" i="1"/>
  <c r="I1562" i="1" s="1"/>
  <c r="G1554" i="1"/>
  <c r="I1554" i="1" s="1"/>
  <c r="G1546" i="1"/>
  <c r="I1546" i="1" s="1"/>
  <c r="G1538" i="1"/>
  <c r="I1538" i="1" s="1"/>
  <c r="G1530" i="1"/>
  <c r="I1530" i="1" s="1"/>
  <c r="G1522" i="1"/>
  <c r="I1522" i="1" s="1"/>
  <c r="G1514" i="1"/>
  <c r="I1514" i="1" s="1"/>
  <c r="G1506" i="1"/>
  <c r="I1506" i="1" s="1"/>
  <c r="G1498" i="1"/>
  <c r="I1498" i="1" s="1"/>
  <c r="G1490" i="1"/>
  <c r="I1490" i="1" s="1"/>
  <c r="G1482" i="1"/>
  <c r="I1482" i="1" s="1"/>
  <c r="G1474" i="1"/>
  <c r="I1474" i="1" s="1"/>
  <c r="G1466" i="1"/>
  <c r="I1466" i="1" s="1"/>
  <c r="G1458" i="1"/>
  <c r="I1458" i="1" s="1"/>
  <c r="G1450" i="1"/>
  <c r="I1450" i="1" s="1"/>
  <c r="G1442" i="1"/>
  <c r="I1442" i="1" s="1"/>
  <c r="G1434" i="1"/>
  <c r="I1434" i="1" s="1"/>
  <c r="G1426" i="1"/>
  <c r="I1426" i="1" s="1"/>
  <c r="G1418" i="1"/>
  <c r="I1418" i="1" s="1"/>
  <c r="G1410" i="1"/>
  <c r="I1410" i="1" s="1"/>
  <c r="G1402" i="1"/>
  <c r="I1402" i="1" s="1"/>
  <c r="G1394" i="1"/>
  <c r="I1394" i="1" s="1"/>
  <c r="G1386" i="1"/>
  <c r="I1386" i="1" s="1"/>
  <c r="G1378" i="1"/>
  <c r="I1378" i="1" s="1"/>
  <c r="G1370" i="1"/>
  <c r="I1370" i="1" s="1"/>
  <c r="G1354" i="1"/>
  <c r="I1354" i="1" s="1"/>
  <c r="G1346" i="1"/>
  <c r="I1346" i="1" s="1"/>
  <c r="G1338" i="1"/>
  <c r="I1338" i="1" s="1"/>
  <c r="G1330" i="1"/>
  <c r="I1330" i="1" s="1"/>
  <c r="G1322" i="1"/>
  <c r="I1322" i="1" s="1"/>
  <c r="G1314" i="1"/>
  <c r="I1314" i="1" s="1"/>
  <c r="G1306" i="1"/>
  <c r="I1306" i="1" s="1"/>
  <c r="G1298" i="1"/>
  <c r="I1298" i="1" s="1"/>
  <c r="G1290" i="1"/>
  <c r="I1290" i="1" s="1"/>
  <c r="G1282" i="1"/>
  <c r="I1282" i="1" s="1"/>
  <c r="G1274" i="1"/>
  <c r="I1274" i="1" s="1"/>
  <c r="G1266" i="1"/>
  <c r="I1266" i="1" s="1"/>
  <c r="G1258" i="1"/>
  <c r="I1258" i="1" s="1"/>
  <c r="G1250" i="1"/>
  <c r="I1250" i="1" s="1"/>
  <c r="G1242" i="1"/>
  <c r="I1242" i="1" s="1"/>
  <c r="G1234" i="1"/>
  <c r="I1234" i="1" s="1"/>
  <c r="G1226" i="1"/>
  <c r="I1226" i="1" s="1"/>
  <c r="G1218" i="1"/>
  <c r="I1218" i="1" s="1"/>
  <c r="G1210" i="1"/>
  <c r="I1210" i="1" s="1"/>
  <c r="G1202" i="1"/>
  <c r="I1202" i="1" s="1"/>
  <c r="G1194" i="1"/>
  <c r="I1194" i="1" s="1"/>
  <c r="G1186" i="1"/>
  <c r="I1186" i="1" s="1"/>
  <c r="G1178" i="1"/>
  <c r="I1178" i="1" s="1"/>
  <c r="G1170" i="1"/>
  <c r="I1170" i="1" s="1"/>
  <c r="G1162" i="1"/>
  <c r="I1162" i="1" s="1"/>
  <c r="G1154" i="1"/>
  <c r="I1154" i="1" s="1"/>
  <c r="G1146" i="1"/>
  <c r="I1146" i="1" s="1"/>
  <c r="G1138" i="1"/>
  <c r="I1138" i="1" s="1"/>
  <c r="G1130" i="1"/>
  <c r="I1130" i="1" s="1"/>
  <c r="G1122" i="1"/>
  <c r="I1122" i="1" s="1"/>
  <c r="G1114" i="1"/>
  <c r="I1114" i="1" s="1"/>
  <c r="G1106" i="1"/>
  <c r="I1106" i="1" s="1"/>
  <c r="G1098" i="1"/>
  <c r="I1098" i="1" s="1"/>
  <c r="G1090" i="1"/>
  <c r="I1090" i="1" s="1"/>
  <c r="G1082" i="1"/>
  <c r="I1082" i="1" s="1"/>
  <c r="G1074" i="1"/>
  <c r="I1074" i="1" s="1"/>
  <c r="G1066" i="1"/>
  <c r="I1066" i="1" s="1"/>
  <c r="G1058" i="1"/>
  <c r="I1058" i="1" s="1"/>
  <c r="G1050" i="1"/>
  <c r="I1050" i="1" s="1"/>
  <c r="G1042" i="1"/>
  <c r="I1042" i="1" s="1"/>
  <c r="G1034" i="1"/>
  <c r="I1034" i="1" s="1"/>
  <c r="G1026" i="1"/>
  <c r="I1026" i="1" s="1"/>
  <c r="G1018" i="1"/>
  <c r="I1018" i="1" s="1"/>
  <c r="G1010" i="1"/>
  <c r="I1010" i="1" s="1"/>
  <c r="G1002" i="1"/>
  <c r="I1002" i="1" s="1"/>
  <c r="G994" i="1"/>
  <c r="I994" i="1" s="1"/>
  <c r="G986" i="1"/>
  <c r="I986" i="1" s="1"/>
  <c r="G978" i="1"/>
  <c r="I978" i="1" s="1"/>
  <c r="G970" i="1"/>
  <c r="I970" i="1" s="1"/>
  <c r="G962" i="1"/>
  <c r="I962" i="1" s="1"/>
  <c r="G954" i="1"/>
  <c r="I954" i="1" s="1"/>
  <c r="G946" i="1"/>
  <c r="I946" i="1" s="1"/>
  <c r="G938" i="1"/>
  <c r="I938" i="1" s="1"/>
  <c r="G930" i="1"/>
  <c r="I930" i="1" s="1"/>
  <c r="G922" i="1"/>
  <c r="I922" i="1" s="1"/>
  <c r="G914" i="1"/>
  <c r="I914" i="1" s="1"/>
  <c r="G906" i="1"/>
  <c r="I906" i="1" s="1"/>
  <c r="G898" i="1"/>
  <c r="I898" i="1" s="1"/>
  <c r="G890" i="1"/>
  <c r="I890" i="1" s="1"/>
  <c r="G882" i="1"/>
  <c r="I882" i="1" s="1"/>
  <c r="G874" i="1"/>
  <c r="I874" i="1" s="1"/>
  <c r="G866" i="1"/>
  <c r="I866" i="1" s="1"/>
  <c r="G858" i="1"/>
  <c r="I858" i="1" s="1"/>
  <c r="G850" i="1"/>
  <c r="I850" i="1" s="1"/>
  <c r="G842" i="1"/>
  <c r="I842" i="1" s="1"/>
  <c r="G834" i="1"/>
  <c r="I834" i="1" s="1"/>
  <c r="G826" i="1"/>
  <c r="I826" i="1" s="1"/>
  <c r="G818" i="1"/>
  <c r="I818" i="1" s="1"/>
  <c r="G810" i="1"/>
  <c r="I810" i="1" s="1"/>
  <c r="G802" i="1"/>
  <c r="I802" i="1" s="1"/>
  <c r="G794" i="1"/>
  <c r="I794" i="1" s="1"/>
  <c r="G786" i="1"/>
  <c r="I786" i="1" s="1"/>
  <c r="G778" i="1"/>
  <c r="I778" i="1" s="1"/>
  <c r="G770" i="1"/>
  <c r="I770" i="1" s="1"/>
  <c r="G762" i="1"/>
  <c r="I762" i="1" s="1"/>
  <c r="G754" i="1"/>
  <c r="I754" i="1" s="1"/>
  <c r="G746" i="1"/>
  <c r="I746" i="1" s="1"/>
  <c r="G738" i="1"/>
  <c r="I738" i="1" s="1"/>
  <c r="G730" i="1"/>
  <c r="I730" i="1" s="1"/>
  <c r="G722" i="1"/>
  <c r="I722" i="1" s="1"/>
  <c r="G714" i="1"/>
  <c r="I714" i="1" s="1"/>
  <c r="G706" i="1"/>
  <c r="I706" i="1" s="1"/>
  <c r="G698" i="1"/>
  <c r="I698" i="1" s="1"/>
  <c r="G690" i="1"/>
  <c r="I690" i="1" s="1"/>
  <c r="G682" i="1"/>
  <c r="I682" i="1" s="1"/>
  <c r="G674" i="1"/>
  <c r="I674" i="1" s="1"/>
  <c r="G666" i="1"/>
  <c r="I666" i="1" s="1"/>
  <c r="G658" i="1"/>
  <c r="I658" i="1" s="1"/>
  <c r="G650" i="1"/>
  <c r="I650" i="1" s="1"/>
  <c r="G642" i="1"/>
  <c r="I642" i="1" s="1"/>
  <c r="G634" i="1"/>
  <c r="I634" i="1" s="1"/>
  <c r="G626" i="1"/>
  <c r="I626" i="1" s="1"/>
  <c r="G618" i="1"/>
  <c r="I618" i="1" s="1"/>
  <c r="G610" i="1"/>
  <c r="I610" i="1" s="1"/>
  <c r="G602" i="1"/>
  <c r="I602" i="1" s="1"/>
  <c r="G594" i="1"/>
  <c r="I594" i="1" s="1"/>
  <c r="G586" i="1"/>
  <c r="I586" i="1" s="1"/>
  <c r="G578" i="1"/>
  <c r="I578" i="1" s="1"/>
  <c r="G570" i="1"/>
  <c r="I570" i="1" s="1"/>
  <c r="G562" i="1"/>
  <c r="I562" i="1" s="1"/>
  <c r="G554" i="1"/>
  <c r="I554" i="1" s="1"/>
  <c r="G546" i="1"/>
  <c r="I546" i="1" s="1"/>
  <c r="G538" i="1"/>
  <c r="I538" i="1" s="1"/>
  <c r="G530" i="1"/>
  <c r="I530" i="1" s="1"/>
  <c r="G522" i="1"/>
  <c r="I522" i="1" s="1"/>
  <c r="G514" i="1"/>
  <c r="I514" i="1" s="1"/>
  <c r="G506" i="1"/>
  <c r="I506" i="1" s="1"/>
  <c r="G498" i="1"/>
  <c r="I498" i="1" s="1"/>
  <c r="G490" i="1"/>
  <c r="I490" i="1" s="1"/>
  <c r="G482" i="1"/>
  <c r="I482" i="1" s="1"/>
  <c r="G474" i="1"/>
  <c r="I474" i="1" s="1"/>
  <c r="G466" i="1"/>
  <c r="I466" i="1" s="1"/>
  <c r="G458" i="1"/>
  <c r="I458" i="1" s="1"/>
  <c r="G450" i="1"/>
  <c r="I450" i="1" s="1"/>
  <c r="G442" i="1"/>
  <c r="I442" i="1" s="1"/>
  <c r="G434" i="1"/>
  <c r="I434" i="1" s="1"/>
  <c r="G426" i="1"/>
  <c r="I426" i="1" s="1"/>
  <c r="G418" i="1"/>
  <c r="I418" i="1" s="1"/>
  <c r="G410" i="1"/>
  <c r="I410" i="1" s="1"/>
  <c r="G402" i="1"/>
  <c r="I402" i="1" s="1"/>
  <c r="G394" i="1"/>
  <c r="I394" i="1" s="1"/>
  <c r="G386" i="1"/>
  <c r="I386" i="1" s="1"/>
  <c r="G378" i="1"/>
  <c r="I378" i="1" s="1"/>
  <c r="G370" i="1"/>
  <c r="I370" i="1" s="1"/>
  <c r="G362" i="1"/>
  <c r="I362" i="1" s="1"/>
  <c r="G354" i="1"/>
  <c r="I354" i="1" s="1"/>
  <c r="G346" i="1"/>
  <c r="I346" i="1" s="1"/>
  <c r="G338" i="1"/>
  <c r="I338" i="1" s="1"/>
  <c r="G330" i="1"/>
  <c r="I330" i="1" s="1"/>
  <c r="G322" i="1"/>
  <c r="I322" i="1" s="1"/>
  <c r="G314" i="1"/>
  <c r="I314" i="1" s="1"/>
  <c r="G306" i="1"/>
  <c r="I306" i="1" s="1"/>
  <c r="G298" i="1"/>
  <c r="I298" i="1" s="1"/>
  <c r="G290" i="1"/>
  <c r="I290" i="1" s="1"/>
  <c r="G282" i="1"/>
  <c r="I282" i="1" s="1"/>
  <c r="G274" i="1"/>
  <c r="I274" i="1" s="1"/>
  <c r="G266" i="1"/>
  <c r="I266" i="1" s="1"/>
  <c r="G258" i="1"/>
  <c r="I258" i="1" s="1"/>
  <c r="G250" i="1"/>
  <c r="I250" i="1" s="1"/>
  <c r="G242" i="1"/>
  <c r="I242" i="1" s="1"/>
  <c r="G234" i="1"/>
  <c r="I234" i="1" s="1"/>
  <c r="G226" i="1"/>
  <c r="I226" i="1" s="1"/>
  <c r="G218" i="1"/>
  <c r="I218" i="1" s="1"/>
  <c r="G210" i="1"/>
  <c r="I210" i="1" s="1"/>
  <c r="G202" i="1"/>
  <c r="I202" i="1" s="1"/>
  <c r="G194" i="1"/>
  <c r="I194" i="1" s="1"/>
  <c r="G186" i="1"/>
  <c r="I186" i="1" s="1"/>
  <c r="G178" i="1"/>
  <c r="I178" i="1" s="1"/>
  <c r="G170" i="1"/>
  <c r="I170" i="1" s="1"/>
  <c r="G162" i="1"/>
  <c r="I162" i="1" s="1"/>
  <c r="G154" i="1"/>
  <c r="I154" i="1" s="1"/>
  <c r="G146" i="1"/>
  <c r="I146" i="1" s="1"/>
  <c r="G138" i="1"/>
  <c r="I138" i="1" s="1"/>
  <c r="G130" i="1"/>
  <c r="I130" i="1" s="1"/>
  <c r="G122" i="1"/>
  <c r="I122" i="1" s="1"/>
  <c r="G114" i="1"/>
  <c r="I114" i="1" s="1"/>
  <c r="G106" i="1"/>
  <c r="I106" i="1" s="1"/>
  <c r="G98" i="1"/>
  <c r="I98" i="1" s="1"/>
  <c r="G90" i="1"/>
  <c r="I90" i="1" s="1"/>
  <c r="G82" i="1"/>
  <c r="I82" i="1" s="1"/>
  <c r="G74" i="1"/>
  <c r="I74" i="1" s="1"/>
  <c r="G66" i="1"/>
  <c r="I66" i="1" s="1"/>
  <c r="G58" i="1"/>
  <c r="I58" i="1" s="1"/>
  <c r="G50" i="1"/>
  <c r="I50" i="1" s="1"/>
  <c r="G42" i="1"/>
  <c r="I42" i="1" s="1"/>
  <c r="G34" i="1"/>
  <c r="I34" i="1" s="1"/>
  <c r="G26" i="1"/>
  <c r="I26" i="1" s="1"/>
  <c r="G18" i="1"/>
  <c r="I18" i="1" s="1"/>
  <c r="G10" i="1"/>
  <c r="I10" i="1" s="1"/>
  <c r="G1798" i="1"/>
  <c r="I1798" i="1" s="1"/>
  <c r="G1766" i="1"/>
  <c r="I1766" i="1" s="1"/>
  <c r="G1726" i="1"/>
  <c r="I1726" i="1" s="1"/>
  <c r="G1694" i="1"/>
  <c r="I1694" i="1" s="1"/>
  <c r="G1654" i="1"/>
  <c r="I1654" i="1" s="1"/>
  <c r="G1614" i="1"/>
  <c r="I1614" i="1" s="1"/>
  <c r="G1574" i="1"/>
  <c r="I1574" i="1" s="1"/>
  <c r="G1526" i="1"/>
  <c r="I1526" i="1" s="1"/>
  <c r="G1478" i="1"/>
  <c r="I1478" i="1" s="1"/>
  <c r="G1446" i="1"/>
  <c r="I1446" i="1" s="1"/>
  <c r="G1414" i="1"/>
  <c r="I1414" i="1" s="1"/>
  <c r="G1374" i="1"/>
  <c r="I1374" i="1" s="1"/>
  <c r="G1342" i="1"/>
  <c r="I1342" i="1" s="1"/>
  <c r="G1310" i="1"/>
  <c r="I1310" i="1" s="1"/>
  <c r="G1270" i="1"/>
  <c r="I1270" i="1" s="1"/>
  <c r="G1238" i="1"/>
  <c r="I1238" i="1" s="1"/>
  <c r="G1206" i="1"/>
  <c r="I1206" i="1" s="1"/>
  <c r="G1166" i="1"/>
  <c r="I1166" i="1" s="1"/>
  <c r="G1134" i="1"/>
  <c r="I1134" i="1" s="1"/>
  <c r="G1094" i="1"/>
  <c r="I1094" i="1" s="1"/>
  <c r="G1062" i="1"/>
  <c r="I1062" i="1" s="1"/>
  <c r="G1030" i="1"/>
  <c r="I1030" i="1" s="1"/>
  <c r="G990" i="1"/>
  <c r="I990" i="1" s="1"/>
  <c r="G950" i="1"/>
  <c r="I950" i="1" s="1"/>
  <c r="G918" i="1"/>
  <c r="I918" i="1" s="1"/>
  <c r="G878" i="1"/>
  <c r="I878" i="1" s="1"/>
  <c r="G846" i="1"/>
  <c r="I846" i="1" s="1"/>
  <c r="G790" i="1"/>
  <c r="I790" i="1" s="1"/>
  <c r="G766" i="1"/>
  <c r="I766" i="1" s="1"/>
  <c r="G734" i="1"/>
  <c r="I734" i="1" s="1"/>
  <c r="G694" i="1"/>
  <c r="I694" i="1" s="1"/>
  <c r="G654" i="1"/>
  <c r="I654" i="1" s="1"/>
  <c r="G606" i="1"/>
  <c r="I606" i="1" s="1"/>
  <c r="G566" i="1"/>
  <c r="I566" i="1" s="1"/>
  <c r="G526" i="1"/>
  <c r="I526" i="1" s="1"/>
  <c r="G486" i="1"/>
  <c r="I486" i="1" s="1"/>
  <c r="G438" i="1"/>
  <c r="I438" i="1" s="1"/>
  <c r="G406" i="1"/>
  <c r="I406" i="1" s="1"/>
  <c r="G366" i="1"/>
  <c r="I366" i="1" s="1"/>
  <c r="G334" i="1"/>
  <c r="I334" i="1" s="1"/>
  <c r="G302" i="1"/>
  <c r="I302" i="1" s="1"/>
  <c r="G270" i="1"/>
  <c r="I270" i="1" s="1"/>
  <c r="G230" i="1"/>
  <c r="I230" i="1" s="1"/>
  <c r="G190" i="1"/>
  <c r="I190" i="1" s="1"/>
  <c r="G142" i="1"/>
  <c r="I142" i="1" s="1"/>
  <c r="G118" i="1"/>
  <c r="I118" i="1" s="1"/>
  <c r="G94" i="1"/>
  <c r="I94" i="1" s="1"/>
  <c r="G54" i="1"/>
  <c r="I54" i="1" s="1"/>
  <c r="G22" i="1"/>
  <c r="I22" i="1" s="1"/>
  <c r="G1801" i="1"/>
  <c r="I1801" i="1" s="1"/>
  <c r="G1793" i="1"/>
  <c r="I1793" i="1" s="1"/>
  <c r="G1785" i="1"/>
  <c r="I1785" i="1" s="1"/>
  <c r="G1777" i="1"/>
  <c r="I1777" i="1" s="1"/>
  <c r="G1769" i="1"/>
  <c r="I1769" i="1" s="1"/>
  <c r="G1761" i="1"/>
  <c r="I1761" i="1" s="1"/>
  <c r="G1753" i="1"/>
  <c r="I1753" i="1" s="1"/>
  <c r="G1745" i="1"/>
  <c r="I1745" i="1" s="1"/>
  <c r="G1737" i="1"/>
  <c r="I1737" i="1" s="1"/>
  <c r="G1729" i="1"/>
  <c r="I1729" i="1" s="1"/>
  <c r="G1721" i="1"/>
  <c r="I1721" i="1" s="1"/>
  <c r="G1713" i="1"/>
  <c r="I1713" i="1" s="1"/>
  <c r="G1705" i="1"/>
  <c r="I1705" i="1" s="1"/>
  <c r="G1697" i="1"/>
  <c r="I1697" i="1" s="1"/>
  <c r="G1689" i="1"/>
  <c r="I1689" i="1" s="1"/>
  <c r="G1681" i="1"/>
  <c r="I1681" i="1" s="1"/>
  <c r="G1673" i="1"/>
  <c r="I1673" i="1" s="1"/>
  <c r="G1665" i="1"/>
  <c r="I1665" i="1" s="1"/>
  <c r="G1657" i="1"/>
  <c r="I1657" i="1" s="1"/>
  <c r="G1649" i="1"/>
  <c r="I1649" i="1" s="1"/>
  <c r="G1641" i="1"/>
  <c r="I1641" i="1" s="1"/>
  <c r="G1633" i="1"/>
  <c r="I1633" i="1" s="1"/>
  <c r="G1625" i="1"/>
  <c r="I1625" i="1" s="1"/>
  <c r="G1617" i="1"/>
  <c r="I1617" i="1" s="1"/>
  <c r="G1609" i="1"/>
  <c r="I1609" i="1" s="1"/>
  <c r="G1601" i="1"/>
  <c r="I1601" i="1" s="1"/>
  <c r="G1593" i="1"/>
  <c r="I1593" i="1" s="1"/>
  <c r="G1585" i="1"/>
  <c r="I1585" i="1" s="1"/>
  <c r="G1577" i="1"/>
  <c r="I1577" i="1" s="1"/>
  <c r="G1569" i="1"/>
  <c r="I1569" i="1" s="1"/>
  <c r="G1561" i="1"/>
  <c r="I1561" i="1" s="1"/>
  <c r="G1553" i="1"/>
  <c r="I1553" i="1" s="1"/>
  <c r="G1545" i="1"/>
  <c r="I1545" i="1" s="1"/>
  <c r="G1537" i="1"/>
  <c r="I1537" i="1" s="1"/>
  <c r="G1529" i="1"/>
  <c r="I1529" i="1" s="1"/>
  <c r="G1521" i="1"/>
  <c r="I1521" i="1" s="1"/>
  <c r="G1513" i="1"/>
  <c r="I1513" i="1" s="1"/>
  <c r="G1505" i="1"/>
  <c r="I1505" i="1" s="1"/>
  <c r="G1497" i="1"/>
  <c r="I1497" i="1" s="1"/>
  <c r="G1489" i="1"/>
  <c r="I1489" i="1" s="1"/>
  <c r="G1481" i="1"/>
  <c r="I1481" i="1" s="1"/>
  <c r="G1473" i="1"/>
  <c r="I1473" i="1" s="1"/>
  <c r="G1465" i="1"/>
  <c r="I1465" i="1" s="1"/>
  <c r="G1457" i="1"/>
  <c r="I1457" i="1" s="1"/>
  <c r="G1449" i="1"/>
  <c r="I1449" i="1" s="1"/>
  <c r="G1441" i="1"/>
  <c r="I1441" i="1" s="1"/>
  <c r="G1433" i="1"/>
  <c r="I1433" i="1" s="1"/>
  <c r="G1425" i="1"/>
  <c r="I1425" i="1" s="1"/>
  <c r="G1417" i="1"/>
  <c r="I1417" i="1" s="1"/>
  <c r="G1409" i="1"/>
  <c r="I1409" i="1" s="1"/>
  <c r="G1401" i="1"/>
  <c r="I1401" i="1" s="1"/>
  <c r="G1393" i="1"/>
  <c r="I1393" i="1" s="1"/>
  <c r="G1385" i="1"/>
  <c r="I1385" i="1" s="1"/>
  <c r="G1377" i="1"/>
  <c r="I1377" i="1" s="1"/>
  <c r="G1369" i="1"/>
  <c r="I1369" i="1" s="1"/>
  <c r="G1361" i="1"/>
  <c r="I1361" i="1" s="1"/>
  <c r="G1353" i="1"/>
  <c r="I1353" i="1" s="1"/>
  <c r="G1345" i="1"/>
  <c r="I1345" i="1" s="1"/>
  <c r="G1337" i="1"/>
  <c r="I1337" i="1" s="1"/>
  <c r="G1329" i="1"/>
  <c r="I1329" i="1" s="1"/>
  <c r="G1321" i="1"/>
  <c r="I1321" i="1" s="1"/>
  <c r="G1313" i="1"/>
  <c r="I1313" i="1" s="1"/>
  <c r="G1305" i="1"/>
  <c r="I1305" i="1" s="1"/>
  <c r="G1297" i="1"/>
  <c r="I1297" i="1" s="1"/>
  <c r="G1289" i="1"/>
  <c r="I1289" i="1" s="1"/>
  <c r="G1281" i="1"/>
  <c r="I1281" i="1" s="1"/>
  <c r="G1273" i="1"/>
  <c r="I1273" i="1" s="1"/>
  <c r="G1265" i="1"/>
  <c r="I1265" i="1" s="1"/>
  <c r="G1257" i="1"/>
  <c r="I1257" i="1" s="1"/>
  <c r="G1249" i="1"/>
  <c r="I1249" i="1" s="1"/>
  <c r="G1241" i="1"/>
  <c r="I1241" i="1" s="1"/>
  <c r="G1233" i="1"/>
  <c r="I1233" i="1" s="1"/>
  <c r="G1225" i="1"/>
  <c r="I1225" i="1" s="1"/>
  <c r="G1217" i="1"/>
  <c r="I1217" i="1" s="1"/>
  <c r="G1209" i="1"/>
  <c r="I1209" i="1" s="1"/>
  <c r="G1201" i="1"/>
  <c r="I1201" i="1" s="1"/>
  <c r="G1193" i="1"/>
  <c r="I1193" i="1" s="1"/>
  <c r="G1185" i="1"/>
  <c r="I1185" i="1" s="1"/>
  <c r="G1177" i="1"/>
  <c r="I1177" i="1" s="1"/>
  <c r="G1169" i="1"/>
  <c r="I1169" i="1" s="1"/>
  <c r="G1161" i="1"/>
  <c r="I1161" i="1" s="1"/>
  <c r="G1153" i="1"/>
  <c r="I1153" i="1" s="1"/>
  <c r="G1145" i="1"/>
  <c r="I1145" i="1" s="1"/>
  <c r="G1137" i="1"/>
  <c r="I1137" i="1" s="1"/>
  <c r="G1129" i="1"/>
  <c r="I1129" i="1" s="1"/>
  <c r="G1121" i="1"/>
  <c r="I1121" i="1" s="1"/>
  <c r="G1113" i="1"/>
  <c r="I1113" i="1" s="1"/>
  <c r="G1105" i="1"/>
  <c r="I1105" i="1" s="1"/>
  <c r="G1097" i="1"/>
  <c r="I1097" i="1" s="1"/>
  <c r="G1089" i="1"/>
  <c r="I1089" i="1" s="1"/>
  <c r="G1081" i="1"/>
  <c r="I1081" i="1" s="1"/>
  <c r="G1073" i="1"/>
  <c r="I1073" i="1" s="1"/>
  <c r="G1065" i="1"/>
  <c r="I1065" i="1" s="1"/>
  <c r="G1057" i="1"/>
  <c r="I1057" i="1" s="1"/>
  <c r="G1049" i="1"/>
  <c r="I1049" i="1" s="1"/>
  <c r="G1041" i="1"/>
  <c r="I1041" i="1" s="1"/>
  <c r="G1033" i="1"/>
  <c r="I1033" i="1" s="1"/>
  <c r="G1025" i="1"/>
  <c r="I1025" i="1" s="1"/>
  <c r="G1017" i="1"/>
  <c r="I1017" i="1" s="1"/>
  <c r="G1009" i="1"/>
  <c r="I1009" i="1" s="1"/>
  <c r="G1001" i="1"/>
  <c r="I1001" i="1" s="1"/>
  <c r="G993" i="1"/>
  <c r="I993" i="1" s="1"/>
  <c r="G985" i="1"/>
  <c r="I985" i="1" s="1"/>
  <c r="G977" i="1"/>
  <c r="I977" i="1" s="1"/>
  <c r="G969" i="1"/>
  <c r="I969" i="1" s="1"/>
  <c r="G961" i="1"/>
  <c r="I961" i="1" s="1"/>
  <c r="G953" i="1"/>
  <c r="I953" i="1" s="1"/>
  <c r="G945" i="1"/>
  <c r="I945" i="1" s="1"/>
  <c r="G937" i="1"/>
  <c r="I937" i="1" s="1"/>
  <c r="G929" i="1"/>
  <c r="I929" i="1" s="1"/>
  <c r="G921" i="1"/>
  <c r="I921" i="1" s="1"/>
  <c r="G913" i="1"/>
  <c r="I913" i="1" s="1"/>
  <c r="G905" i="1"/>
  <c r="I905" i="1" s="1"/>
  <c r="G897" i="1"/>
  <c r="I897" i="1" s="1"/>
  <c r="G889" i="1"/>
  <c r="I889" i="1" s="1"/>
  <c r="G881" i="1"/>
  <c r="I881" i="1" s="1"/>
  <c r="G873" i="1"/>
  <c r="I873" i="1" s="1"/>
  <c r="G865" i="1"/>
  <c r="I865" i="1" s="1"/>
  <c r="G857" i="1"/>
  <c r="I857" i="1" s="1"/>
  <c r="G849" i="1"/>
  <c r="I849" i="1" s="1"/>
  <c r="G841" i="1"/>
  <c r="I841" i="1" s="1"/>
  <c r="G833" i="1"/>
  <c r="I833" i="1" s="1"/>
  <c r="G825" i="1"/>
  <c r="I825" i="1" s="1"/>
  <c r="G817" i="1"/>
  <c r="I817" i="1" s="1"/>
  <c r="G809" i="1"/>
  <c r="I809" i="1" s="1"/>
  <c r="G801" i="1"/>
  <c r="I801" i="1" s="1"/>
  <c r="G793" i="1"/>
  <c r="I793" i="1" s="1"/>
  <c r="G785" i="1"/>
  <c r="I785" i="1" s="1"/>
  <c r="G777" i="1"/>
  <c r="I777" i="1" s="1"/>
  <c r="G769" i="1"/>
  <c r="I769" i="1" s="1"/>
  <c r="G761" i="1"/>
  <c r="I761" i="1" s="1"/>
  <c r="G753" i="1"/>
  <c r="I753" i="1" s="1"/>
  <c r="G745" i="1"/>
  <c r="I745" i="1" s="1"/>
  <c r="G737" i="1"/>
  <c r="I737" i="1" s="1"/>
  <c r="G729" i="1"/>
  <c r="I729" i="1" s="1"/>
  <c r="G721" i="1"/>
  <c r="I721" i="1" s="1"/>
  <c r="G713" i="1"/>
  <c r="I713" i="1" s="1"/>
  <c r="G705" i="1"/>
  <c r="I705" i="1" s="1"/>
  <c r="G697" i="1"/>
  <c r="I697" i="1" s="1"/>
  <c r="G689" i="1"/>
  <c r="I689" i="1" s="1"/>
  <c r="G681" i="1"/>
  <c r="I681" i="1" s="1"/>
  <c r="G673" i="1"/>
  <c r="I673" i="1" s="1"/>
  <c r="G665" i="1"/>
  <c r="I665" i="1" s="1"/>
  <c r="G657" i="1"/>
  <c r="I657" i="1" s="1"/>
  <c r="G649" i="1"/>
  <c r="I649" i="1" s="1"/>
  <c r="G641" i="1"/>
  <c r="I641" i="1" s="1"/>
  <c r="G633" i="1"/>
  <c r="I633" i="1" s="1"/>
  <c r="G625" i="1"/>
  <c r="I625" i="1" s="1"/>
  <c r="G617" i="1"/>
  <c r="I617" i="1" s="1"/>
  <c r="G609" i="1"/>
  <c r="I609" i="1" s="1"/>
  <c r="G601" i="1"/>
  <c r="I601" i="1" s="1"/>
  <c r="G593" i="1"/>
  <c r="I593" i="1" s="1"/>
  <c r="G585" i="1"/>
  <c r="I585" i="1" s="1"/>
  <c r="G577" i="1"/>
  <c r="I577" i="1" s="1"/>
  <c r="G569" i="1"/>
  <c r="I569" i="1" s="1"/>
  <c r="G561" i="1"/>
  <c r="I561" i="1" s="1"/>
  <c r="G553" i="1"/>
  <c r="I553" i="1" s="1"/>
  <c r="G545" i="1"/>
  <c r="I545" i="1" s="1"/>
  <c r="G537" i="1"/>
  <c r="I537" i="1" s="1"/>
  <c r="G529" i="1"/>
  <c r="I529" i="1" s="1"/>
  <c r="G521" i="1"/>
  <c r="I521" i="1" s="1"/>
  <c r="G513" i="1"/>
  <c r="I513" i="1" s="1"/>
  <c r="G505" i="1"/>
  <c r="I505" i="1" s="1"/>
  <c r="G497" i="1"/>
  <c r="I497" i="1" s="1"/>
  <c r="G489" i="1"/>
  <c r="I489" i="1" s="1"/>
  <c r="G481" i="1"/>
  <c r="I481" i="1" s="1"/>
  <c r="G473" i="1"/>
  <c r="I473" i="1" s="1"/>
  <c r="G465" i="1"/>
  <c r="I465" i="1" s="1"/>
  <c r="G457" i="1"/>
  <c r="I457" i="1" s="1"/>
  <c r="G449" i="1"/>
  <c r="I449" i="1" s="1"/>
  <c r="G441" i="1"/>
  <c r="I441" i="1" s="1"/>
  <c r="G433" i="1"/>
  <c r="I433" i="1" s="1"/>
  <c r="G425" i="1"/>
  <c r="I425" i="1" s="1"/>
  <c r="G417" i="1"/>
  <c r="I417" i="1" s="1"/>
  <c r="G409" i="1"/>
  <c r="I409" i="1" s="1"/>
  <c r="G401" i="1"/>
  <c r="I401" i="1" s="1"/>
  <c r="G393" i="1"/>
  <c r="I393" i="1" s="1"/>
  <c r="G385" i="1"/>
  <c r="I385" i="1" s="1"/>
  <c r="G377" i="1"/>
  <c r="I377" i="1" s="1"/>
  <c r="G369" i="1"/>
  <c r="I369" i="1" s="1"/>
  <c r="G361" i="1"/>
  <c r="I361" i="1" s="1"/>
  <c r="G353" i="1"/>
  <c r="I353" i="1" s="1"/>
  <c r="G345" i="1"/>
  <c r="I345" i="1" s="1"/>
  <c r="G337" i="1"/>
  <c r="I337" i="1" s="1"/>
  <c r="G329" i="1"/>
  <c r="I329" i="1" s="1"/>
  <c r="G321" i="1"/>
  <c r="I321" i="1" s="1"/>
  <c r="G313" i="1"/>
  <c r="I313" i="1" s="1"/>
  <c r="G305" i="1"/>
  <c r="I305" i="1" s="1"/>
  <c r="G297" i="1"/>
  <c r="I297" i="1" s="1"/>
  <c r="G289" i="1"/>
  <c r="I289" i="1" s="1"/>
  <c r="G281" i="1"/>
  <c r="I281" i="1" s="1"/>
  <c r="G273" i="1"/>
  <c r="I273" i="1" s="1"/>
  <c r="G265" i="1"/>
  <c r="I265" i="1" s="1"/>
  <c r="G257" i="1"/>
  <c r="I257" i="1" s="1"/>
  <c r="G249" i="1"/>
  <c r="I249" i="1" s="1"/>
  <c r="G241" i="1"/>
  <c r="I241" i="1" s="1"/>
  <c r="G233" i="1"/>
  <c r="I233" i="1" s="1"/>
  <c r="G225" i="1"/>
  <c r="I225" i="1" s="1"/>
  <c r="G217" i="1"/>
  <c r="I217" i="1" s="1"/>
  <c r="G209" i="1"/>
  <c r="I209" i="1" s="1"/>
  <c r="G201" i="1"/>
  <c r="I201" i="1" s="1"/>
  <c r="G193" i="1"/>
  <c r="I193" i="1" s="1"/>
  <c r="G185" i="1"/>
  <c r="I185" i="1" s="1"/>
  <c r="G177" i="1"/>
  <c r="I177" i="1" s="1"/>
  <c r="G169" i="1"/>
  <c r="I169" i="1" s="1"/>
  <c r="G161" i="1"/>
  <c r="I161" i="1" s="1"/>
  <c r="G153" i="1"/>
  <c r="I153" i="1" s="1"/>
  <c r="G145" i="1"/>
  <c r="I145" i="1" s="1"/>
  <c r="G137" i="1"/>
  <c r="I137" i="1" s="1"/>
  <c r="G129" i="1"/>
  <c r="I129" i="1" s="1"/>
  <c r="G121" i="1"/>
  <c r="I121" i="1" s="1"/>
  <c r="G113" i="1"/>
  <c r="I113" i="1" s="1"/>
  <c r="G105" i="1"/>
  <c r="I105" i="1" s="1"/>
  <c r="G97" i="1"/>
  <c r="I97" i="1" s="1"/>
  <c r="G89" i="1"/>
  <c r="I89" i="1" s="1"/>
  <c r="G81" i="1"/>
  <c r="I81" i="1" s="1"/>
  <c r="G73" i="1"/>
  <c r="I73" i="1" s="1"/>
  <c r="G65" i="1"/>
  <c r="I65" i="1" s="1"/>
  <c r="G57" i="1"/>
  <c r="I57" i="1" s="1"/>
  <c r="G49" i="1"/>
  <c r="I49" i="1" s="1"/>
  <c r="G41" i="1"/>
  <c r="I41" i="1" s="1"/>
  <c r="G33" i="1"/>
  <c r="I33" i="1" s="1"/>
  <c r="G25" i="1"/>
  <c r="I25" i="1" s="1"/>
  <c r="G17" i="1"/>
  <c r="I17" i="1" s="1"/>
  <c r="G9" i="1"/>
  <c r="I9" i="1" s="1"/>
  <c r="G1790" i="1"/>
  <c r="I1790" i="1" s="1"/>
  <c r="G1750" i="1"/>
  <c r="I1750" i="1" s="1"/>
  <c r="G1718" i="1"/>
  <c r="I1718" i="1" s="1"/>
  <c r="G1678" i="1"/>
  <c r="I1678" i="1" s="1"/>
  <c r="G1646" i="1"/>
  <c r="I1646" i="1" s="1"/>
  <c r="G1598" i="1"/>
  <c r="I1598" i="1" s="1"/>
  <c r="G1550" i="1"/>
  <c r="I1550" i="1" s="1"/>
  <c r="G1510" i="1"/>
  <c r="I1510" i="1" s="1"/>
  <c r="G1470" i="1"/>
  <c r="I1470" i="1" s="1"/>
  <c r="G1438" i="1"/>
  <c r="I1438" i="1" s="1"/>
  <c r="G1406" i="1"/>
  <c r="I1406" i="1" s="1"/>
  <c r="G1366" i="1"/>
  <c r="I1366" i="1" s="1"/>
  <c r="G1334" i="1"/>
  <c r="I1334" i="1" s="1"/>
  <c r="G1302" i="1"/>
  <c r="I1302" i="1" s="1"/>
  <c r="G1262" i="1"/>
  <c r="I1262" i="1" s="1"/>
  <c r="G1230" i="1"/>
  <c r="I1230" i="1" s="1"/>
  <c r="G1190" i="1"/>
  <c r="I1190" i="1" s="1"/>
  <c r="G1158" i="1"/>
  <c r="I1158" i="1" s="1"/>
  <c r="G1126" i="1"/>
  <c r="I1126" i="1" s="1"/>
  <c r="G1086" i="1"/>
  <c r="I1086" i="1" s="1"/>
  <c r="G1054" i="1"/>
  <c r="I1054" i="1" s="1"/>
  <c r="G1006" i="1"/>
  <c r="I1006" i="1" s="1"/>
  <c r="G982" i="1"/>
  <c r="I982" i="1" s="1"/>
  <c r="G942" i="1"/>
  <c r="I942" i="1" s="1"/>
  <c r="G902" i="1"/>
  <c r="I902" i="1" s="1"/>
  <c r="G862" i="1"/>
  <c r="I862" i="1" s="1"/>
  <c r="G838" i="1"/>
  <c r="I838" i="1" s="1"/>
  <c r="G798" i="1"/>
  <c r="I798" i="1" s="1"/>
  <c r="G774" i="1"/>
  <c r="I774" i="1" s="1"/>
  <c r="G726" i="1"/>
  <c r="I726" i="1" s="1"/>
  <c r="G686" i="1"/>
  <c r="I686" i="1" s="1"/>
  <c r="G662" i="1"/>
  <c r="I662" i="1" s="1"/>
  <c r="G622" i="1"/>
  <c r="I622" i="1" s="1"/>
  <c r="G590" i="1"/>
  <c r="I590" i="1" s="1"/>
  <c r="G542" i="1"/>
  <c r="I542" i="1" s="1"/>
  <c r="G502" i="1"/>
  <c r="I502" i="1" s="1"/>
  <c r="G470" i="1"/>
  <c r="I470" i="1" s="1"/>
  <c r="G422" i="1"/>
  <c r="I422" i="1" s="1"/>
  <c r="G382" i="1"/>
  <c r="I382" i="1" s="1"/>
  <c r="G326" i="1"/>
  <c r="I326" i="1" s="1"/>
  <c r="G294" i="1"/>
  <c r="I294" i="1" s="1"/>
  <c r="G246" i="1"/>
  <c r="I246" i="1" s="1"/>
  <c r="G214" i="1"/>
  <c r="I214" i="1" s="1"/>
  <c r="G182" i="1"/>
  <c r="I182" i="1" s="1"/>
  <c r="G126" i="1"/>
  <c r="I126" i="1" s="1"/>
  <c r="G70" i="1"/>
  <c r="I70" i="1" s="1"/>
  <c r="G30" i="1"/>
  <c r="I30" i="1" s="1"/>
  <c r="G1800" i="1"/>
  <c r="I1800" i="1" s="1"/>
  <c r="G1792" i="1"/>
  <c r="I1792" i="1" s="1"/>
  <c r="G1784" i="1"/>
  <c r="I1784" i="1" s="1"/>
  <c r="G1776" i="1"/>
  <c r="I1776" i="1" s="1"/>
  <c r="G1768" i="1"/>
  <c r="I1768" i="1" s="1"/>
  <c r="G1760" i="1"/>
  <c r="I1760" i="1" s="1"/>
  <c r="G1752" i="1"/>
  <c r="I1752" i="1" s="1"/>
  <c r="G1744" i="1"/>
  <c r="I1744" i="1" s="1"/>
  <c r="G1736" i="1"/>
  <c r="I1736" i="1" s="1"/>
  <c r="G1728" i="1"/>
  <c r="I1728" i="1" s="1"/>
  <c r="G1720" i="1"/>
  <c r="I1720" i="1" s="1"/>
  <c r="G1712" i="1"/>
  <c r="I1712" i="1" s="1"/>
  <c r="G1704" i="1"/>
  <c r="I1704" i="1" s="1"/>
  <c r="G1696" i="1"/>
  <c r="I1696" i="1" s="1"/>
  <c r="G1688" i="1"/>
  <c r="I1688" i="1" s="1"/>
  <c r="G1680" i="1"/>
  <c r="I1680" i="1" s="1"/>
  <c r="G1672" i="1"/>
  <c r="I1672" i="1" s="1"/>
  <c r="G1664" i="1"/>
  <c r="I1664" i="1" s="1"/>
  <c r="G1656" i="1"/>
  <c r="I1656" i="1" s="1"/>
  <c r="G1648" i="1"/>
  <c r="I1648" i="1" s="1"/>
  <c r="G1640" i="1"/>
  <c r="I1640" i="1" s="1"/>
  <c r="G1632" i="1"/>
  <c r="I1632" i="1" s="1"/>
  <c r="G1624" i="1"/>
  <c r="I1624" i="1" s="1"/>
  <c r="G1616" i="1"/>
  <c r="I1616" i="1" s="1"/>
  <c r="G1608" i="1"/>
  <c r="I1608" i="1" s="1"/>
  <c r="G1600" i="1"/>
  <c r="I1600" i="1" s="1"/>
  <c r="G1592" i="1"/>
  <c r="I1592" i="1" s="1"/>
  <c r="G1584" i="1"/>
  <c r="I1584" i="1" s="1"/>
  <c r="G1576" i="1"/>
  <c r="I1576" i="1" s="1"/>
  <c r="G1568" i="1"/>
  <c r="I1568" i="1" s="1"/>
  <c r="G1552" i="1"/>
  <c r="I1552" i="1" s="1"/>
  <c r="G1544" i="1"/>
  <c r="I1544" i="1" s="1"/>
  <c r="G1536" i="1"/>
  <c r="I1536" i="1" s="1"/>
  <c r="G1528" i="1"/>
  <c r="I1528" i="1" s="1"/>
  <c r="G1520" i="1"/>
  <c r="I1520" i="1" s="1"/>
  <c r="G1512" i="1"/>
  <c r="I1512" i="1" s="1"/>
  <c r="G1504" i="1"/>
  <c r="I1504" i="1" s="1"/>
  <c r="G1496" i="1"/>
  <c r="I1496" i="1" s="1"/>
  <c r="G1488" i="1"/>
  <c r="I1488" i="1" s="1"/>
  <c r="G1480" i="1"/>
  <c r="I1480" i="1" s="1"/>
  <c r="G1472" i="1"/>
  <c r="I1472" i="1" s="1"/>
  <c r="G1464" i="1"/>
  <c r="I1464" i="1" s="1"/>
  <c r="G1456" i="1"/>
  <c r="I1456" i="1" s="1"/>
  <c r="G1448" i="1"/>
  <c r="I1448" i="1" s="1"/>
  <c r="G1440" i="1"/>
  <c r="I1440" i="1" s="1"/>
  <c r="G1432" i="1"/>
  <c r="I1432" i="1" s="1"/>
  <c r="G1424" i="1"/>
  <c r="I1424" i="1" s="1"/>
  <c r="G1416" i="1"/>
  <c r="I1416" i="1" s="1"/>
  <c r="G1408" i="1"/>
  <c r="I1408" i="1" s="1"/>
  <c r="G1400" i="1"/>
  <c r="I1400" i="1" s="1"/>
  <c r="G1392" i="1"/>
  <c r="I1392" i="1" s="1"/>
  <c r="G1384" i="1"/>
  <c r="I1384" i="1" s="1"/>
  <c r="G1376" i="1"/>
  <c r="I1376" i="1" s="1"/>
  <c r="G1368" i="1"/>
  <c r="I1368" i="1" s="1"/>
  <c r="G1360" i="1"/>
  <c r="I1360" i="1" s="1"/>
  <c r="G1352" i="1"/>
  <c r="I1352" i="1" s="1"/>
  <c r="G1344" i="1"/>
  <c r="I1344" i="1" s="1"/>
  <c r="G1336" i="1"/>
  <c r="I1336" i="1" s="1"/>
  <c r="G1328" i="1"/>
  <c r="I1328" i="1" s="1"/>
  <c r="G1320" i="1"/>
  <c r="I1320" i="1" s="1"/>
  <c r="G1312" i="1"/>
  <c r="I1312" i="1" s="1"/>
  <c r="G1304" i="1"/>
  <c r="I1304" i="1" s="1"/>
  <c r="G1296" i="1"/>
  <c r="I1296" i="1" s="1"/>
  <c r="G1288" i="1"/>
  <c r="I1288" i="1" s="1"/>
  <c r="G1280" i="1"/>
  <c r="I1280" i="1" s="1"/>
  <c r="G1272" i="1"/>
  <c r="I1272" i="1" s="1"/>
  <c r="G1264" i="1"/>
  <c r="I1264" i="1" s="1"/>
  <c r="G1256" i="1"/>
  <c r="I1256" i="1" s="1"/>
  <c r="G1248" i="1"/>
  <c r="I1248" i="1" s="1"/>
  <c r="G1240" i="1"/>
  <c r="I1240" i="1" s="1"/>
  <c r="G1232" i="1"/>
  <c r="I1232" i="1" s="1"/>
  <c r="G1224" i="1"/>
  <c r="I1224" i="1" s="1"/>
  <c r="G1216" i="1"/>
  <c r="I1216" i="1" s="1"/>
  <c r="G1208" i="1"/>
  <c r="I1208" i="1" s="1"/>
  <c r="G1200" i="1"/>
  <c r="I1200" i="1" s="1"/>
  <c r="G1192" i="1"/>
  <c r="I1192" i="1" s="1"/>
  <c r="G1184" i="1"/>
  <c r="I1184" i="1" s="1"/>
  <c r="G1176" i="1"/>
  <c r="I1176" i="1" s="1"/>
  <c r="G1168" i="1"/>
  <c r="I1168" i="1" s="1"/>
  <c r="G1160" i="1"/>
  <c r="I1160" i="1" s="1"/>
  <c r="G1152" i="1"/>
  <c r="I1152" i="1" s="1"/>
  <c r="G1144" i="1"/>
  <c r="I1144" i="1" s="1"/>
  <c r="G1136" i="1"/>
  <c r="I1136" i="1" s="1"/>
  <c r="G1128" i="1"/>
  <c r="I1128" i="1" s="1"/>
  <c r="G1120" i="1"/>
  <c r="I1120" i="1" s="1"/>
  <c r="G1112" i="1"/>
  <c r="I1112" i="1" s="1"/>
  <c r="G1104" i="1"/>
  <c r="I1104" i="1" s="1"/>
  <c r="G1096" i="1"/>
  <c r="I1096" i="1" s="1"/>
  <c r="G1088" i="1"/>
  <c r="I1088" i="1" s="1"/>
  <c r="G1080" i="1"/>
  <c r="I1080" i="1" s="1"/>
  <c r="G1072" i="1"/>
  <c r="I1072" i="1" s="1"/>
  <c r="G1064" i="1"/>
  <c r="I1064" i="1" s="1"/>
  <c r="G1056" i="1"/>
  <c r="I1056" i="1" s="1"/>
  <c r="G1048" i="1"/>
  <c r="I1048" i="1" s="1"/>
  <c r="G1040" i="1"/>
  <c r="I1040" i="1" s="1"/>
  <c r="G1032" i="1"/>
  <c r="I1032" i="1" s="1"/>
  <c r="G1024" i="1"/>
  <c r="I1024" i="1" s="1"/>
  <c r="G1016" i="1"/>
  <c r="I1016" i="1" s="1"/>
  <c r="G1008" i="1"/>
  <c r="I1008" i="1" s="1"/>
  <c r="G1000" i="1"/>
  <c r="I1000" i="1" s="1"/>
  <c r="G992" i="1"/>
  <c r="I992" i="1" s="1"/>
  <c r="G984" i="1"/>
  <c r="I984" i="1" s="1"/>
  <c r="G976" i="1"/>
  <c r="I976" i="1" s="1"/>
  <c r="G968" i="1"/>
  <c r="I968" i="1" s="1"/>
  <c r="G960" i="1"/>
  <c r="I960" i="1" s="1"/>
  <c r="G952" i="1"/>
  <c r="I952" i="1" s="1"/>
  <c r="G944" i="1"/>
  <c r="I944" i="1" s="1"/>
  <c r="G936" i="1"/>
  <c r="I936" i="1" s="1"/>
  <c r="G928" i="1"/>
  <c r="I928" i="1" s="1"/>
  <c r="G920" i="1"/>
  <c r="I920" i="1" s="1"/>
  <c r="G912" i="1"/>
  <c r="I912" i="1" s="1"/>
  <c r="G904" i="1"/>
  <c r="I904" i="1" s="1"/>
  <c r="G896" i="1"/>
  <c r="I896" i="1" s="1"/>
  <c r="G888" i="1"/>
  <c r="I888" i="1" s="1"/>
  <c r="G880" i="1"/>
  <c r="I880" i="1" s="1"/>
  <c r="G872" i="1"/>
  <c r="I872" i="1" s="1"/>
  <c r="G864" i="1"/>
  <c r="I864" i="1" s="1"/>
  <c r="G856" i="1"/>
  <c r="I856" i="1" s="1"/>
  <c r="G848" i="1"/>
  <c r="I848" i="1" s="1"/>
  <c r="G840" i="1"/>
  <c r="I840" i="1" s="1"/>
  <c r="G832" i="1"/>
  <c r="I832" i="1" s="1"/>
  <c r="G824" i="1"/>
  <c r="I824" i="1" s="1"/>
  <c r="G816" i="1"/>
  <c r="I816" i="1" s="1"/>
  <c r="G808" i="1"/>
  <c r="I808" i="1" s="1"/>
  <c r="G800" i="1"/>
  <c r="I800" i="1" s="1"/>
  <c r="G792" i="1"/>
  <c r="I792" i="1" s="1"/>
  <c r="G784" i="1"/>
  <c r="I784" i="1" s="1"/>
  <c r="G776" i="1"/>
  <c r="I776" i="1" s="1"/>
  <c r="G768" i="1"/>
  <c r="I768" i="1" s="1"/>
  <c r="G760" i="1"/>
  <c r="I760" i="1" s="1"/>
  <c r="G752" i="1"/>
  <c r="I752" i="1" s="1"/>
  <c r="G744" i="1"/>
  <c r="I744" i="1" s="1"/>
  <c r="G736" i="1"/>
  <c r="I736" i="1" s="1"/>
  <c r="G728" i="1"/>
  <c r="I728" i="1" s="1"/>
  <c r="G720" i="1"/>
  <c r="I720" i="1" s="1"/>
  <c r="G712" i="1"/>
  <c r="I712" i="1" s="1"/>
  <c r="G704" i="1"/>
  <c r="I704" i="1" s="1"/>
  <c r="G696" i="1"/>
  <c r="I696" i="1" s="1"/>
  <c r="G688" i="1"/>
  <c r="I688" i="1" s="1"/>
  <c r="G680" i="1"/>
  <c r="I680" i="1" s="1"/>
  <c r="G672" i="1"/>
  <c r="I672" i="1" s="1"/>
  <c r="G664" i="1"/>
  <c r="I664" i="1" s="1"/>
  <c r="G656" i="1"/>
  <c r="I656" i="1" s="1"/>
  <c r="G648" i="1"/>
  <c r="I648" i="1" s="1"/>
  <c r="G640" i="1"/>
  <c r="I640" i="1" s="1"/>
  <c r="G632" i="1"/>
  <c r="I632" i="1" s="1"/>
  <c r="G624" i="1"/>
  <c r="I624" i="1" s="1"/>
  <c r="G616" i="1"/>
  <c r="I616" i="1" s="1"/>
  <c r="G608" i="1"/>
  <c r="I608" i="1" s="1"/>
  <c r="G600" i="1"/>
  <c r="I600" i="1" s="1"/>
  <c r="G592" i="1"/>
  <c r="I592" i="1" s="1"/>
  <c r="G584" i="1"/>
  <c r="I584" i="1" s="1"/>
  <c r="G576" i="1"/>
  <c r="I576" i="1" s="1"/>
  <c r="G568" i="1"/>
  <c r="I568" i="1" s="1"/>
  <c r="G560" i="1"/>
  <c r="I560" i="1" s="1"/>
  <c r="G552" i="1"/>
  <c r="I552" i="1" s="1"/>
  <c r="G544" i="1"/>
  <c r="I544" i="1" s="1"/>
  <c r="G536" i="1"/>
  <c r="I536" i="1" s="1"/>
  <c r="G528" i="1"/>
  <c r="I528" i="1" s="1"/>
  <c r="G520" i="1"/>
  <c r="I520" i="1" s="1"/>
  <c r="G512" i="1"/>
  <c r="I512" i="1" s="1"/>
  <c r="G504" i="1"/>
  <c r="I504" i="1" s="1"/>
  <c r="G496" i="1"/>
  <c r="I496" i="1" s="1"/>
  <c r="G488" i="1"/>
  <c r="I488" i="1" s="1"/>
  <c r="G480" i="1"/>
  <c r="I480" i="1" s="1"/>
  <c r="G472" i="1"/>
  <c r="I472" i="1" s="1"/>
  <c r="G464" i="1"/>
  <c r="I464" i="1" s="1"/>
  <c r="G456" i="1"/>
  <c r="I456" i="1" s="1"/>
  <c r="G448" i="1"/>
  <c r="I448" i="1" s="1"/>
  <c r="G440" i="1"/>
  <c r="I440" i="1" s="1"/>
  <c r="G432" i="1"/>
  <c r="I432" i="1" s="1"/>
  <c r="G424" i="1"/>
  <c r="I424" i="1" s="1"/>
  <c r="G416" i="1"/>
  <c r="I416" i="1" s="1"/>
  <c r="G408" i="1"/>
  <c r="I408" i="1" s="1"/>
  <c r="G400" i="1"/>
  <c r="I400" i="1" s="1"/>
  <c r="G392" i="1"/>
  <c r="I392" i="1" s="1"/>
  <c r="G384" i="1"/>
  <c r="I384" i="1" s="1"/>
  <c r="G376" i="1"/>
  <c r="I376" i="1" s="1"/>
  <c r="G368" i="1"/>
  <c r="I368" i="1" s="1"/>
  <c r="G360" i="1"/>
  <c r="I360" i="1" s="1"/>
  <c r="G352" i="1"/>
  <c r="I352" i="1" s="1"/>
  <c r="G344" i="1"/>
  <c r="I344" i="1" s="1"/>
  <c r="G336" i="1"/>
  <c r="I336" i="1" s="1"/>
  <c r="G328" i="1"/>
  <c r="I328" i="1" s="1"/>
  <c r="G320" i="1"/>
  <c r="I320" i="1" s="1"/>
  <c r="G312" i="1"/>
  <c r="I312" i="1" s="1"/>
  <c r="G304" i="1"/>
  <c r="I304" i="1" s="1"/>
  <c r="G296" i="1"/>
  <c r="I296" i="1" s="1"/>
  <c r="G288" i="1"/>
  <c r="I288" i="1" s="1"/>
  <c r="G280" i="1"/>
  <c r="I280" i="1" s="1"/>
  <c r="G272" i="1"/>
  <c r="I272" i="1" s="1"/>
  <c r="G264" i="1"/>
  <c r="I264" i="1" s="1"/>
  <c r="G256" i="1"/>
  <c r="I256" i="1" s="1"/>
  <c r="G248" i="1"/>
  <c r="I248" i="1" s="1"/>
  <c r="G240" i="1"/>
  <c r="I240" i="1" s="1"/>
  <c r="G232" i="1"/>
  <c r="I232" i="1" s="1"/>
  <c r="G224" i="1"/>
  <c r="I224" i="1" s="1"/>
  <c r="G216" i="1"/>
  <c r="I216" i="1" s="1"/>
  <c r="G208" i="1"/>
  <c r="I208" i="1" s="1"/>
  <c r="G200" i="1"/>
  <c r="I200" i="1" s="1"/>
  <c r="G192" i="1"/>
  <c r="I192" i="1" s="1"/>
  <c r="G184" i="1"/>
  <c r="I184" i="1" s="1"/>
  <c r="G176" i="1"/>
  <c r="I176" i="1" s="1"/>
  <c r="G168" i="1"/>
  <c r="I168" i="1" s="1"/>
  <c r="G160" i="1"/>
  <c r="I160" i="1" s="1"/>
  <c r="G152" i="1"/>
  <c r="I152" i="1" s="1"/>
  <c r="G144" i="1"/>
  <c r="I144" i="1" s="1"/>
  <c r="G136" i="1"/>
  <c r="I136" i="1" s="1"/>
  <c r="G128" i="1"/>
  <c r="I128" i="1" s="1"/>
  <c r="G120" i="1"/>
  <c r="I120" i="1" s="1"/>
  <c r="G112" i="1"/>
  <c r="I112" i="1" s="1"/>
  <c r="G104" i="1"/>
  <c r="I104" i="1" s="1"/>
  <c r="G96" i="1"/>
  <c r="I96" i="1" s="1"/>
  <c r="G88" i="1"/>
  <c r="I88" i="1" s="1"/>
  <c r="G80" i="1"/>
  <c r="I80" i="1" s="1"/>
  <c r="G72" i="1"/>
  <c r="I72" i="1" s="1"/>
  <c r="G64" i="1"/>
  <c r="I64" i="1" s="1"/>
  <c r="G56" i="1"/>
  <c r="I56" i="1" s="1"/>
  <c r="G48" i="1"/>
  <c r="I48" i="1" s="1"/>
  <c r="G40" i="1"/>
  <c r="I40" i="1" s="1"/>
  <c r="G32" i="1"/>
  <c r="I32" i="1" s="1"/>
  <c r="G24" i="1"/>
  <c r="I24" i="1" s="1"/>
  <c r="G16" i="1"/>
  <c r="I16" i="1" s="1"/>
  <c r="G8" i="1"/>
  <c r="I8" i="1" s="1"/>
  <c r="G1782" i="1"/>
  <c r="I1782" i="1" s="1"/>
  <c r="G1710" i="1"/>
  <c r="I1710" i="1" s="1"/>
  <c r="G1638" i="1"/>
  <c r="I1638" i="1" s="1"/>
  <c r="G1566" i="1"/>
  <c r="I1566" i="1" s="1"/>
  <c r="G1502" i="1"/>
  <c r="I1502" i="1" s="1"/>
  <c r="G1422" i="1"/>
  <c r="I1422" i="1" s="1"/>
  <c r="G1358" i="1"/>
  <c r="I1358" i="1" s="1"/>
  <c r="G1278" i="1"/>
  <c r="I1278" i="1" s="1"/>
  <c r="G1222" i="1"/>
  <c r="I1222" i="1" s="1"/>
  <c r="G1142" i="1"/>
  <c r="I1142" i="1" s="1"/>
  <c r="G1070" i="1"/>
  <c r="I1070" i="1" s="1"/>
  <c r="G998" i="1"/>
  <c r="I998" i="1" s="1"/>
  <c r="G934" i="1"/>
  <c r="I934" i="1" s="1"/>
  <c r="G870" i="1"/>
  <c r="I870" i="1" s="1"/>
  <c r="G806" i="1"/>
  <c r="I806" i="1" s="1"/>
  <c r="G742" i="1"/>
  <c r="I742" i="1" s="1"/>
  <c r="G670" i="1"/>
  <c r="I670" i="1" s="1"/>
  <c r="G598" i="1"/>
  <c r="I598" i="1" s="1"/>
  <c r="G550" i="1"/>
  <c r="I550" i="1" s="1"/>
  <c r="G478" i="1"/>
  <c r="I478" i="1" s="1"/>
  <c r="G414" i="1"/>
  <c r="I414" i="1" s="1"/>
  <c r="G350" i="1"/>
  <c r="I350" i="1" s="1"/>
  <c r="G286" i="1"/>
  <c r="I286" i="1" s="1"/>
  <c r="G222" i="1"/>
  <c r="I222" i="1" s="1"/>
  <c r="G166" i="1"/>
  <c r="I166" i="1" s="1"/>
  <c r="G102" i="1"/>
  <c r="I102" i="1" s="1"/>
  <c r="G38" i="1"/>
  <c r="I38" i="1" s="1"/>
  <c r="G1560" i="1"/>
  <c r="I1560" i="1" s="1"/>
  <c r="G1799" i="1"/>
  <c r="I1799" i="1" s="1"/>
  <c r="G1791" i="1"/>
  <c r="I1791" i="1" s="1"/>
  <c r="G1783" i="1"/>
  <c r="I1783" i="1" s="1"/>
  <c r="G1775" i="1"/>
  <c r="I1775" i="1" s="1"/>
  <c r="G1767" i="1"/>
  <c r="I1767" i="1" s="1"/>
  <c r="G1759" i="1"/>
  <c r="I1759" i="1" s="1"/>
  <c r="G1751" i="1"/>
  <c r="I1751" i="1" s="1"/>
  <c r="G1743" i="1"/>
  <c r="I1743" i="1" s="1"/>
  <c r="G1735" i="1"/>
  <c r="I1735" i="1" s="1"/>
  <c r="G1727" i="1"/>
  <c r="I1727" i="1" s="1"/>
  <c r="G1719" i="1"/>
  <c r="I1719" i="1" s="1"/>
  <c r="G1711" i="1"/>
  <c r="I1711" i="1" s="1"/>
  <c r="G1703" i="1"/>
  <c r="I1703" i="1" s="1"/>
  <c r="G1695" i="1"/>
  <c r="I1695" i="1" s="1"/>
  <c r="G1687" i="1"/>
  <c r="I1687" i="1" s="1"/>
  <c r="G1679" i="1"/>
  <c r="I1679" i="1" s="1"/>
  <c r="G1671" i="1"/>
  <c r="I1671" i="1" s="1"/>
  <c r="G1663" i="1"/>
  <c r="I1663" i="1" s="1"/>
  <c r="G1655" i="1"/>
  <c r="I1655" i="1" s="1"/>
  <c r="G1647" i="1"/>
  <c r="I1647" i="1" s="1"/>
  <c r="G1639" i="1"/>
  <c r="I1639" i="1" s="1"/>
  <c r="G1631" i="1"/>
  <c r="I1631" i="1" s="1"/>
  <c r="G1623" i="1"/>
  <c r="I1623" i="1" s="1"/>
  <c r="G1615" i="1"/>
  <c r="I1615" i="1" s="1"/>
  <c r="G1607" i="1"/>
  <c r="I1607" i="1" s="1"/>
  <c r="G1599" i="1"/>
  <c r="I1599" i="1" s="1"/>
  <c r="G1591" i="1"/>
  <c r="I1591" i="1" s="1"/>
  <c r="G1583" i="1"/>
  <c r="I1583" i="1" s="1"/>
  <c r="G1575" i="1"/>
  <c r="I1575" i="1" s="1"/>
  <c r="G1567" i="1"/>
  <c r="I1567" i="1" s="1"/>
  <c r="G1559" i="1"/>
  <c r="I1559" i="1" s="1"/>
  <c r="G1551" i="1"/>
  <c r="I1551" i="1" s="1"/>
  <c r="G1543" i="1"/>
  <c r="I1543" i="1" s="1"/>
  <c r="G1535" i="1"/>
  <c r="I1535" i="1" s="1"/>
  <c r="G1527" i="1"/>
  <c r="I1527" i="1" s="1"/>
  <c r="G1519" i="1"/>
  <c r="I1519" i="1" s="1"/>
  <c r="G1511" i="1"/>
  <c r="I1511" i="1" s="1"/>
  <c r="G1503" i="1"/>
  <c r="I1503" i="1" s="1"/>
  <c r="G1495" i="1"/>
  <c r="I1495" i="1" s="1"/>
  <c r="G1487" i="1"/>
  <c r="I1487" i="1" s="1"/>
  <c r="G1479" i="1"/>
  <c r="I1479" i="1" s="1"/>
  <c r="G1471" i="1"/>
  <c r="I1471" i="1" s="1"/>
  <c r="G1463" i="1"/>
  <c r="I1463" i="1" s="1"/>
  <c r="G1455" i="1"/>
  <c r="I1455" i="1" s="1"/>
  <c r="G1447" i="1"/>
  <c r="I1447" i="1" s="1"/>
  <c r="G1439" i="1"/>
  <c r="I1439" i="1" s="1"/>
  <c r="G1431" i="1"/>
  <c r="I1431" i="1" s="1"/>
  <c r="G1423" i="1"/>
  <c r="I1423" i="1" s="1"/>
  <c r="G1415" i="1"/>
  <c r="I1415" i="1" s="1"/>
  <c r="G1407" i="1"/>
  <c r="I1407" i="1" s="1"/>
  <c r="G1399" i="1"/>
  <c r="I1399" i="1" s="1"/>
  <c r="G1391" i="1"/>
  <c r="I1391" i="1" s="1"/>
  <c r="G1383" i="1"/>
  <c r="I1383" i="1" s="1"/>
  <c r="G1375" i="1"/>
  <c r="I1375" i="1" s="1"/>
  <c r="G1367" i="1"/>
  <c r="I1367" i="1" s="1"/>
  <c r="G1359" i="1"/>
  <c r="I1359" i="1" s="1"/>
  <c r="G1351" i="1"/>
  <c r="I1351" i="1" s="1"/>
  <c r="G1343" i="1"/>
  <c r="I1343" i="1" s="1"/>
  <c r="G1335" i="1"/>
  <c r="I1335" i="1" s="1"/>
  <c r="G1327" i="1"/>
  <c r="I1327" i="1" s="1"/>
  <c r="G1319" i="1"/>
  <c r="I1319" i="1" s="1"/>
  <c r="G1311" i="1"/>
  <c r="I1311" i="1" s="1"/>
  <c r="G1303" i="1"/>
  <c r="I1303" i="1" s="1"/>
  <c r="G1295" i="1"/>
  <c r="I1295" i="1" s="1"/>
  <c r="G1287" i="1"/>
  <c r="I1287" i="1" s="1"/>
  <c r="G1279" i="1"/>
  <c r="I1279" i="1" s="1"/>
  <c r="G1271" i="1"/>
  <c r="I1271" i="1" s="1"/>
  <c r="G1263" i="1"/>
  <c r="I1263" i="1" s="1"/>
  <c r="G1255" i="1"/>
  <c r="I1255" i="1" s="1"/>
  <c r="G1247" i="1"/>
  <c r="I1247" i="1" s="1"/>
  <c r="G1239" i="1"/>
  <c r="I1239" i="1" s="1"/>
  <c r="G1231" i="1"/>
  <c r="I1231" i="1" s="1"/>
  <c r="G1223" i="1"/>
  <c r="I1223" i="1" s="1"/>
  <c r="G1215" i="1"/>
  <c r="I1215" i="1" s="1"/>
  <c r="G1207" i="1"/>
  <c r="I1207" i="1" s="1"/>
  <c r="G1199" i="1"/>
  <c r="I1199" i="1" s="1"/>
  <c r="G1191" i="1"/>
  <c r="I1191" i="1" s="1"/>
  <c r="G1183" i="1"/>
  <c r="I1183" i="1" s="1"/>
  <c r="G1175" i="1"/>
  <c r="I1175" i="1" s="1"/>
  <c r="G1167" i="1"/>
  <c r="I1167" i="1" s="1"/>
  <c r="G1159" i="1"/>
  <c r="I1159" i="1" s="1"/>
  <c r="G1151" i="1"/>
  <c r="I1151" i="1" s="1"/>
  <c r="G1143" i="1"/>
  <c r="I1143" i="1" s="1"/>
  <c r="G1135" i="1"/>
  <c r="I1135" i="1" s="1"/>
  <c r="G1127" i="1"/>
  <c r="I1127" i="1" s="1"/>
  <c r="G1119" i="1"/>
  <c r="I1119" i="1" s="1"/>
  <c r="G1111" i="1"/>
  <c r="I1111" i="1" s="1"/>
  <c r="G1103" i="1"/>
  <c r="I1103" i="1" s="1"/>
  <c r="G1095" i="1"/>
  <c r="I1095" i="1" s="1"/>
  <c r="G1087" i="1"/>
  <c r="I1087" i="1" s="1"/>
  <c r="G1079" i="1"/>
  <c r="I1079" i="1" s="1"/>
  <c r="G1071" i="1"/>
  <c r="I1071" i="1" s="1"/>
  <c r="G1063" i="1"/>
  <c r="I1063" i="1" s="1"/>
  <c r="G1055" i="1"/>
  <c r="I1055" i="1" s="1"/>
  <c r="G1047" i="1"/>
  <c r="I1047" i="1" s="1"/>
  <c r="G1039" i="1"/>
  <c r="I1039" i="1" s="1"/>
  <c r="G1031" i="1"/>
  <c r="I1031" i="1" s="1"/>
  <c r="G1023" i="1"/>
  <c r="I1023" i="1" s="1"/>
  <c r="G1015" i="1"/>
  <c r="I1015" i="1" s="1"/>
  <c r="G1007" i="1"/>
  <c r="I1007" i="1" s="1"/>
  <c r="G999" i="1"/>
  <c r="I999" i="1" s="1"/>
  <c r="G991" i="1"/>
  <c r="I991" i="1" s="1"/>
  <c r="G983" i="1"/>
  <c r="I983" i="1" s="1"/>
  <c r="G975" i="1"/>
  <c r="I975" i="1" s="1"/>
  <c r="G967" i="1"/>
  <c r="I967" i="1" s="1"/>
  <c r="G959" i="1"/>
  <c r="I959" i="1" s="1"/>
  <c r="G951" i="1"/>
  <c r="I951" i="1" s="1"/>
  <c r="G943" i="1"/>
  <c r="I943" i="1" s="1"/>
  <c r="G935" i="1"/>
  <c r="I935" i="1" s="1"/>
  <c r="G927" i="1"/>
  <c r="I927" i="1" s="1"/>
  <c r="G919" i="1"/>
  <c r="I919" i="1" s="1"/>
  <c r="G911" i="1"/>
  <c r="I911" i="1" s="1"/>
  <c r="G903" i="1"/>
  <c r="I903" i="1" s="1"/>
  <c r="G895" i="1"/>
  <c r="I895" i="1" s="1"/>
  <c r="G887" i="1"/>
  <c r="I887" i="1" s="1"/>
  <c r="G879" i="1"/>
  <c r="I879" i="1" s="1"/>
  <c r="G871" i="1"/>
  <c r="I871" i="1" s="1"/>
  <c r="G863" i="1"/>
  <c r="I863" i="1" s="1"/>
  <c r="G855" i="1"/>
  <c r="I855" i="1" s="1"/>
  <c r="G847" i="1"/>
  <c r="I847" i="1" s="1"/>
  <c r="G839" i="1"/>
  <c r="I839" i="1" s="1"/>
  <c r="G831" i="1"/>
  <c r="I831" i="1" s="1"/>
  <c r="G823" i="1"/>
  <c r="I823" i="1" s="1"/>
  <c r="G815" i="1"/>
  <c r="I815" i="1" s="1"/>
  <c r="G807" i="1"/>
  <c r="I807" i="1" s="1"/>
  <c r="G799" i="1"/>
  <c r="I799" i="1" s="1"/>
  <c r="G791" i="1"/>
  <c r="I791" i="1" s="1"/>
  <c r="G783" i="1"/>
  <c r="I783" i="1" s="1"/>
  <c r="G775" i="1"/>
  <c r="I775" i="1" s="1"/>
  <c r="G767" i="1"/>
  <c r="I767" i="1" s="1"/>
  <c r="G759" i="1"/>
  <c r="I759" i="1" s="1"/>
  <c r="G751" i="1"/>
  <c r="I751" i="1" s="1"/>
  <c r="G743" i="1"/>
  <c r="I743" i="1" s="1"/>
  <c r="G735" i="1"/>
  <c r="I735" i="1" s="1"/>
  <c r="G727" i="1"/>
  <c r="I727" i="1" s="1"/>
  <c r="G719" i="1"/>
  <c r="I719" i="1" s="1"/>
  <c r="G711" i="1"/>
  <c r="I711" i="1" s="1"/>
  <c r="G703" i="1"/>
  <c r="I703" i="1" s="1"/>
  <c r="G695" i="1"/>
  <c r="I695" i="1" s="1"/>
  <c r="G687" i="1"/>
  <c r="I687" i="1" s="1"/>
  <c r="G679" i="1"/>
  <c r="I679" i="1" s="1"/>
  <c r="G671" i="1"/>
  <c r="I671" i="1" s="1"/>
  <c r="G663" i="1"/>
  <c r="I663" i="1" s="1"/>
  <c r="G655" i="1"/>
  <c r="I655" i="1" s="1"/>
  <c r="G647" i="1"/>
  <c r="I647" i="1" s="1"/>
  <c r="G639" i="1"/>
  <c r="I639" i="1" s="1"/>
  <c r="G631" i="1"/>
  <c r="I631" i="1" s="1"/>
  <c r="G623" i="1"/>
  <c r="I623" i="1" s="1"/>
  <c r="G615" i="1"/>
  <c r="I615" i="1" s="1"/>
  <c r="G607" i="1"/>
  <c r="I607" i="1" s="1"/>
  <c r="G599" i="1"/>
  <c r="I599" i="1" s="1"/>
  <c r="G591" i="1"/>
  <c r="I591" i="1" s="1"/>
  <c r="G583" i="1"/>
  <c r="I583" i="1" s="1"/>
  <c r="G575" i="1"/>
  <c r="I575" i="1" s="1"/>
  <c r="G559" i="1"/>
  <c r="I559" i="1" s="1"/>
  <c r="G551" i="1"/>
  <c r="I551" i="1" s="1"/>
  <c r="G543" i="1"/>
  <c r="I543" i="1" s="1"/>
  <c r="G535" i="1"/>
  <c r="I535" i="1" s="1"/>
  <c r="G527" i="1"/>
  <c r="I527" i="1" s="1"/>
  <c r="G519" i="1"/>
  <c r="I519" i="1" s="1"/>
  <c r="G511" i="1"/>
  <c r="I511" i="1" s="1"/>
  <c r="G503" i="1"/>
  <c r="I503" i="1" s="1"/>
  <c r="G495" i="1"/>
  <c r="I495" i="1" s="1"/>
  <c r="G487" i="1"/>
  <c r="I487" i="1" s="1"/>
  <c r="G479" i="1"/>
  <c r="I479" i="1" s="1"/>
  <c r="G471" i="1"/>
  <c r="I471" i="1" s="1"/>
  <c r="G463" i="1"/>
  <c r="I463" i="1" s="1"/>
  <c r="G455" i="1"/>
  <c r="I455" i="1" s="1"/>
  <c r="G447" i="1"/>
  <c r="I447" i="1" s="1"/>
  <c r="G439" i="1"/>
  <c r="I439" i="1" s="1"/>
  <c r="G431" i="1"/>
  <c r="I431" i="1" s="1"/>
  <c r="G423" i="1"/>
  <c r="I423" i="1" s="1"/>
  <c r="G415" i="1"/>
  <c r="I415" i="1" s="1"/>
  <c r="G407" i="1"/>
  <c r="I407" i="1" s="1"/>
  <c r="G399" i="1"/>
  <c r="I399" i="1" s="1"/>
  <c r="G391" i="1"/>
  <c r="I391" i="1" s="1"/>
  <c r="G383" i="1"/>
  <c r="I383" i="1" s="1"/>
  <c r="G375" i="1"/>
  <c r="I375" i="1" s="1"/>
  <c r="G367" i="1"/>
  <c r="I367" i="1" s="1"/>
  <c r="G359" i="1"/>
  <c r="I359" i="1" s="1"/>
  <c r="G351" i="1"/>
  <c r="I351" i="1" s="1"/>
  <c r="G343" i="1"/>
  <c r="I343" i="1" s="1"/>
  <c r="G335" i="1"/>
  <c r="I335" i="1" s="1"/>
  <c r="G327" i="1"/>
  <c r="I327" i="1" s="1"/>
  <c r="G319" i="1"/>
  <c r="I319" i="1" s="1"/>
  <c r="G311" i="1"/>
  <c r="I311" i="1" s="1"/>
  <c r="G303" i="1"/>
  <c r="I303" i="1" s="1"/>
  <c r="G295" i="1"/>
  <c r="I295" i="1" s="1"/>
  <c r="G287" i="1"/>
  <c r="I287" i="1" s="1"/>
  <c r="G279" i="1"/>
  <c r="I279" i="1" s="1"/>
  <c r="G271" i="1"/>
  <c r="I271" i="1" s="1"/>
  <c r="G263" i="1"/>
  <c r="I263" i="1" s="1"/>
  <c r="G255" i="1"/>
  <c r="I255" i="1" s="1"/>
  <c r="G247" i="1"/>
  <c r="I247" i="1" s="1"/>
  <c r="G239" i="1"/>
  <c r="I239" i="1" s="1"/>
  <c r="G231" i="1"/>
  <c r="I231" i="1" s="1"/>
  <c r="G223" i="1"/>
  <c r="I223" i="1" s="1"/>
  <c r="G215" i="1"/>
  <c r="I215" i="1" s="1"/>
  <c r="G207" i="1"/>
  <c r="I207" i="1" s="1"/>
  <c r="G199" i="1"/>
  <c r="I199" i="1" s="1"/>
  <c r="G191" i="1"/>
  <c r="I191" i="1" s="1"/>
  <c r="G183" i="1"/>
  <c r="I183" i="1" s="1"/>
  <c r="G175" i="1"/>
  <c r="I175" i="1" s="1"/>
  <c r="G167" i="1"/>
  <c r="I167" i="1" s="1"/>
  <c r="G159" i="1"/>
  <c r="I159" i="1" s="1"/>
  <c r="G151" i="1"/>
  <c r="I151" i="1" s="1"/>
  <c r="G143" i="1"/>
  <c r="I143" i="1" s="1"/>
  <c r="G135" i="1"/>
  <c r="I135" i="1" s="1"/>
  <c r="G127" i="1"/>
  <c r="I127" i="1" s="1"/>
  <c r="G119" i="1"/>
  <c r="I119" i="1" s="1"/>
  <c r="G111" i="1"/>
  <c r="I111" i="1" s="1"/>
  <c r="G103" i="1"/>
  <c r="I103" i="1" s="1"/>
  <c r="G95" i="1"/>
  <c r="I95" i="1" s="1"/>
  <c r="G87" i="1"/>
  <c r="I87" i="1" s="1"/>
  <c r="G79" i="1"/>
  <c r="I79" i="1" s="1"/>
  <c r="G71" i="1"/>
  <c r="I71" i="1" s="1"/>
  <c r="G63" i="1"/>
  <c r="I63" i="1" s="1"/>
  <c r="G55" i="1"/>
  <c r="I55" i="1" s="1"/>
  <c r="G47" i="1"/>
  <c r="I47" i="1" s="1"/>
  <c r="G39" i="1"/>
  <c r="I39" i="1" s="1"/>
  <c r="G31" i="1"/>
  <c r="I31" i="1" s="1"/>
  <c r="G23" i="1"/>
  <c r="I23" i="1" s="1"/>
  <c r="G15" i="1"/>
  <c r="I15" i="1" s="1"/>
  <c r="G7" i="1"/>
  <c r="I7" i="1" s="1"/>
  <c r="B6" i="24"/>
  <c r="L1348" i="1" l="1"/>
  <c r="L1069" i="1"/>
  <c r="L61" i="1"/>
  <c r="M61" i="1" s="1"/>
  <c r="L851" i="1"/>
  <c r="J13" i="1"/>
  <c r="L13" i="1" s="1"/>
  <c r="J21" i="1"/>
  <c r="J29" i="1"/>
  <c r="L29" i="1" s="1"/>
  <c r="J37" i="1"/>
  <c r="L37" i="1" s="1"/>
  <c r="M37" i="1" s="1"/>
  <c r="J45" i="1"/>
  <c r="J53" i="1"/>
  <c r="L53" i="1" s="1"/>
  <c r="M53" i="1" s="1"/>
  <c r="J61" i="1"/>
  <c r="J69" i="1"/>
  <c r="L69" i="1" s="1"/>
  <c r="M69" i="1" s="1"/>
  <c r="J77" i="1"/>
  <c r="L77" i="1" s="1"/>
  <c r="J85" i="1"/>
  <c r="J93" i="1"/>
  <c r="L93" i="1" s="1"/>
  <c r="M93" i="1" s="1"/>
  <c r="J101" i="1"/>
  <c r="L101" i="1" s="1"/>
  <c r="J109" i="1"/>
  <c r="L109" i="1" s="1"/>
  <c r="M109" i="1" s="1"/>
  <c r="J117" i="1"/>
  <c r="L117" i="1" s="1"/>
  <c r="J125" i="1"/>
  <c r="L125" i="1" s="1"/>
  <c r="M125" i="1" s="1"/>
  <c r="J133" i="1"/>
  <c r="L133" i="1" s="1"/>
  <c r="M133" i="1" s="1"/>
  <c r="J141" i="1"/>
  <c r="J149" i="1"/>
  <c r="J157" i="1"/>
  <c r="L157" i="1" s="1"/>
  <c r="M157" i="1" s="1"/>
  <c r="J165" i="1"/>
  <c r="L165" i="1" s="1"/>
  <c r="J173" i="1"/>
  <c r="J181" i="1"/>
  <c r="L181" i="1" s="1"/>
  <c r="J189" i="1"/>
  <c r="L189" i="1" s="1"/>
  <c r="J197" i="1"/>
  <c r="L197" i="1" s="1"/>
  <c r="M197" i="1" s="1"/>
  <c r="J205" i="1"/>
  <c r="L205" i="1" s="1"/>
  <c r="M205" i="1" s="1"/>
  <c r="J213" i="1"/>
  <c r="J221" i="1"/>
  <c r="L221" i="1" s="1"/>
  <c r="M221" i="1" s="1"/>
  <c r="J229" i="1"/>
  <c r="L229" i="1" s="1"/>
  <c r="M229" i="1" s="1"/>
  <c r="J237" i="1"/>
  <c r="L237" i="1" s="1"/>
  <c r="M237" i="1" s="1"/>
  <c r="J245" i="1"/>
  <c r="L245" i="1" s="1"/>
  <c r="J253" i="1"/>
  <c r="L253" i="1" s="1"/>
  <c r="J261" i="1"/>
  <c r="L261" i="1" s="1"/>
  <c r="M261" i="1" s="1"/>
  <c r="J269" i="1"/>
  <c r="L269" i="1" s="1"/>
  <c r="J277" i="1"/>
  <c r="J285" i="1"/>
  <c r="L285" i="1" s="1"/>
  <c r="M285" i="1" s="1"/>
  <c r="J293" i="1"/>
  <c r="L293" i="1" s="1"/>
  <c r="M293" i="1" s="1"/>
  <c r="J301" i="1"/>
  <c r="J309" i="1"/>
  <c r="L309" i="1" s="1"/>
  <c r="J317" i="1"/>
  <c r="L317" i="1" s="1"/>
  <c r="J325" i="1"/>
  <c r="L325" i="1" s="1"/>
  <c r="M325" i="1" s="1"/>
  <c r="J333" i="1"/>
  <c r="J341" i="1"/>
  <c r="L341" i="1" s="1"/>
  <c r="J349" i="1"/>
  <c r="L349" i="1" s="1"/>
  <c r="M349" i="1" s="1"/>
  <c r="J357" i="1"/>
  <c r="L357" i="1" s="1"/>
  <c r="J365" i="1"/>
  <c r="J373" i="1"/>
  <c r="L373" i="1" s="1"/>
  <c r="J381" i="1"/>
  <c r="L381" i="1" s="1"/>
  <c r="M381" i="1" s="1"/>
  <c r="J389" i="1"/>
  <c r="L389" i="1" s="1"/>
  <c r="M389" i="1" s="1"/>
  <c r="J397" i="1"/>
  <c r="J405" i="1"/>
  <c r="J413" i="1"/>
  <c r="L413" i="1" s="1"/>
  <c r="M413" i="1" s="1"/>
  <c r="J421" i="1"/>
  <c r="L421" i="1" s="1"/>
  <c r="J429" i="1"/>
  <c r="L429" i="1" s="1"/>
  <c r="M429" i="1" s="1"/>
  <c r="J437" i="1"/>
  <c r="L437" i="1" s="1"/>
  <c r="M437" i="1" s="1"/>
  <c r="J445" i="1"/>
  <c r="L445" i="1" s="1"/>
  <c r="J453" i="1"/>
  <c r="L453" i="1" s="1"/>
  <c r="M453" i="1" s="1"/>
  <c r="J461" i="1"/>
  <c r="L461" i="1" s="1"/>
  <c r="M461" i="1" s="1"/>
  <c r="J469" i="1"/>
  <c r="L469" i="1" s="1"/>
  <c r="J477" i="1"/>
  <c r="L477" i="1" s="1"/>
  <c r="M477" i="1" s="1"/>
  <c r="J485" i="1"/>
  <c r="J493" i="1"/>
  <c r="J501" i="1"/>
  <c r="L501" i="1" s="1"/>
  <c r="J509" i="1"/>
  <c r="L509" i="1" s="1"/>
  <c r="M509" i="1" s="1"/>
  <c r="J517" i="1"/>
  <c r="L517" i="1" s="1"/>
  <c r="M517" i="1" s="1"/>
  <c r="J525" i="1"/>
  <c r="L525" i="1" s="1"/>
  <c r="J533" i="1"/>
  <c r="J541" i="1"/>
  <c r="L541" i="1" s="1"/>
  <c r="M541" i="1" s="1"/>
  <c r="J549" i="1"/>
  <c r="L549" i="1" s="1"/>
  <c r="J557" i="1"/>
  <c r="L557" i="1" s="1"/>
  <c r="J565" i="1"/>
  <c r="L565" i="1" s="1"/>
  <c r="M565" i="1" s="1"/>
  <c r="J573" i="1"/>
  <c r="L573" i="1" s="1"/>
  <c r="M573" i="1" s="1"/>
  <c r="J581" i="1"/>
  <c r="L581" i="1" s="1"/>
  <c r="M581" i="1" s="1"/>
  <c r="J589" i="1"/>
  <c r="L589" i="1" s="1"/>
  <c r="J597" i="1"/>
  <c r="J605" i="1"/>
  <c r="L605" i="1" s="1"/>
  <c r="M605" i="1" s="1"/>
  <c r="J613" i="1"/>
  <c r="L613" i="1" s="1"/>
  <c r="J621" i="1"/>
  <c r="J629" i="1"/>
  <c r="L629" i="1" s="1"/>
  <c r="J637" i="1"/>
  <c r="L637" i="1" s="1"/>
  <c r="M637" i="1" s="1"/>
  <c r="J645" i="1"/>
  <c r="L645" i="1" s="1"/>
  <c r="M645" i="1" s="1"/>
  <c r="J653" i="1"/>
  <c r="L653" i="1" s="1"/>
  <c r="M653" i="1" s="1"/>
  <c r="J661" i="1"/>
  <c r="L661" i="1" s="1"/>
  <c r="J669" i="1"/>
  <c r="L669" i="1" s="1"/>
  <c r="M669" i="1" s="1"/>
  <c r="J677" i="1"/>
  <c r="L677" i="1" s="1"/>
  <c r="J685" i="1"/>
  <c r="L685" i="1" s="1"/>
  <c r="M685" i="1" s="1"/>
  <c r="J6" i="1"/>
  <c r="L6" i="1" s="1"/>
  <c r="J14" i="1"/>
  <c r="L14" i="1" s="1"/>
  <c r="M14" i="1" s="1"/>
  <c r="J22" i="1"/>
  <c r="L22" i="1" s="1"/>
  <c r="M22" i="1" s="1"/>
  <c r="J30" i="1"/>
  <c r="L30" i="1" s="1"/>
  <c r="J38" i="1"/>
  <c r="L38" i="1" s="1"/>
  <c r="J46" i="1"/>
  <c r="L46" i="1" s="1"/>
  <c r="M46" i="1" s="1"/>
  <c r="J54" i="1"/>
  <c r="J62" i="1"/>
  <c r="J70" i="1"/>
  <c r="L70" i="1" s="1"/>
  <c r="M70" i="1" s="1"/>
  <c r="J78" i="1"/>
  <c r="L78" i="1" s="1"/>
  <c r="M78" i="1" s="1"/>
  <c r="J86" i="1"/>
  <c r="L86" i="1" s="1"/>
  <c r="M86" i="1" s="1"/>
  <c r="J94" i="1"/>
  <c r="L94" i="1" s="1"/>
  <c r="M94" i="1" s="1"/>
  <c r="J102" i="1"/>
  <c r="J110" i="1"/>
  <c r="L110" i="1" s="1"/>
  <c r="M110" i="1" s="1"/>
  <c r="J118" i="1"/>
  <c r="L118" i="1" s="1"/>
  <c r="J126" i="1"/>
  <c r="L126" i="1" s="1"/>
  <c r="M126" i="1" s="1"/>
  <c r="J134" i="1"/>
  <c r="L134" i="1" s="1"/>
  <c r="J142" i="1"/>
  <c r="L142" i="1" s="1"/>
  <c r="M142" i="1" s="1"/>
  <c r="J150" i="1"/>
  <c r="L150" i="1" s="1"/>
  <c r="M150" i="1" s="1"/>
  <c r="J158" i="1"/>
  <c r="L158" i="1" s="1"/>
  <c r="M158" i="1" s="1"/>
  <c r="J166" i="1"/>
  <c r="L166" i="1" s="1"/>
  <c r="J174" i="1"/>
  <c r="L174" i="1" s="1"/>
  <c r="M174" i="1" s="1"/>
  <c r="J182" i="1"/>
  <c r="L182" i="1" s="1"/>
  <c r="J190" i="1"/>
  <c r="J198" i="1"/>
  <c r="L198" i="1" s="1"/>
  <c r="J206" i="1"/>
  <c r="L206" i="1" s="1"/>
  <c r="M206" i="1" s="1"/>
  <c r="J214" i="1"/>
  <c r="L214" i="1" s="1"/>
  <c r="M214" i="1" s="1"/>
  <c r="J222" i="1"/>
  <c r="J230" i="1"/>
  <c r="J238" i="1"/>
  <c r="L238" i="1" s="1"/>
  <c r="M238" i="1" s="1"/>
  <c r="J246" i="1"/>
  <c r="L246" i="1" s="1"/>
  <c r="J254" i="1"/>
  <c r="L254" i="1" s="1"/>
  <c r="M254" i="1" s="1"/>
  <c r="J262" i="1"/>
  <c r="L262" i="1" s="1"/>
  <c r="J270" i="1"/>
  <c r="L270" i="1" s="1"/>
  <c r="J278" i="1"/>
  <c r="L278" i="1" s="1"/>
  <c r="M278" i="1" s="1"/>
  <c r="J286" i="1"/>
  <c r="J294" i="1"/>
  <c r="J302" i="1"/>
  <c r="L302" i="1" s="1"/>
  <c r="M302" i="1" s="1"/>
  <c r="J310" i="1"/>
  <c r="L310" i="1" s="1"/>
  <c r="J318" i="1"/>
  <c r="J326" i="1"/>
  <c r="L326" i="1" s="1"/>
  <c r="J334" i="1"/>
  <c r="L334" i="1" s="1"/>
  <c r="J342" i="1"/>
  <c r="L342" i="1" s="1"/>
  <c r="M342" i="1" s="1"/>
  <c r="J350" i="1"/>
  <c r="L350" i="1" s="1"/>
  <c r="J358" i="1"/>
  <c r="L358" i="1" s="1"/>
  <c r="M358" i="1" s="1"/>
  <c r="J366" i="1"/>
  <c r="L366" i="1" s="1"/>
  <c r="J374" i="1"/>
  <c r="L374" i="1" s="1"/>
  <c r="M374" i="1" s="1"/>
  <c r="J382" i="1"/>
  <c r="J390" i="1"/>
  <c r="J398" i="1"/>
  <c r="L398" i="1" s="1"/>
  <c r="M398" i="1" s="1"/>
  <c r="J406" i="1"/>
  <c r="L406" i="1" s="1"/>
  <c r="M406" i="1" s="1"/>
  <c r="J414" i="1"/>
  <c r="L414" i="1" s="1"/>
  <c r="M414" i="1" s="1"/>
  <c r="J422" i="1"/>
  <c r="J430" i="1"/>
  <c r="L430" i="1" s="1"/>
  <c r="M430" i="1" s="1"/>
  <c r="J438" i="1"/>
  <c r="L438" i="1" s="1"/>
  <c r="M438" i="1" s="1"/>
  <c r="J446" i="1"/>
  <c r="L446" i="1" s="1"/>
  <c r="J454" i="1"/>
  <c r="L454" i="1" s="1"/>
  <c r="M454" i="1" s="1"/>
  <c r="J462" i="1"/>
  <c r="J470" i="1"/>
  <c r="L470" i="1" s="1"/>
  <c r="M470" i="1" s="1"/>
  <c r="J478" i="1"/>
  <c r="L478" i="1" s="1"/>
  <c r="J486" i="1"/>
  <c r="J494" i="1"/>
  <c r="L494" i="1" s="1"/>
  <c r="M494" i="1" s="1"/>
  <c r="J502" i="1"/>
  <c r="L502" i="1" s="1"/>
  <c r="M502" i="1" s="1"/>
  <c r="J510" i="1"/>
  <c r="J518" i="1"/>
  <c r="J526" i="1"/>
  <c r="L526" i="1" s="1"/>
  <c r="J534" i="1"/>
  <c r="L534" i="1" s="1"/>
  <c r="J542" i="1"/>
  <c r="L542" i="1" s="1"/>
  <c r="J550" i="1"/>
  <c r="L550" i="1" s="1"/>
  <c r="J558" i="1"/>
  <c r="L558" i="1" s="1"/>
  <c r="M558" i="1" s="1"/>
  <c r="J566" i="1"/>
  <c r="L566" i="1" s="1"/>
  <c r="J574" i="1"/>
  <c r="J582" i="1"/>
  <c r="L582" i="1" s="1"/>
  <c r="J590" i="1"/>
  <c r="J598" i="1"/>
  <c r="L598" i="1" s="1"/>
  <c r="M598" i="1" s="1"/>
  <c r="J606" i="1"/>
  <c r="L606" i="1" s="1"/>
  <c r="M606" i="1" s="1"/>
  <c r="J614" i="1"/>
  <c r="L614" i="1" s="1"/>
  <c r="J622" i="1"/>
  <c r="L622" i="1" s="1"/>
  <c r="M622" i="1" s="1"/>
  <c r="J630" i="1"/>
  <c r="L630" i="1" s="1"/>
  <c r="M630" i="1" s="1"/>
  <c r="J638" i="1"/>
  <c r="L638" i="1" s="1"/>
  <c r="J646" i="1"/>
  <c r="L646" i="1" s="1"/>
  <c r="M646" i="1" s="1"/>
  <c r="J654" i="1"/>
  <c r="L654" i="1" s="1"/>
  <c r="J662" i="1"/>
  <c r="L662" i="1" s="1"/>
  <c r="M662" i="1" s="1"/>
  <c r="J670" i="1"/>
  <c r="L670" i="1" s="1"/>
  <c r="M670" i="1" s="1"/>
  <c r="J678" i="1"/>
  <c r="L678" i="1" s="1"/>
  <c r="J686" i="1"/>
  <c r="L686" i="1" s="1"/>
  <c r="M686" i="1" s="1"/>
  <c r="J7" i="1"/>
  <c r="L7" i="1" s="1"/>
  <c r="J15" i="1"/>
  <c r="J23" i="1"/>
  <c r="L23" i="1" s="1"/>
  <c r="J31" i="1"/>
  <c r="L31" i="1" s="1"/>
  <c r="J39" i="1"/>
  <c r="L39" i="1" s="1"/>
  <c r="M39" i="1" s="1"/>
  <c r="J47" i="1"/>
  <c r="L47" i="1" s="1"/>
  <c r="J55" i="1"/>
  <c r="L55" i="1" s="1"/>
  <c r="J63" i="1"/>
  <c r="L63" i="1" s="1"/>
  <c r="M63" i="1" s="1"/>
  <c r="J71" i="1"/>
  <c r="L71" i="1" s="1"/>
  <c r="J79" i="1"/>
  <c r="J87" i="1"/>
  <c r="L87" i="1" s="1"/>
  <c r="J95" i="1"/>
  <c r="L95" i="1" s="1"/>
  <c r="J103" i="1"/>
  <c r="J111" i="1"/>
  <c r="L111" i="1" s="1"/>
  <c r="J119" i="1"/>
  <c r="L119" i="1" s="1"/>
  <c r="J127" i="1"/>
  <c r="L127" i="1" s="1"/>
  <c r="M127" i="1" s="1"/>
  <c r="J135" i="1"/>
  <c r="L135" i="1" s="1"/>
  <c r="J143" i="1"/>
  <c r="J151" i="1"/>
  <c r="L151" i="1" s="1"/>
  <c r="J159" i="1"/>
  <c r="L159" i="1" s="1"/>
  <c r="J167" i="1"/>
  <c r="L167" i="1" s="1"/>
  <c r="M167" i="1" s="1"/>
  <c r="J175" i="1"/>
  <c r="L175" i="1" s="1"/>
  <c r="M175" i="1" s="1"/>
  <c r="J183" i="1"/>
  <c r="L183" i="1" s="1"/>
  <c r="J191" i="1"/>
  <c r="L191" i="1" s="1"/>
  <c r="M191" i="1" s="1"/>
  <c r="J199" i="1"/>
  <c r="L199" i="1" s="1"/>
  <c r="M199" i="1" s="1"/>
  <c r="J207" i="1"/>
  <c r="J215" i="1"/>
  <c r="L215" i="1" s="1"/>
  <c r="J223" i="1"/>
  <c r="L223" i="1" s="1"/>
  <c r="J231" i="1"/>
  <c r="L231" i="1" s="1"/>
  <c r="J239" i="1"/>
  <c r="L239" i="1" s="1"/>
  <c r="J247" i="1"/>
  <c r="L247" i="1" s="1"/>
  <c r="J255" i="1"/>
  <c r="L255" i="1" s="1"/>
  <c r="M255" i="1" s="1"/>
  <c r="J263" i="1"/>
  <c r="L263" i="1" s="1"/>
  <c r="M263" i="1" s="1"/>
  <c r="J271" i="1"/>
  <c r="J279" i="1"/>
  <c r="L279" i="1" s="1"/>
  <c r="J287" i="1"/>
  <c r="L287" i="1" s="1"/>
  <c r="J295" i="1"/>
  <c r="J303" i="1"/>
  <c r="L303" i="1" s="1"/>
  <c r="J311" i="1"/>
  <c r="L311" i="1" s="1"/>
  <c r="J319" i="1"/>
  <c r="L319" i="1" s="1"/>
  <c r="M319" i="1" s="1"/>
  <c r="J327" i="1"/>
  <c r="L327" i="1" s="1"/>
  <c r="J335" i="1"/>
  <c r="J343" i="1"/>
  <c r="L343" i="1" s="1"/>
  <c r="J351" i="1"/>
  <c r="L351" i="1" s="1"/>
  <c r="J359" i="1"/>
  <c r="L359" i="1" s="1"/>
  <c r="M359" i="1" s="1"/>
  <c r="J367" i="1"/>
  <c r="L367" i="1" s="1"/>
  <c r="J375" i="1"/>
  <c r="L375" i="1" s="1"/>
  <c r="J383" i="1"/>
  <c r="L383" i="1" s="1"/>
  <c r="M383" i="1" s="1"/>
  <c r="J391" i="1"/>
  <c r="L391" i="1" s="1"/>
  <c r="M391" i="1" s="1"/>
  <c r="J399" i="1"/>
  <c r="J407" i="1"/>
  <c r="L407" i="1" s="1"/>
  <c r="J415" i="1"/>
  <c r="L415" i="1" s="1"/>
  <c r="J423" i="1"/>
  <c r="L423" i="1" s="1"/>
  <c r="M423" i="1" s="1"/>
  <c r="J431" i="1"/>
  <c r="L431" i="1" s="1"/>
  <c r="M431" i="1" s="1"/>
  <c r="J439" i="1"/>
  <c r="L439" i="1" s="1"/>
  <c r="M439" i="1" s="1"/>
  <c r="J447" i="1"/>
  <c r="L447" i="1" s="1"/>
  <c r="M447" i="1" s="1"/>
  <c r="J455" i="1"/>
  <c r="L455" i="1" s="1"/>
  <c r="J463" i="1"/>
  <c r="J471" i="1"/>
  <c r="L471" i="1" s="1"/>
  <c r="J479" i="1"/>
  <c r="L479" i="1" s="1"/>
  <c r="M479" i="1" s="1"/>
  <c r="J487" i="1"/>
  <c r="L487" i="1" s="1"/>
  <c r="M487" i="1" s="1"/>
  <c r="J495" i="1"/>
  <c r="L495" i="1" s="1"/>
  <c r="M495" i="1" s="1"/>
  <c r="J503" i="1"/>
  <c r="L503" i="1" s="1"/>
  <c r="J511" i="1"/>
  <c r="L511" i="1" s="1"/>
  <c r="M511" i="1" s="1"/>
  <c r="P511" i="1" s="1"/>
  <c r="J519" i="1"/>
  <c r="L519" i="1" s="1"/>
  <c r="J527" i="1"/>
  <c r="L527" i="1" s="1"/>
  <c r="M527" i="1" s="1"/>
  <c r="J535" i="1"/>
  <c r="L535" i="1" s="1"/>
  <c r="J543" i="1"/>
  <c r="L543" i="1" s="1"/>
  <c r="M543" i="1" s="1"/>
  <c r="J551" i="1"/>
  <c r="L551" i="1" s="1"/>
  <c r="M551" i="1" s="1"/>
  <c r="J559" i="1"/>
  <c r="L559" i="1" s="1"/>
  <c r="J567" i="1"/>
  <c r="L567" i="1" s="1"/>
  <c r="J575" i="1"/>
  <c r="L575" i="1" s="1"/>
  <c r="J583" i="1"/>
  <c r="L583" i="1" s="1"/>
  <c r="J591" i="1"/>
  <c r="L591" i="1" s="1"/>
  <c r="M591" i="1" s="1"/>
  <c r="J599" i="1"/>
  <c r="L599" i="1" s="1"/>
  <c r="J607" i="1"/>
  <c r="L607" i="1" s="1"/>
  <c r="J615" i="1"/>
  <c r="L615" i="1" s="1"/>
  <c r="M615" i="1" s="1"/>
  <c r="J623" i="1"/>
  <c r="L623" i="1" s="1"/>
  <c r="J631" i="1"/>
  <c r="L631" i="1" s="1"/>
  <c r="J639" i="1"/>
  <c r="L639" i="1" s="1"/>
  <c r="M639" i="1" s="1"/>
  <c r="J647" i="1"/>
  <c r="L647" i="1" s="1"/>
  <c r="J655" i="1"/>
  <c r="L655" i="1" s="1"/>
  <c r="M655" i="1" s="1"/>
  <c r="J663" i="1"/>
  <c r="L663" i="1" s="1"/>
  <c r="J671" i="1"/>
  <c r="L671" i="1" s="1"/>
  <c r="J679" i="1"/>
  <c r="L679" i="1" s="1"/>
  <c r="J687" i="1"/>
  <c r="L687" i="1" s="1"/>
  <c r="J8" i="1"/>
  <c r="J16" i="1"/>
  <c r="L16" i="1" s="1"/>
  <c r="M16" i="1" s="1"/>
  <c r="J24" i="1"/>
  <c r="L24" i="1" s="1"/>
  <c r="J32" i="1"/>
  <c r="L32" i="1" s="1"/>
  <c r="J40" i="1"/>
  <c r="L40" i="1" s="1"/>
  <c r="J48" i="1"/>
  <c r="L48" i="1" s="1"/>
  <c r="M48" i="1" s="1"/>
  <c r="J56" i="1"/>
  <c r="L56" i="1" s="1"/>
  <c r="M56" i="1" s="1"/>
  <c r="J64" i="1"/>
  <c r="L64" i="1" s="1"/>
  <c r="M64" i="1" s="1"/>
  <c r="J72" i="1"/>
  <c r="J80" i="1"/>
  <c r="L80" i="1" s="1"/>
  <c r="M80" i="1" s="1"/>
  <c r="J88" i="1"/>
  <c r="L88" i="1" s="1"/>
  <c r="J96" i="1"/>
  <c r="L96" i="1" s="1"/>
  <c r="J104" i="1"/>
  <c r="J112" i="1"/>
  <c r="J120" i="1"/>
  <c r="L120" i="1" s="1"/>
  <c r="M120" i="1" s="1"/>
  <c r="J128" i="1"/>
  <c r="L128" i="1" s="1"/>
  <c r="J136" i="1"/>
  <c r="L136" i="1" s="1"/>
  <c r="J144" i="1"/>
  <c r="L144" i="1" s="1"/>
  <c r="M144" i="1" s="1"/>
  <c r="J152" i="1"/>
  <c r="L152" i="1" s="1"/>
  <c r="J160" i="1"/>
  <c r="L160" i="1" s="1"/>
  <c r="J168" i="1"/>
  <c r="J176" i="1"/>
  <c r="L176" i="1" s="1"/>
  <c r="J184" i="1"/>
  <c r="L184" i="1" s="1"/>
  <c r="M184" i="1" s="1"/>
  <c r="J192" i="1"/>
  <c r="L192" i="1" s="1"/>
  <c r="J200" i="1"/>
  <c r="J208" i="1"/>
  <c r="L208" i="1" s="1"/>
  <c r="M208" i="1" s="1"/>
  <c r="J216" i="1"/>
  <c r="L216" i="1" s="1"/>
  <c r="J224" i="1"/>
  <c r="L224" i="1" s="1"/>
  <c r="J232" i="1"/>
  <c r="L232" i="1" s="1"/>
  <c r="J240" i="1"/>
  <c r="L240" i="1" s="1"/>
  <c r="M240" i="1" s="1"/>
  <c r="J248" i="1"/>
  <c r="J256" i="1"/>
  <c r="L256" i="1" s="1"/>
  <c r="J264" i="1"/>
  <c r="J272" i="1"/>
  <c r="L272" i="1" s="1"/>
  <c r="M272" i="1" s="1"/>
  <c r="J280" i="1"/>
  <c r="L280" i="1" s="1"/>
  <c r="J288" i="1"/>
  <c r="L288" i="1" s="1"/>
  <c r="J296" i="1"/>
  <c r="L296" i="1" s="1"/>
  <c r="M296" i="1" s="1"/>
  <c r="J304" i="1"/>
  <c r="L304" i="1" s="1"/>
  <c r="M304" i="1" s="1"/>
  <c r="J312" i="1"/>
  <c r="J320" i="1"/>
  <c r="L320" i="1" s="1"/>
  <c r="J328" i="1"/>
  <c r="L328" i="1" s="1"/>
  <c r="J336" i="1"/>
  <c r="L336" i="1" s="1"/>
  <c r="M336" i="1" s="1"/>
  <c r="J344" i="1"/>
  <c r="L344" i="1" s="1"/>
  <c r="J352" i="1"/>
  <c r="L352" i="1" s="1"/>
  <c r="J360" i="1"/>
  <c r="L360" i="1" s="1"/>
  <c r="J368" i="1"/>
  <c r="J376" i="1"/>
  <c r="L376" i="1" s="1"/>
  <c r="M376" i="1" s="1"/>
  <c r="J384" i="1"/>
  <c r="L384" i="1" s="1"/>
  <c r="J392" i="1"/>
  <c r="J400" i="1"/>
  <c r="L400" i="1" s="1"/>
  <c r="M400" i="1" s="1"/>
  <c r="J408" i="1"/>
  <c r="L408" i="1" s="1"/>
  <c r="J416" i="1"/>
  <c r="L416" i="1" s="1"/>
  <c r="M416" i="1" s="1"/>
  <c r="J424" i="1"/>
  <c r="L424" i="1" s="1"/>
  <c r="J432" i="1"/>
  <c r="L432" i="1" s="1"/>
  <c r="J440" i="1"/>
  <c r="L440" i="1" s="1"/>
  <c r="M440" i="1" s="1"/>
  <c r="J448" i="1"/>
  <c r="L448" i="1" s="1"/>
  <c r="J456" i="1"/>
  <c r="J464" i="1"/>
  <c r="L464" i="1" s="1"/>
  <c r="M464" i="1" s="1"/>
  <c r="J472" i="1"/>
  <c r="L472" i="1" s="1"/>
  <c r="J480" i="1"/>
  <c r="L480" i="1" s="1"/>
  <c r="M480" i="1" s="1"/>
  <c r="J488" i="1"/>
  <c r="L488" i="1" s="1"/>
  <c r="M488" i="1" s="1"/>
  <c r="J496" i="1"/>
  <c r="L496" i="1" s="1"/>
  <c r="J504" i="1"/>
  <c r="L504" i="1" s="1"/>
  <c r="J512" i="1"/>
  <c r="L512" i="1" s="1"/>
  <c r="J520" i="1"/>
  <c r="J528" i="1"/>
  <c r="J536" i="1"/>
  <c r="L536" i="1" s="1"/>
  <c r="J544" i="1"/>
  <c r="L544" i="1" s="1"/>
  <c r="J552" i="1"/>
  <c r="L552" i="1" s="1"/>
  <c r="J560" i="1"/>
  <c r="J568" i="1"/>
  <c r="J576" i="1"/>
  <c r="L576" i="1" s="1"/>
  <c r="J584" i="1"/>
  <c r="L584" i="1" s="1"/>
  <c r="J592" i="1"/>
  <c r="L592" i="1" s="1"/>
  <c r="M592" i="1" s="1"/>
  <c r="J600" i="1"/>
  <c r="L600" i="1" s="1"/>
  <c r="J608" i="1"/>
  <c r="L608" i="1" s="1"/>
  <c r="J616" i="1"/>
  <c r="L616" i="1" s="1"/>
  <c r="J624" i="1"/>
  <c r="L624" i="1" s="1"/>
  <c r="M624" i="1" s="1"/>
  <c r="J632" i="1"/>
  <c r="J640" i="1"/>
  <c r="L640" i="1" s="1"/>
  <c r="J648" i="1"/>
  <c r="J656" i="1"/>
  <c r="L656" i="1" s="1"/>
  <c r="M656" i="1" s="1"/>
  <c r="J664" i="1"/>
  <c r="L664" i="1" s="1"/>
  <c r="M664" i="1" s="1"/>
  <c r="J672" i="1"/>
  <c r="L672" i="1" s="1"/>
  <c r="J680" i="1"/>
  <c r="L680" i="1" s="1"/>
  <c r="J688" i="1"/>
  <c r="L688" i="1" s="1"/>
  <c r="J9" i="1"/>
  <c r="L9" i="1" s="1"/>
  <c r="M9" i="1" s="1"/>
  <c r="J10" i="1"/>
  <c r="L10" i="1" s="1"/>
  <c r="J18" i="1"/>
  <c r="L18" i="1" s="1"/>
  <c r="J26" i="1"/>
  <c r="L26" i="1" s="1"/>
  <c r="M26" i="1" s="1"/>
  <c r="J34" i="1"/>
  <c r="L34" i="1" s="1"/>
  <c r="J42" i="1"/>
  <c r="L42" i="1" s="1"/>
  <c r="M42" i="1" s="1"/>
  <c r="J50" i="1"/>
  <c r="L50" i="1" s="1"/>
  <c r="M50" i="1" s="1"/>
  <c r="J58" i="1"/>
  <c r="L58" i="1" s="1"/>
  <c r="J66" i="1"/>
  <c r="J74" i="1"/>
  <c r="L74" i="1" s="1"/>
  <c r="J82" i="1"/>
  <c r="L82" i="1" s="1"/>
  <c r="J90" i="1"/>
  <c r="L90" i="1" s="1"/>
  <c r="M90" i="1" s="1"/>
  <c r="J98" i="1"/>
  <c r="J106" i="1"/>
  <c r="J114" i="1"/>
  <c r="J122" i="1"/>
  <c r="L122" i="1" s="1"/>
  <c r="J130" i="1"/>
  <c r="J138" i="1"/>
  <c r="L138" i="1" s="1"/>
  <c r="M138" i="1" s="1"/>
  <c r="J146" i="1"/>
  <c r="J154" i="1"/>
  <c r="L154" i="1" s="1"/>
  <c r="M154" i="1" s="1"/>
  <c r="J162" i="1"/>
  <c r="L162" i="1" s="1"/>
  <c r="J170" i="1"/>
  <c r="L170" i="1" s="1"/>
  <c r="M170" i="1" s="1"/>
  <c r="J178" i="1"/>
  <c r="J186" i="1"/>
  <c r="L186" i="1" s="1"/>
  <c r="J194" i="1"/>
  <c r="L194" i="1" s="1"/>
  <c r="M194" i="1" s="1"/>
  <c r="J202" i="1"/>
  <c r="J210" i="1"/>
  <c r="L210" i="1" s="1"/>
  <c r="J218" i="1"/>
  <c r="L218" i="1" s="1"/>
  <c r="M218" i="1" s="1"/>
  <c r="J226" i="1"/>
  <c r="L226" i="1" s="1"/>
  <c r="J234" i="1"/>
  <c r="L234" i="1" s="1"/>
  <c r="M234" i="1" s="1"/>
  <c r="J242" i="1"/>
  <c r="J250" i="1"/>
  <c r="L250" i="1" s="1"/>
  <c r="M250" i="1" s="1"/>
  <c r="J258" i="1"/>
  <c r="L258" i="1" s="1"/>
  <c r="J266" i="1"/>
  <c r="L266" i="1" s="1"/>
  <c r="J274" i="1"/>
  <c r="L274" i="1" s="1"/>
  <c r="J282" i="1"/>
  <c r="L282" i="1" s="1"/>
  <c r="M282" i="1" s="1"/>
  <c r="J290" i="1"/>
  <c r="L290" i="1" s="1"/>
  <c r="J298" i="1"/>
  <c r="J306" i="1"/>
  <c r="J314" i="1"/>
  <c r="L314" i="1" s="1"/>
  <c r="M314" i="1" s="1"/>
  <c r="J322" i="1"/>
  <c r="L322" i="1" s="1"/>
  <c r="J330" i="1"/>
  <c r="L330" i="1" s="1"/>
  <c r="J338" i="1"/>
  <c r="L338" i="1" s="1"/>
  <c r="J346" i="1"/>
  <c r="L346" i="1" s="1"/>
  <c r="M346" i="1" s="1"/>
  <c r="J354" i="1"/>
  <c r="J362" i="1"/>
  <c r="J370" i="1"/>
  <c r="L370" i="1" s="1"/>
  <c r="J378" i="1"/>
  <c r="L378" i="1" s="1"/>
  <c r="J386" i="1"/>
  <c r="L386" i="1" s="1"/>
  <c r="M386" i="1" s="1"/>
  <c r="J394" i="1"/>
  <c r="L394" i="1" s="1"/>
  <c r="M394" i="1" s="1"/>
  <c r="J402" i="1"/>
  <c r="J410" i="1"/>
  <c r="L410" i="1" s="1"/>
  <c r="M410" i="1" s="1"/>
  <c r="J418" i="1"/>
  <c r="L418" i="1" s="1"/>
  <c r="J426" i="1"/>
  <c r="L426" i="1" s="1"/>
  <c r="M426" i="1" s="1"/>
  <c r="J434" i="1"/>
  <c r="L434" i="1" s="1"/>
  <c r="J442" i="1"/>
  <c r="L442" i="1" s="1"/>
  <c r="M442" i="1" s="1"/>
  <c r="J450" i="1"/>
  <c r="J458" i="1"/>
  <c r="L458" i="1" s="1"/>
  <c r="M458" i="1" s="1"/>
  <c r="J466" i="1"/>
  <c r="L466" i="1" s="1"/>
  <c r="J474" i="1"/>
  <c r="L474" i="1" s="1"/>
  <c r="M474" i="1" s="1"/>
  <c r="J482" i="1"/>
  <c r="L482" i="1" s="1"/>
  <c r="J490" i="1"/>
  <c r="L490" i="1" s="1"/>
  <c r="M490" i="1" s="1"/>
  <c r="J498" i="1"/>
  <c r="L498" i="1" s="1"/>
  <c r="M498" i="1" s="1"/>
  <c r="J506" i="1"/>
  <c r="L506" i="1" s="1"/>
  <c r="J514" i="1"/>
  <c r="L514" i="1" s="1"/>
  <c r="M514" i="1" s="1"/>
  <c r="J522" i="1"/>
  <c r="L522" i="1" s="1"/>
  <c r="J530" i="1"/>
  <c r="L530" i="1" s="1"/>
  <c r="J538" i="1"/>
  <c r="L538" i="1" s="1"/>
  <c r="M538" i="1" s="1"/>
  <c r="J546" i="1"/>
  <c r="L546" i="1" s="1"/>
  <c r="J554" i="1"/>
  <c r="L554" i="1" s="1"/>
  <c r="M554" i="1" s="1"/>
  <c r="J562" i="1"/>
  <c r="L562" i="1" s="1"/>
  <c r="J570" i="1"/>
  <c r="L570" i="1" s="1"/>
  <c r="J578" i="1"/>
  <c r="L578" i="1" s="1"/>
  <c r="M578" i="1" s="1"/>
  <c r="J586" i="1"/>
  <c r="L586" i="1" s="1"/>
  <c r="M586" i="1" s="1"/>
  <c r="J594" i="1"/>
  <c r="L594" i="1" s="1"/>
  <c r="J602" i="1"/>
  <c r="L602" i="1" s="1"/>
  <c r="M602" i="1" s="1"/>
  <c r="J610" i="1"/>
  <c r="L610" i="1" s="1"/>
  <c r="J618" i="1"/>
  <c r="J626" i="1"/>
  <c r="L626" i="1" s="1"/>
  <c r="M626" i="1" s="1"/>
  <c r="J634" i="1"/>
  <c r="L634" i="1" s="1"/>
  <c r="M634" i="1" s="1"/>
  <c r="J642" i="1"/>
  <c r="L642" i="1" s="1"/>
  <c r="M642" i="1" s="1"/>
  <c r="J650" i="1"/>
  <c r="L650" i="1" s="1"/>
  <c r="J658" i="1"/>
  <c r="L658" i="1" s="1"/>
  <c r="M658" i="1" s="1"/>
  <c r="J666" i="1"/>
  <c r="L666" i="1" s="1"/>
  <c r="M666" i="1" s="1"/>
  <c r="J674" i="1"/>
  <c r="L674" i="1" s="1"/>
  <c r="J682" i="1"/>
  <c r="L682" i="1" s="1"/>
  <c r="J11" i="1"/>
  <c r="L11" i="1" s="1"/>
  <c r="J33" i="1"/>
  <c r="L33" i="1" s="1"/>
  <c r="J52" i="1"/>
  <c r="J75" i="1"/>
  <c r="L75" i="1" s="1"/>
  <c r="J97" i="1"/>
  <c r="J116" i="1"/>
  <c r="L116" i="1" s="1"/>
  <c r="M116" i="1" s="1"/>
  <c r="J139" i="1"/>
  <c r="L139" i="1" s="1"/>
  <c r="J161" i="1"/>
  <c r="L161" i="1" s="1"/>
  <c r="J180" i="1"/>
  <c r="J203" i="1"/>
  <c r="L203" i="1" s="1"/>
  <c r="M203" i="1" s="1"/>
  <c r="J225" i="1"/>
  <c r="L225" i="1" s="1"/>
  <c r="M225" i="1" s="1"/>
  <c r="J244" i="1"/>
  <c r="J267" i="1"/>
  <c r="L267" i="1" s="1"/>
  <c r="J289" i="1"/>
  <c r="L289" i="1" s="1"/>
  <c r="M289" i="1" s="1"/>
  <c r="J308" i="1"/>
  <c r="L308" i="1" s="1"/>
  <c r="J331" i="1"/>
  <c r="L331" i="1" s="1"/>
  <c r="J353" i="1"/>
  <c r="L353" i="1" s="1"/>
  <c r="J372" i="1"/>
  <c r="J395" i="1"/>
  <c r="L395" i="1" s="1"/>
  <c r="M395" i="1" s="1"/>
  <c r="J417" i="1"/>
  <c r="L417" i="1" s="1"/>
  <c r="M417" i="1" s="1"/>
  <c r="J436" i="1"/>
  <c r="L436" i="1" s="1"/>
  <c r="J459" i="1"/>
  <c r="L459" i="1" s="1"/>
  <c r="M459" i="1" s="1"/>
  <c r="J481" i="1"/>
  <c r="L481" i="1" s="1"/>
  <c r="J500" i="1"/>
  <c r="L500" i="1" s="1"/>
  <c r="M500" i="1" s="1"/>
  <c r="J523" i="1"/>
  <c r="L523" i="1" s="1"/>
  <c r="J545" i="1"/>
  <c r="L545" i="1" s="1"/>
  <c r="J564" i="1"/>
  <c r="L564" i="1" s="1"/>
  <c r="M564" i="1" s="1"/>
  <c r="J587" i="1"/>
  <c r="L587" i="1" s="1"/>
  <c r="J609" i="1"/>
  <c r="L609" i="1" s="1"/>
  <c r="J628" i="1"/>
  <c r="L628" i="1" s="1"/>
  <c r="M628" i="1" s="1"/>
  <c r="J651" i="1"/>
  <c r="L651" i="1" s="1"/>
  <c r="M651" i="1" s="1"/>
  <c r="J673" i="1"/>
  <c r="L673" i="1" s="1"/>
  <c r="M673" i="1" s="1"/>
  <c r="J691" i="1"/>
  <c r="L691" i="1" s="1"/>
  <c r="M691" i="1" s="1"/>
  <c r="J699" i="1"/>
  <c r="L699" i="1" s="1"/>
  <c r="M699" i="1" s="1"/>
  <c r="J707" i="1"/>
  <c r="L707" i="1" s="1"/>
  <c r="M707" i="1" s="1"/>
  <c r="J715" i="1"/>
  <c r="L715" i="1" s="1"/>
  <c r="J723" i="1"/>
  <c r="L723" i="1" s="1"/>
  <c r="J731" i="1"/>
  <c r="L731" i="1" s="1"/>
  <c r="M731" i="1" s="1"/>
  <c r="J739" i="1"/>
  <c r="L739" i="1" s="1"/>
  <c r="J747" i="1"/>
  <c r="L747" i="1" s="1"/>
  <c r="J755" i="1"/>
  <c r="L755" i="1" s="1"/>
  <c r="J763" i="1"/>
  <c r="L763" i="1" s="1"/>
  <c r="M763" i="1" s="1"/>
  <c r="J771" i="1"/>
  <c r="L771" i="1" s="1"/>
  <c r="M771" i="1" s="1"/>
  <c r="J779" i="1"/>
  <c r="L779" i="1" s="1"/>
  <c r="M779" i="1" s="1"/>
  <c r="J787" i="1"/>
  <c r="L787" i="1" s="1"/>
  <c r="J795" i="1"/>
  <c r="L795" i="1" s="1"/>
  <c r="M795" i="1" s="1"/>
  <c r="J803" i="1"/>
  <c r="L803" i="1" s="1"/>
  <c r="J811" i="1"/>
  <c r="J819" i="1"/>
  <c r="L819" i="1" s="1"/>
  <c r="M819" i="1" s="1"/>
  <c r="J827" i="1"/>
  <c r="L827" i="1" s="1"/>
  <c r="J835" i="1"/>
  <c r="L835" i="1" s="1"/>
  <c r="M835" i="1" s="1"/>
  <c r="J843" i="1"/>
  <c r="L843" i="1" s="1"/>
  <c r="J851" i="1"/>
  <c r="J859" i="1"/>
  <c r="L859" i="1" s="1"/>
  <c r="M859" i="1" s="1"/>
  <c r="J867" i="1"/>
  <c r="L867" i="1" s="1"/>
  <c r="J875" i="1"/>
  <c r="L875" i="1" s="1"/>
  <c r="J883" i="1"/>
  <c r="J891" i="1"/>
  <c r="L891" i="1" s="1"/>
  <c r="M891" i="1" s="1"/>
  <c r="J899" i="1"/>
  <c r="L899" i="1" s="1"/>
  <c r="M899" i="1" s="1"/>
  <c r="J907" i="1"/>
  <c r="L907" i="1" s="1"/>
  <c r="J915" i="1"/>
  <c r="L915" i="1" s="1"/>
  <c r="J923" i="1"/>
  <c r="L923" i="1" s="1"/>
  <c r="M923" i="1" s="1"/>
  <c r="J931" i="1"/>
  <c r="L931" i="1" s="1"/>
  <c r="J939" i="1"/>
  <c r="L939" i="1" s="1"/>
  <c r="J947" i="1"/>
  <c r="L947" i="1" s="1"/>
  <c r="M947" i="1" s="1"/>
  <c r="J955" i="1"/>
  <c r="L955" i="1" s="1"/>
  <c r="M955" i="1" s="1"/>
  <c r="J963" i="1"/>
  <c r="L963" i="1" s="1"/>
  <c r="M963" i="1" s="1"/>
  <c r="J971" i="1"/>
  <c r="L971" i="1" s="1"/>
  <c r="M971" i="1" s="1"/>
  <c r="J979" i="1"/>
  <c r="L979" i="1" s="1"/>
  <c r="J987" i="1"/>
  <c r="L987" i="1" s="1"/>
  <c r="M987" i="1" s="1"/>
  <c r="J995" i="1"/>
  <c r="L995" i="1" s="1"/>
  <c r="J1003" i="1"/>
  <c r="L1003" i="1" s="1"/>
  <c r="J1011" i="1"/>
  <c r="L1011" i="1" s="1"/>
  <c r="M1011" i="1" s="1"/>
  <c r="J1019" i="1"/>
  <c r="L1019" i="1" s="1"/>
  <c r="J1027" i="1"/>
  <c r="L1027" i="1" s="1"/>
  <c r="M1027" i="1" s="1"/>
  <c r="J1035" i="1"/>
  <c r="L1035" i="1" s="1"/>
  <c r="J1043" i="1"/>
  <c r="L1043" i="1" s="1"/>
  <c r="J1051" i="1"/>
  <c r="L1051" i="1" s="1"/>
  <c r="M1051" i="1" s="1"/>
  <c r="J1059" i="1"/>
  <c r="L1059" i="1" s="1"/>
  <c r="J1067" i="1"/>
  <c r="L1067" i="1" s="1"/>
  <c r="J1075" i="1"/>
  <c r="L1075" i="1" s="1"/>
  <c r="M1075" i="1" s="1"/>
  <c r="J1083" i="1"/>
  <c r="L1083" i="1" s="1"/>
  <c r="J1091" i="1"/>
  <c r="L1091" i="1" s="1"/>
  <c r="M1091" i="1" s="1"/>
  <c r="J1099" i="1"/>
  <c r="L1099" i="1" s="1"/>
  <c r="J1107" i="1"/>
  <c r="L1107" i="1" s="1"/>
  <c r="J1115" i="1"/>
  <c r="L1115" i="1" s="1"/>
  <c r="M1115" i="1" s="1"/>
  <c r="J1123" i="1"/>
  <c r="L1123" i="1" s="1"/>
  <c r="M1123" i="1" s="1"/>
  <c r="J1131" i="1"/>
  <c r="L1131" i="1" s="1"/>
  <c r="M1131" i="1" s="1"/>
  <c r="J1139" i="1"/>
  <c r="L1139" i="1" s="1"/>
  <c r="J1147" i="1"/>
  <c r="L1147" i="1" s="1"/>
  <c r="J1155" i="1"/>
  <c r="L1155" i="1" s="1"/>
  <c r="M1155" i="1" s="1"/>
  <c r="J1163" i="1"/>
  <c r="L1163" i="1" s="1"/>
  <c r="M1163" i="1" s="1"/>
  <c r="J1171" i="1"/>
  <c r="L1171" i="1" s="1"/>
  <c r="J1179" i="1"/>
  <c r="L1179" i="1" s="1"/>
  <c r="M1179" i="1" s="1"/>
  <c r="J1187" i="1"/>
  <c r="L1187" i="1" s="1"/>
  <c r="J1195" i="1"/>
  <c r="L1195" i="1" s="1"/>
  <c r="J1203" i="1"/>
  <c r="L1203" i="1" s="1"/>
  <c r="J1211" i="1"/>
  <c r="L1211" i="1" s="1"/>
  <c r="M1211" i="1" s="1"/>
  <c r="J1219" i="1"/>
  <c r="L1219" i="1" s="1"/>
  <c r="M1219" i="1" s="1"/>
  <c r="J1227" i="1"/>
  <c r="L1227" i="1" s="1"/>
  <c r="J1235" i="1"/>
  <c r="L1235" i="1" s="1"/>
  <c r="M1235" i="1" s="1"/>
  <c r="J1243" i="1"/>
  <c r="L1243" i="1" s="1"/>
  <c r="M1243" i="1" s="1"/>
  <c r="J1251" i="1"/>
  <c r="L1251" i="1" s="1"/>
  <c r="J1259" i="1"/>
  <c r="L1259" i="1" s="1"/>
  <c r="J1267" i="1"/>
  <c r="L1267" i="1" s="1"/>
  <c r="J1275" i="1"/>
  <c r="L1275" i="1" s="1"/>
  <c r="M1275" i="1" s="1"/>
  <c r="J1283" i="1"/>
  <c r="L1283" i="1" s="1"/>
  <c r="M1283" i="1" s="1"/>
  <c r="J1291" i="1"/>
  <c r="L1291" i="1" s="1"/>
  <c r="M1291" i="1" s="1"/>
  <c r="J1299" i="1"/>
  <c r="L1299" i="1" s="1"/>
  <c r="J1307" i="1"/>
  <c r="L1307" i="1" s="1"/>
  <c r="M1307" i="1" s="1"/>
  <c r="J1315" i="1"/>
  <c r="L1315" i="1" s="1"/>
  <c r="J1323" i="1"/>
  <c r="L1323" i="1" s="1"/>
  <c r="J1331" i="1"/>
  <c r="L1331" i="1" s="1"/>
  <c r="M1331" i="1" s="1"/>
  <c r="J1339" i="1"/>
  <c r="L1339" i="1" s="1"/>
  <c r="M1339" i="1" s="1"/>
  <c r="J1347" i="1"/>
  <c r="L1347" i="1" s="1"/>
  <c r="M1347" i="1" s="1"/>
  <c r="J1355" i="1"/>
  <c r="L1355" i="1" s="1"/>
  <c r="M1355" i="1" s="1"/>
  <c r="J1363" i="1"/>
  <c r="L1363" i="1" s="1"/>
  <c r="J1371" i="1"/>
  <c r="L1371" i="1" s="1"/>
  <c r="M1371" i="1" s="1"/>
  <c r="J1379" i="1"/>
  <c r="L1379" i="1" s="1"/>
  <c r="J1387" i="1"/>
  <c r="L1387" i="1" s="1"/>
  <c r="M1387" i="1" s="1"/>
  <c r="J1395" i="1"/>
  <c r="L1395" i="1" s="1"/>
  <c r="J1403" i="1"/>
  <c r="L1403" i="1" s="1"/>
  <c r="M1403" i="1" s="1"/>
  <c r="J1411" i="1"/>
  <c r="L1411" i="1" s="1"/>
  <c r="M1411" i="1" s="1"/>
  <c r="J1419" i="1"/>
  <c r="L1419" i="1" s="1"/>
  <c r="J1427" i="1"/>
  <c r="L1427" i="1" s="1"/>
  <c r="J1435" i="1"/>
  <c r="L1435" i="1" s="1"/>
  <c r="M1435" i="1" s="1"/>
  <c r="J1443" i="1"/>
  <c r="L1443" i="1" s="1"/>
  <c r="J1451" i="1"/>
  <c r="L1451" i="1" s="1"/>
  <c r="M1451" i="1" s="1"/>
  <c r="J1459" i="1"/>
  <c r="L1459" i="1" s="1"/>
  <c r="J1467" i="1"/>
  <c r="L1467" i="1" s="1"/>
  <c r="M1467" i="1" s="1"/>
  <c r="J1475" i="1"/>
  <c r="L1475" i="1" s="1"/>
  <c r="M1475" i="1" s="1"/>
  <c r="J1483" i="1"/>
  <c r="L1483" i="1" s="1"/>
  <c r="J1491" i="1"/>
  <c r="L1491" i="1" s="1"/>
  <c r="J1499" i="1"/>
  <c r="L1499" i="1" s="1"/>
  <c r="M1499" i="1" s="1"/>
  <c r="J1507" i="1"/>
  <c r="L1507" i="1" s="1"/>
  <c r="J1515" i="1"/>
  <c r="L1515" i="1" s="1"/>
  <c r="J1523" i="1"/>
  <c r="L1523" i="1" s="1"/>
  <c r="M1523" i="1" s="1"/>
  <c r="J1531" i="1"/>
  <c r="L1531" i="1" s="1"/>
  <c r="J1539" i="1"/>
  <c r="L1539" i="1" s="1"/>
  <c r="M1539" i="1" s="1"/>
  <c r="J1547" i="1"/>
  <c r="L1547" i="1" s="1"/>
  <c r="J1555" i="1"/>
  <c r="L1555" i="1" s="1"/>
  <c r="M1555" i="1" s="1"/>
  <c r="J1563" i="1"/>
  <c r="L1563" i="1" s="1"/>
  <c r="M1563" i="1" s="1"/>
  <c r="J1571" i="1"/>
  <c r="L1571" i="1" s="1"/>
  <c r="J1579" i="1"/>
  <c r="L1579" i="1" s="1"/>
  <c r="J1587" i="1"/>
  <c r="L1587" i="1" s="1"/>
  <c r="M1587" i="1" s="1"/>
  <c r="J1595" i="1"/>
  <c r="L1595" i="1" s="1"/>
  <c r="M1595" i="1" s="1"/>
  <c r="J1603" i="1"/>
  <c r="L1603" i="1" s="1"/>
  <c r="M1603" i="1" s="1"/>
  <c r="J1611" i="1"/>
  <c r="L1611" i="1" s="1"/>
  <c r="J1619" i="1"/>
  <c r="L1619" i="1" s="1"/>
  <c r="J1627" i="1"/>
  <c r="L1627" i="1" s="1"/>
  <c r="M1627" i="1" s="1"/>
  <c r="J1635" i="1"/>
  <c r="L1635" i="1" s="1"/>
  <c r="J1643" i="1"/>
  <c r="L1643" i="1" s="1"/>
  <c r="J1651" i="1"/>
  <c r="L1651" i="1" s="1"/>
  <c r="J1659" i="1"/>
  <c r="L1659" i="1" s="1"/>
  <c r="M1659" i="1" s="1"/>
  <c r="J1667" i="1"/>
  <c r="L1667" i="1" s="1"/>
  <c r="M1667" i="1" s="1"/>
  <c r="J1675" i="1"/>
  <c r="L1675" i="1" s="1"/>
  <c r="J1683" i="1"/>
  <c r="J1691" i="1"/>
  <c r="L1691" i="1" s="1"/>
  <c r="M1691" i="1" s="1"/>
  <c r="J1699" i="1"/>
  <c r="L1699" i="1" s="1"/>
  <c r="J1707" i="1"/>
  <c r="L1707" i="1" s="1"/>
  <c r="M1707" i="1" s="1"/>
  <c r="J1715" i="1"/>
  <c r="L1715" i="1" s="1"/>
  <c r="J1723" i="1"/>
  <c r="L1723" i="1" s="1"/>
  <c r="M1723" i="1" s="1"/>
  <c r="J1731" i="1"/>
  <c r="L1731" i="1" s="1"/>
  <c r="M1731" i="1" s="1"/>
  <c r="J1739" i="1"/>
  <c r="L1739" i="1" s="1"/>
  <c r="M1739" i="1" s="1"/>
  <c r="J1747" i="1"/>
  <c r="L1747" i="1" s="1"/>
  <c r="J1755" i="1"/>
  <c r="L1755" i="1" s="1"/>
  <c r="M1755" i="1" s="1"/>
  <c r="J1763" i="1"/>
  <c r="L1763" i="1" s="1"/>
  <c r="J1771" i="1"/>
  <c r="L1771" i="1" s="1"/>
  <c r="J1779" i="1"/>
  <c r="L1779" i="1" s="1"/>
  <c r="J1787" i="1"/>
  <c r="L1787" i="1" s="1"/>
  <c r="J12" i="1"/>
  <c r="L12" i="1" s="1"/>
  <c r="M12" i="1" s="1"/>
  <c r="J35" i="1"/>
  <c r="L35" i="1" s="1"/>
  <c r="J57" i="1"/>
  <c r="J76" i="1"/>
  <c r="L76" i="1" s="1"/>
  <c r="M76" i="1" s="1"/>
  <c r="J99" i="1"/>
  <c r="L99" i="1" s="1"/>
  <c r="J121" i="1"/>
  <c r="J140" i="1"/>
  <c r="L140" i="1" s="1"/>
  <c r="M140" i="1" s="1"/>
  <c r="J163" i="1"/>
  <c r="L163" i="1" s="1"/>
  <c r="M163" i="1" s="1"/>
  <c r="J185" i="1"/>
  <c r="J204" i="1"/>
  <c r="L204" i="1" s="1"/>
  <c r="J227" i="1"/>
  <c r="L227" i="1" s="1"/>
  <c r="J249" i="1"/>
  <c r="L249" i="1" s="1"/>
  <c r="M249" i="1" s="1"/>
  <c r="J268" i="1"/>
  <c r="J291" i="1"/>
  <c r="L291" i="1" s="1"/>
  <c r="J313" i="1"/>
  <c r="L313" i="1" s="1"/>
  <c r="J332" i="1"/>
  <c r="L332" i="1" s="1"/>
  <c r="M332" i="1" s="1"/>
  <c r="J355" i="1"/>
  <c r="L355" i="1" s="1"/>
  <c r="M355" i="1" s="1"/>
  <c r="J377" i="1"/>
  <c r="L377" i="1" s="1"/>
  <c r="M377" i="1" s="1"/>
  <c r="J396" i="1"/>
  <c r="J419" i="1"/>
  <c r="J441" i="1"/>
  <c r="J460" i="1"/>
  <c r="L460" i="1" s="1"/>
  <c r="J483" i="1"/>
  <c r="L483" i="1" s="1"/>
  <c r="M483" i="1" s="1"/>
  <c r="J505" i="1"/>
  <c r="J524" i="1"/>
  <c r="J547" i="1"/>
  <c r="L547" i="1" s="1"/>
  <c r="J569" i="1"/>
  <c r="J588" i="1"/>
  <c r="L588" i="1" s="1"/>
  <c r="M588" i="1" s="1"/>
  <c r="J611" i="1"/>
  <c r="L611" i="1" s="1"/>
  <c r="J633" i="1"/>
  <c r="L633" i="1" s="1"/>
  <c r="M633" i="1" s="1"/>
  <c r="J652" i="1"/>
  <c r="L652" i="1" s="1"/>
  <c r="J675" i="1"/>
  <c r="L675" i="1" s="1"/>
  <c r="M675" i="1" s="1"/>
  <c r="J692" i="1"/>
  <c r="J700" i="1"/>
  <c r="L700" i="1" s="1"/>
  <c r="J708" i="1"/>
  <c r="J716" i="1"/>
  <c r="L716" i="1" s="1"/>
  <c r="M716" i="1" s="1"/>
  <c r="J724" i="1"/>
  <c r="L724" i="1" s="1"/>
  <c r="J732" i="1"/>
  <c r="L732" i="1" s="1"/>
  <c r="M732" i="1" s="1"/>
  <c r="J740" i="1"/>
  <c r="J748" i="1"/>
  <c r="J756" i="1"/>
  <c r="J764" i="1"/>
  <c r="L764" i="1" s="1"/>
  <c r="J772" i="1"/>
  <c r="J780" i="1"/>
  <c r="L780" i="1" s="1"/>
  <c r="J788" i="1"/>
  <c r="L788" i="1" s="1"/>
  <c r="J796" i="1"/>
  <c r="L796" i="1" s="1"/>
  <c r="M796" i="1" s="1"/>
  <c r="J804" i="1"/>
  <c r="L804" i="1" s="1"/>
  <c r="M804" i="1" s="1"/>
  <c r="J812" i="1"/>
  <c r="L812" i="1" s="1"/>
  <c r="M812" i="1" s="1"/>
  <c r="J820" i="1"/>
  <c r="J828" i="1"/>
  <c r="J836" i="1"/>
  <c r="J844" i="1"/>
  <c r="J852" i="1"/>
  <c r="L852" i="1" s="1"/>
  <c r="J860" i="1"/>
  <c r="L860" i="1" s="1"/>
  <c r="J868" i="1"/>
  <c r="L868" i="1" s="1"/>
  <c r="M868" i="1" s="1"/>
  <c r="J876" i="1"/>
  <c r="J884" i="1"/>
  <c r="J892" i="1"/>
  <c r="J900" i="1"/>
  <c r="J908" i="1"/>
  <c r="L908" i="1" s="1"/>
  <c r="M908" i="1" s="1"/>
  <c r="J916" i="1"/>
  <c r="L916" i="1" s="1"/>
  <c r="J924" i="1"/>
  <c r="L924" i="1" s="1"/>
  <c r="J932" i="1"/>
  <c r="L932" i="1" s="1"/>
  <c r="J940" i="1"/>
  <c r="L940" i="1" s="1"/>
  <c r="M940" i="1" s="1"/>
  <c r="J948" i="1"/>
  <c r="J956" i="1"/>
  <c r="L956" i="1" s="1"/>
  <c r="J964" i="1"/>
  <c r="J972" i="1"/>
  <c r="J980" i="1"/>
  <c r="L980" i="1" s="1"/>
  <c r="J988" i="1"/>
  <c r="L988" i="1" s="1"/>
  <c r="J996" i="1"/>
  <c r="L996" i="1" s="1"/>
  <c r="M996" i="1" s="1"/>
  <c r="J1004" i="1"/>
  <c r="L1004" i="1" s="1"/>
  <c r="M1004" i="1" s="1"/>
  <c r="J1012" i="1"/>
  <c r="J1020" i="1"/>
  <c r="L1020" i="1" s="1"/>
  <c r="J1028" i="1"/>
  <c r="J1036" i="1"/>
  <c r="L1036" i="1" s="1"/>
  <c r="M1036" i="1" s="1"/>
  <c r="J1044" i="1"/>
  <c r="L1044" i="1" s="1"/>
  <c r="J1052" i="1"/>
  <c r="L1052" i="1" s="1"/>
  <c r="J1060" i="1"/>
  <c r="L1060" i="1" s="1"/>
  <c r="M1060" i="1" s="1"/>
  <c r="J1068" i="1"/>
  <c r="J1076" i="1"/>
  <c r="L1076" i="1" s="1"/>
  <c r="M1076" i="1" s="1"/>
  <c r="J1084" i="1"/>
  <c r="L1084" i="1" s="1"/>
  <c r="J1092" i="1"/>
  <c r="J1100" i="1"/>
  <c r="L1100" i="1" s="1"/>
  <c r="M1100" i="1" s="1"/>
  <c r="J1108" i="1"/>
  <c r="L1108" i="1" s="1"/>
  <c r="J1116" i="1"/>
  <c r="L1116" i="1" s="1"/>
  <c r="J1124" i="1"/>
  <c r="L1124" i="1" s="1"/>
  <c r="J1132" i="1"/>
  <c r="L1132" i="1" s="1"/>
  <c r="M1132" i="1" s="1"/>
  <c r="J1140" i="1"/>
  <c r="J1148" i="1"/>
  <c r="J1156" i="1"/>
  <c r="J1164" i="1"/>
  <c r="L1164" i="1" s="1"/>
  <c r="M1164" i="1" s="1"/>
  <c r="J1172" i="1"/>
  <c r="L1172" i="1" s="1"/>
  <c r="J1180" i="1"/>
  <c r="L1180" i="1" s="1"/>
  <c r="J1188" i="1"/>
  <c r="L1188" i="1" s="1"/>
  <c r="J1196" i="1"/>
  <c r="L1196" i="1" s="1"/>
  <c r="M1196" i="1" s="1"/>
  <c r="J1204" i="1"/>
  <c r="L1204" i="1" s="1"/>
  <c r="M1204" i="1" s="1"/>
  <c r="J1212" i="1"/>
  <c r="L1212" i="1" s="1"/>
  <c r="J1220" i="1"/>
  <c r="J1228" i="1"/>
  <c r="L1228" i="1" s="1"/>
  <c r="J1236" i="1"/>
  <c r="L1236" i="1" s="1"/>
  <c r="J1244" i="1"/>
  <c r="L1244" i="1" s="1"/>
  <c r="M1244" i="1" s="1"/>
  <c r="J1252" i="1"/>
  <c r="L1252" i="1" s="1"/>
  <c r="J1260" i="1"/>
  <c r="L1260" i="1" s="1"/>
  <c r="M1260" i="1" s="1"/>
  <c r="J1268" i="1"/>
  <c r="L1268" i="1" s="1"/>
  <c r="M1268" i="1" s="1"/>
  <c r="J1276" i="1"/>
  <c r="J1284" i="1"/>
  <c r="J1292" i="1"/>
  <c r="L1292" i="1" s="1"/>
  <c r="M1292" i="1" s="1"/>
  <c r="J1300" i="1"/>
  <c r="L1300" i="1" s="1"/>
  <c r="J1308" i="1"/>
  <c r="L1308" i="1" s="1"/>
  <c r="M1308" i="1" s="1"/>
  <c r="J1316" i="1"/>
  <c r="L1316" i="1" s="1"/>
  <c r="J1324" i="1"/>
  <c r="L1324" i="1" s="1"/>
  <c r="M1324" i="1" s="1"/>
  <c r="J1332" i="1"/>
  <c r="L1332" i="1" s="1"/>
  <c r="M1332" i="1" s="1"/>
  <c r="J1340" i="1"/>
  <c r="J1348" i="1"/>
  <c r="J1356" i="1"/>
  <c r="L1356" i="1" s="1"/>
  <c r="M1356" i="1" s="1"/>
  <c r="J1364" i="1"/>
  <c r="L1364" i="1" s="1"/>
  <c r="M1364" i="1" s="1"/>
  <c r="J1372" i="1"/>
  <c r="L1372" i="1" s="1"/>
  <c r="J1380" i="1"/>
  <c r="L1380" i="1" s="1"/>
  <c r="M1380" i="1" s="1"/>
  <c r="J1388" i="1"/>
  <c r="J1396" i="1"/>
  <c r="J1404" i="1"/>
  <c r="L1404" i="1" s="1"/>
  <c r="J1412" i="1"/>
  <c r="J1420" i="1"/>
  <c r="L1420" i="1" s="1"/>
  <c r="M1420" i="1" s="1"/>
  <c r="J1428" i="1"/>
  <c r="L1428" i="1" s="1"/>
  <c r="J1436" i="1"/>
  <c r="L1436" i="1" s="1"/>
  <c r="J1444" i="1"/>
  <c r="L1444" i="1" s="1"/>
  <c r="M1444" i="1" s="1"/>
  <c r="J1452" i="1"/>
  <c r="L1452" i="1" s="1"/>
  <c r="J1460" i="1"/>
  <c r="L1460" i="1" s="1"/>
  <c r="M1460" i="1" s="1"/>
  <c r="J1468" i="1"/>
  <c r="L1468" i="1" s="1"/>
  <c r="J1476" i="1"/>
  <c r="L1476" i="1" s="1"/>
  <c r="J1484" i="1"/>
  <c r="L1484" i="1" s="1"/>
  <c r="M1484" i="1" s="1"/>
  <c r="J1492" i="1"/>
  <c r="L1492" i="1" s="1"/>
  <c r="M1492" i="1" s="1"/>
  <c r="J1500" i="1"/>
  <c r="L1500" i="1" s="1"/>
  <c r="J1508" i="1"/>
  <c r="L1508" i="1" s="1"/>
  <c r="M1508" i="1" s="1"/>
  <c r="J1516" i="1"/>
  <c r="L1516" i="1" s="1"/>
  <c r="M1516" i="1" s="1"/>
  <c r="J1524" i="1"/>
  <c r="L1524" i="1" s="1"/>
  <c r="M1524" i="1" s="1"/>
  <c r="J1532" i="1"/>
  <c r="L1532" i="1" s="1"/>
  <c r="J1540" i="1"/>
  <c r="L1540" i="1" s="1"/>
  <c r="J1548" i="1"/>
  <c r="L1548" i="1" s="1"/>
  <c r="M1548" i="1" s="1"/>
  <c r="J1556" i="1"/>
  <c r="L1556" i="1" s="1"/>
  <c r="J1564" i="1"/>
  <c r="L1564" i="1" s="1"/>
  <c r="J1572" i="1"/>
  <c r="L1572" i="1" s="1"/>
  <c r="M1572" i="1" s="1"/>
  <c r="J1580" i="1"/>
  <c r="L1580" i="1" s="1"/>
  <c r="M1580" i="1" s="1"/>
  <c r="J1588" i="1"/>
  <c r="L1588" i="1" s="1"/>
  <c r="J1596" i="1"/>
  <c r="L1596" i="1" s="1"/>
  <c r="M1596" i="1" s="1"/>
  <c r="J1604" i="1"/>
  <c r="L1604" i="1" s="1"/>
  <c r="J1612" i="1"/>
  <c r="L1612" i="1" s="1"/>
  <c r="M1612" i="1" s="1"/>
  <c r="J1620" i="1"/>
  <c r="L1620" i="1" s="1"/>
  <c r="M1620" i="1" s="1"/>
  <c r="J1628" i="1"/>
  <c r="L1628" i="1" s="1"/>
  <c r="J1636" i="1"/>
  <c r="L1636" i="1" s="1"/>
  <c r="J1644" i="1"/>
  <c r="L1644" i="1" s="1"/>
  <c r="J1652" i="1"/>
  <c r="L1652" i="1" s="1"/>
  <c r="M1652" i="1" s="1"/>
  <c r="J1660" i="1"/>
  <c r="L1660" i="1" s="1"/>
  <c r="J1668" i="1"/>
  <c r="L1668" i="1" s="1"/>
  <c r="J1676" i="1"/>
  <c r="L1676" i="1" s="1"/>
  <c r="M1676" i="1" s="1"/>
  <c r="J1684" i="1"/>
  <c r="L1684" i="1" s="1"/>
  <c r="M1684" i="1" s="1"/>
  <c r="J1692" i="1"/>
  <c r="L1692" i="1" s="1"/>
  <c r="J1700" i="1"/>
  <c r="L1700" i="1" s="1"/>
  <c r="M1700" i="1" s="1"/>
  <c r="J1708" i="1"/>
  <c r="L1708" i="1" s="1"/>
  <c r="M1708" i="1" s="1"/>
  <c r="J1716" i="1"/>
  <c r="L1716" i="1" s="1"/>
  <c r="M1716" i="1" s="1"/>
  <c r="J1724" i="1"/>
  <c r="L1724" i="1" s="1"/>
  <c r="J1732" i="1"/>
  <c r="L1732" i="1" s="1"/>
  <c r="J1740" i="1"/>
  <c r="L1740" i="1" s="1"/>
  <c r="M1740" i="1" s="1"/>
  <c r="J1748" i="1"/>
  <c r="L1748" i="1" s="1"/>
  <c r="J1756" i="1"/>
  <c r="L1756" i="1" s="1"/>
  <c r="J1764" i="1"/>
  <c r="L1764" i="1" s="1"/>
  <c r="M1764" i="1" s="1"/>
  <c r="J1772" i="1"/>
  <c r="L1772" i="1" s="1"/>
  <c r="M1772" i="1" s="1"/>
  <c r="J1780" i="1"/>
  <c r="L1780" i="1" s="1"/>
  <c r="M1780" i="1" s="1"/>
  <c r="J1788" i="1"/>
  <c r="L1788" i="1" s="1"/>
  <c r="J17" i="1"/>
  <c r="L17" i="1" s="1"/>
  <c r="J36" i="1"/>
  <c r="L36" i="1" s="1"/>
  <c r="J59" i="1"/>
  <c r="L59" i="1" s="1"/>
  <c r="J81" i="1"/>
  <c r="J100" i="1"/>
  <c r="L100" i="1" s="1"/>
  <c r="M100" i="1" s="1"/>
  <c r="J123" i="1"/>
  <c r="L123" i="1" s="1"/>
  <c r="M123" i="1" s="1"/>
  <c r="J145" i="1"/>
  <c r="L145" i="1" s="1"/>
  <c r="M145" i="1" s="1"/>
  <c r="J164" i="1"/>
  <c r="L164" i="1" s="1"/>
  <c r="M164" i="1" s="1"/>
  <c r="J187" i="1"/>
  <c r="L187" i="1" s="1"/>
  <c r="J209" i="1"/>
  <c r="L209" i="1" s="1"/>
  <c r="M209" i="1" s="1"/>
  <c r="J228" i="1"/>
  <c r="J251" i="1"/>
  <c r="L251" i="1" s="1"/>
  <c r="M251" i="1" s="1"/>
  <c r="J273" i="1"/>
  <c r="J292" i="1"/>
  <c r="L292" i="1" s="1"/>
  <c r="M292" i="1" s="1"/>
  <c r="J315" i="1"/>
  <c r="L315" i="1" s="1"/>
  <c r="M315" i="1" s="1"/>
  <c r="J337" i="1"/>
  <c r="J356" i="1"/>
  <c r="L356" i="1" s="1"/>
  <c r="J379" i="1"/>
  <c r="L379" i="1" s="1"/>
  <c r="M379" i="1" s="1"/>
  <c r="J401" i="1"/>
  <c r="L401" i="1" s="1"/>
  <c r="M401" i="1" s="1"/>
  <c r="J420" i="1"/>
  <c r="L420" i="1" s="1"/>
  <c r="J443" i="1"/>
  <c r="L443" i="1" s="1"/>
  <c r="M443" i="1" s="1"/>
  <c r="J465" i="1"/>
  <c r="L465" i="1" s="1"/>
  <c r="J484" i="1"/>
  <c r="L484" i="1" s="1"/>
  <c r="M484" i="1" s="1"/>
  <c r="J507" i="1"/>
  <c r="L507" i="1" s="1"/>
  <c r="M507" i="1" s="1"/>
  <c r="J529" i="1"/>
  <c r="J548" i="1"/>
  <c r="L548" i="1" s="1"/>
  <c r="M548" i="1" s="1"/>
  <c r="J571" i="1"/>
  <c r="L571" i="1" s="1"/>
  <c r="J593" i="1"/>
  <c r="L593" i="1" s="1"/>
  <c r="M593" i="1" s="1"/>
  <c r="J612" i="1"/>
  <c r="L612" i="1" s="1"/>
  <c r="J635" i="1"/>
  <c r="L635" i="1" s="1"/>
  <c r="M635" i="1" s="1"/>
  <c r="J657" i="1"/>
  <c r="L657" i="1" s="1"/>
  <c r="M657" i="1" s="1"/>
  <c r="J676" i="1"/>
  <c r="L676" i="1" s="1"/>
  <c r="J693" i="1"/>
  <c r="L693" i="1" s="1"/>
  <c r="J701" i="1"/>
  <c r="L701" i="1" s="1"/>
  <c r="M701" i="1" s="1"/>
  <c r="J709" i="1"/>
  <c r="L709" i="1" s="1"/>
  <c r="J717" i="1"/>
  <c r="L717" i="1" s="1"/>
  <c r="M717" i="1" s="1"/>
  <c r="J725" i="1"/>
  <c r="J733" i="1"/>
  <c r="L733" i="1" s="1"/>
  <c r="J741" i="1"/>
  <c r="L741" i="1" s="1"/>
  <c r="M741" i="1" s="1"/>
  <c r="J749" i="1"/>
  <c r="L749" i="1" s="1"/>
  <c r="J757" i="1"/>
  <c r="J765" i="1"/>
  <c r="L765" i="1" s="1"/>
  <c r="M765" i="1" s="1"/>
  <c r="J773" i="1"/>
  <c r="L773" i="1" s="1"/>
  <c r="J781" i="1"/>
  <c r="L781" i="1" s="1"/>
  <c r="J789" i="1"/>
  <c r="J797" i="1"/>
  <c r="L797" i="1" s="1"/>
  <c r="M797" i="1" s="1"/>
  <c r="J805" i="1"/>
  <c r="L805" i="1" s="1"/>
  <c r="J813" i="1"/>
  <c r="L813" i="1" s="1"/>
  <c r="M813" i="1" s="1"/>
  <c r="J821" i="1"/>
  <c r="L821" i="1" s="1"/>
  <c r="J829" i="1"/>
  <c r="L829" i="1" s="1"/>
  <c r="M829" i="1" s="1"/>
  <c r="J837" i="1"/>
  <c r="L837" i="1" s="1"/>
  <c r="J845" i="1"/>
  <c r="L845" i="1" s="1"/>
  <c r="M845" i="1" s="1"/>
  <c r="J853" i="1"/>
  <c r="J861" i="1"/>
  <c r="L861" i="1" s="1"/>
  <c r="J869" i="1"/>
  <c r="L869" i="1" s="1"/>
  <c r="J877" i="1"/>
  <c r="J885" i="1"/>
  <c r="L885" i="1" s="1"/>
  <c r="J893" i="1"/>
  <c r="L893" i="1" s="1"/>
  <c r="M893" i="1" s="1"/>
  <c r="J901" i="1"/>
  <c r="L901" i="1" s="1"/>
  <c r="M901" i="1" s="1"/>
  <c r="J909" i="1"/>
  <c r="L909" i="1" s="1"/>
  <c r="M909" i="1" s="1"/>
  <c r="J917" i="1"/>
  <c r="J925" i="1"/>
  <c r="J933" i="1"/>
  <c r="L933" i="1" s="1"/>
  <c r="J941" i="1"/>
  <c r="L941" i="1" s="1"/>
  <c r="M941" i="1" s="1"/>
  <c r="J949" i="1"/>
  <c r="L949" i="1" s="1"/>
  <c r="J957" i="1"/>
  <c r="L957" i="1" s="1"/>
  <c r="M957" i="1" s="1"/>
  <c r="J965" i="1"/>
  <c r="L965" i="1" s="1"/>
  <c r="J973" i="1"/>
  <c r="J981" i="1"/>
  <c r="L981" i="1" s="1"/>
  <c r="J989" i="1"/>
  <c r="L989" i="1" s="1"/>
  <c r="J997" i="1"/>
  <c r="L997" i="1" s="1"/>
  <c r="M997" i="1" s="1"/>
  <c r="J1005" i="1"/>
  <c r="L1005" i="1" s="1"/>
  <c r="J1013" i="1"/>
  <c r="J1021" i="1"/>
  <c r="L1021" i="1" s="1"/>
  <c r="M1021" i="1" s="1"/>
  <c r="J1029" i="1"/>
  <c r="L1029" i="1" s="1"/>
  <c r="M1029" i="1" s="1"/>
  <c r="J1037" i="1"/>
  <c r="L1037" i="1" s="1"/>
  <c r="J1045" i="1"/>
  <c r="L1045" i="1" s="1"/>
  <c r="M1045" i="1" s="1"/>
  <c r="J1053" i="1"/>
  <c r="L1053" i="1" s="1"/>
  <c r="J1061" i="1"/>
  <c r="L1061" i="1" s="1"/>
  <c r="J1069" i="1"/>
  <c r="J1077" i="1"/>
  <c r="L1077" i="1" s="1"/>
  <c r="J1085" i="1"/>
  <c r="L1085" i="1" s="1"/>
  <c r="M1085" i="1" s="1"/>
  <c r="J1093" i="1"/>
  <c r="L1093" i="1" s="1"/>
  <c r="J1101" i="1"/>
  <c r="L1101" i="1" s="1"/>
  <c r="J1109" i="1"/>
  <c r="L1109" i="1" s="1"/>
  <c r="J1117" i="1"/>
  <c r="L1117" i="1" s="1"/>
  <c r="M1117" i="1" s="1"/>
  <c r="J1125" i="1"/>
  <c r="L1125" i="1" s="1"/>
  <c r="M1125" i="1" s="1"/>
  <c r="J1133" i="1"/>
  <c r="L1133" i="1" s="1"/>
  <c r="M1133" i="1" s="1"/>
  <c r="J1141" i="1"/>
  <c r="L1141" i="1" s="1"/>
  <c r="J1149" i="1"/>
  <c r="L1149" i="1" s="1"/>
  <c r="J1157" i="1"/>
  <c r="L1157" i="1" s="1"/>
  <c r="J1165" i="1"/>
  <c r="L1165" i="1" s="1"/>
  <c r="J1173" i="1"/>
  <c r="J1181" i="1"/>
  <c r="L1181" i="1" s="1"/>
  <c r="J1189" i="1"/>
  <c r="L1189" i="1" s="1"/>
  <c r="M1189" i="1" s="1"/>
  <c r="J1197" i="1"/>
  <c r="L1197" i="1" s="1"/>
  <c r="J1205" i="1"/>
  <c r="L1205" i="1" s="1"/>
  <c r="J1213" i="1"/>
  <c r="L1213" i="1" s="1"/>
  <c r="M1213" i="1" s="1"/>
  <c r="J1221" i="1"/>
  <c r="L1221" i="1" s="1"/>
  <c r="J1229" i="1"/>
  <c r="L1229" i="1" s="1"/>
  <c r="J1237" i="1"/>
  <c r="L1237" i="1" s="1"/>
  <c r="J1245" i="1"/>
  <c r="L1245" i="1" s="1"/>
  <c r="M1245" i="1" s="1"/>
  <c r="J1253" i="1"/>
  <c r="L1253" i="1" s="1"/>
  <c r="M1253" i="1" s="1"/>
  <c r="J1261" i="1"/>
  <c r="L1261" i="1" s="1"/>
  <c r="J1269" i="1"/>
  <c r="L1269" i="1" s="1"/>
  <c r="M1269" i="1" s="1"/>
  <c r="J1277" i="1"/>
  <c r="L1277" i="1" s="1"/>
  <c r="M1277" i="1" s="1"/>
  <c r="J1285" i="1"/>
  <c r="L1285" i="1" s="1"/>
  <c r="J1293" i="1"/>
  <c r="L1293" i="1" s="1"/>
  <c r="J1301" i="1"/>
  <c r="J1309" i="1"/>
  <c r="L1309" i="1" s="1"/>
  <c r="J1317" i="1"/>
  <c r="L1317" i="1" s="1"/>
  <c r="M1317" i="1" s="1"/>
  <c r="J1325" i="1"/>
  <c r="L1325" i="1" s="1"/>
  <c r="J1333" i="1"/>
  <c r="L1333" i="1" s="1"/>
  <c r="J1341" i="1"/>
  <c r="L1341" i="1" s="1"/>
  <c r="M1341" i="1" s="1"/>
  <c r="J1349" i="1"/>
  <c r="L1349" i="1" s="1"/>
  <c r="M1349" i="1" s="1"/>
  <c r="J1357" i="1"/>
  <c r="L1357" i="1" s="1"/>
  <c r="J1365" i="1"/>
  <c r="L1365" i="1" s="1"/>
  <c r="J1373" i="1"/>
  <c r="J1381" i="1"/>
  <c r="L1381" i="1" s="1"/>
  <c r="M1381" i="1" s="1"/>
  <c r="J1389" i="1"/>
  <c r="L1389" i="1" s="1"/>
  <c r="M1389" i="1" s="1"/>
  <c r="J1397" i="1"/>
  <c r="L1397" i="1" s="1"/>
  <c r="J1405" i="1"/>
  <c r="L1405" i="1" s="1"/>
  <c r="M1405" i="1" s="1"/>
  <c r="J1413" i="1"/>
  <c r="L1413" i="1" s="1"/>
  <c r="M1413" i="1" s="1"/>
  <c r="J1421" i="1"/>
  <c r="L1421" i="1" s="1"/>
  <c r="J1429" i="1"/>
  <c r="J1437" i="1"/>
  <c r="L1437" i="1" s="1"/>
  <c r="M1437" i="1" s="1"/>
  <c r="J1445" i="1"/>
  <c r="L1445" i="1" s="1"/>
  <c r="M1445" i="1" s="1"/>
  <c r="J1453" i="1"/>
  <c r="L1453" i="1" s="1"/>
  <c r="J1461" i="1"/>
  <c r="L1461" i="1" s="1"/>
  <c r="M1461" i="1" s="1"/>
  <c r="J1469" i="1"/>
  <c r="L1469" i="1" s="1"/>
  <c r="J1477" i="1"/>
  <c r="L1477" i="1" s="1"/>
  <c r="M1477" i="1" s="1"/>
  <c r="J1485" i="1"/>
  <c r="L1485" i="1" s="1"/>
  <c r="J1493" i="1"/>
  <c r="L1493" i="1" s="1"/>
  <c r="J1501" i="1"/>
  <c r="L1501" i="1" s="1"/>
  <c r="J1509" i="1"/>
  <c r="L1509" i="1" s="1"/>
  <c r="M1509" i="1" s="1"/>
  <c r="J1517" i="1"/>
  <c r="L1517" i="1" s="1"/>
  <c r="J1525" i="1"/>
  <c r="L1525" i="1" s="1"/>
  <c r="J1533" i="1"/>
  <c r="L1533" i="1" s="1"/>
  <c r="M1533" i="1" s="1"/>
  <c r="J1541" i="1"/>
  <c r="L1541" i="1" s="1"/>
  <c r="M1541" i="1" s="1"/>
  <c r="J1549" i="1"/>
  <c r="L1549" i="1" s="1"/>
  <c r="J1557" i="1"/>
  <c r="J1565" i="1"/>
  <c r="L1565" i="1" s="1"/>
  <c r="M1565" i="1" s="1"/>
  <c r="J1573" i="1"/>
  <c r="L1573" i="1" s="1"/>
  <c r="M1573" i="1" s="1"/>
  <c r="J1581" i="1"/>
  <c r="L1581" i="1" s="1"/>
  <c r="M1581" i="1" s="1"/>
  <c r="J1589" i="1"/>
  <c r="L1589" i="1" s="1"/>
  <c r="M1589" i="1" s="1"/>
  <c r="J1597" i="1"/>
  <c r="L1597" i="1" s="1"/>
  <c r="M1597" i="1" s="1"/>
  <c r="J1605" i="1"/>
  <c r="L1605" i="1" s="1"/>
  <c r="J1613" i="1"/>
  <c r="L1613" i="1" s="1"/>
  <c r="J1621" i="1"/>
  <c r="L1621" i="1" s="1"/>
  <c r="J1629" i="1"/>
  <c r="L1629" i="1" s="1"/>
  <c r="M1629" i="1" s="1"/>
  <c r="J1637" i="1"/>
  <c r="L1637" i="1" s="1"/>
  <c r="M1637" i="1" s="1"/>
  <c r="J1645" i="1"/>
  <c r="L1645" i="1" s="1"/>
  <c r="J1653" i="1"/>
  <c r="L1653" i="1" s="1"/>
  <c r="J1661" i="1"/>
  <c r="L1661" i="1" s="1"/>
  <c r="M1661" i="1" s="1"/>
  <c r="J1669" i="1"/>
  <c r="L1669" i="1" s="1"/>
  <c r="J1677" i="1"/>
  <c r="L1677" i="1" s="1"/>
  <c r="J1685" i="1"/>
  <c r="J1693" i="1"/>
  <c r="L1693" i="1" s="1"/>
  <c r="M1693" i="1" s="1"/>
  <c r="J1701" i="1"/>
  <c r="L1701" i="1" s="1"/>
  <c r="M1701" i="1" s="1"/>
  <c r="J1709" i="1"/>
  <c r="L1709" i="1" s="1"/>
  <c r="M1709" i="1" s="1"/>
  <c r="J1717" i="1"/>
  <c r="L1717" i="1" s="1"/>
  <c r="J1725" i="1"/>
  <c r="L1725" i="1" s="1"/>
  <c r="M1725" i="1" s="1"/>
  <c r="J1733" i="1"/>
  <c r="L1733" i="1" s="1"/>
  <c r="M1733" i="1" s="1"/>
  <c r="J1741" i="1"/>
  <c r="L1741" i="1" s="1"/>
  <c r="J1749" i="1"/>
  <c r="L1749" i="1" s="1"/>
  <c r="J1757" i="1"/>
  <c r="L1757" i="1" s="1"/>
  <c r="J1765" i="1"/>
  <c r="L1765" i="1" s="1"/>
  <c r="M1765" i="1" s="1"/>
  <c r="J1773" i="1"/>
  <c r="L1773" i="1" s="1"/>
  <c r="M1773" i="1" s="1"/>
  <c r="J1781" i="1"/>
  <c r="L1781" i="1" s="1"/>
  <c r="J1789" i="1"/>
  <c r="L1789" i="1" s="1"/>
  <c r="M1789" i="1" s="1"/>
  <c r="J19" i="1"/>
  <c r="L19" i="1" s="1"/>
  <c r="J41" i="1"/>
  <c r="L41" i="1" s="1"/>
  <c r="J60" i="1"/>
  <c r="L60" i="1" s="1"/>
  <c r="M60" i="1" s="1"/>
  <c r="J83" i="1"/>
  <c r="L83" i="1" s="1"/>
  <c r="J105" i="1"/>
  <c r="L105" i="1" s="1"/>
  <c r="M105" i="1" s="1"/>
  <c r="J124" i="1"/>
  <c r="L124" i="1" s="1"/>
  <c r="J147" i="1"/>
  <c r="L147" i="1" s="1"/>
  <c r="J169" i="1"/>
  <c r="L169" i="1" s="1"/>
  <c r="M169" i="1" s="1"/>
  <c r="J188" i="1"/>
  <c r="J211" i="1"/>
  <c r="L211" i="1" s="1"/>
  <c r="J233" i="1"/>
  <c r="L233" i="1" s="1"/>
  <c r="J252" i="1"/>
  <c r="J275" i="1"/>
  <c r="L275" i="1" s="1"/>
  <c r="M275" i="1" s="1"/>
  <c r="J297" i="1"/>
  <c r="L297" i="1" s="1"/>
  <c r="J316" i="1"/>
  <c r="L316" i="1" s="1"/>
  <c r="J339" i="1"/>
  <c r="L339" i="1" s="1"/>
  <c r="M339" i="1" s="1"/>
  <c r="J361" i="1"/>
  <c r="L361" i="1" s="1"/>
  <c r="M361" i="1" s="1"/>
  <c r="J380" i="1"/>
  <c r="J403" i="1"/>
  <c r="L403" i="1" s="1"/>
  <c r="J425" i="1"/>
  <c r="L425" i="1" s="1"/>
  <c r="J444" i="1"/>
  <c r="L444" i="1" s="1"/>
  <c r="M444" i="1" s="1"/>
  <c r="J467" i="1"/>
  <c r="L467" i="1" s="1"/>
  <c r="J489" i="1"/>
  <c r="L489" i="1" s="1"/>
  <c r="J508" i="1"/>
  <c r="L508" i="1" s="1"/>
  <c r="M508" i="1" s="1"/>
  <c r="P507" i="1" s="1"/>
  <c r="J531" i="1"/>
  <c r="L531" i="1" s="1"/>
  <c r="M531" i="1" s="1"/>
  <c r="J553" i="1"/>
  <c r="L553" i="1" s="1"/>
  <c r="J572" i="1"/>
  <c r="J595" i="1"/>
  <c r="L595" i="1" s="1"/>
  <c r="J617" i="1"/>
  <c r="L617" i="1" s="1"/>
  <c r="M617" i="1" s="1"/>
  <c r="J636" i="1"/>
  <c r="L636" i="1" s="1"/>
  <c r="M636" i="1" s="1"/>
  <c r="J659" i="1"/>
  <c r="L659" i="1" s="1"/>
  <c r="J681" i="1"/>
  <c r="L681" i="1" s="1"/>
  <c r="M681" i="1" s="1"/>
  <c r="J694" i="1"/>
  <c r="L694" i="1" s="1"/>
  <c r="J702" i="1"/>
  <c r="L702" i="1" s="1"/>
  <c r="J710" i="1"/>
  <c r="L710" i="1" s="1"/>
  <c r="M710" i="1" s="1"/>
  <c r="J718" i="1"/>
  <c r="L718" i="1" s="1"/>
  <c r="M718" i="1" s="1"/>
  <c r="J726" i="1"/>
  <c r="L726" i="1" s="1"/>
  <c r="M726" i="1" s="1"/>
  <c r="J734" i="1"/>
  <c r="L734" i="1" s="1"/>
  <c r="J742" i="1"/>
  <c r="L742" i="1" s="1"/>
  <c r="J750" i="1"/>
  <c r="L750" i="1" s="1"/>
  <c r="M750" i="1" s="1"/>
  <c r="J758" i="1"/>
  <c r="L758" i="1" s="1"/>
  <c r="J766" i="1"/>
  <c r="L766" i="1" s="1"/>
  <c r="M766" i="1" s="1"/>
  <c r="J774" i="1"/>
  <c r="L774" i="1" s="1"/>
  <c r="J782" i="1"/>
  <c r="L782" i="1" s="1"/>
  <c r="M782" i="1" s="1"/>
  <c r="J790" i="1"/>
  <c r="L790" i="1" s="1"/>
  <c r="M790" i="1" s="1"/>
  <c r="J798" i="1"/>
  <c r="L798" i="1" s="1"/>
  <c r="M798" i="1" s="1"/>
  <c r="J806" i="1"/>
  <c r="L806" i="1" s="1"/>
  <c r="J814" i="1"/>
  <c r="L814" i="1" s="1"/>
  <c r="M814" i="1" s="1"/>
  <c r="J822" i="1"/>
  <c r="L822" i="1" s="1"/>
  <c r="J830" i="1"/>
  <c r="L830" i="1" s="1"/>
  <c r="M830" i="1" s="1"/>
  <c r="J838" i="1"/>
  <c r="L838" i="1" s="1"/>
  <c r="J846" i="1"/>
  <c r="J854" i="1"/>
  <c r="J862" i="1"/>
  <c r="L862" i="1" s="1"/>
  <c r="M862" i="1" s="1"/>
  <c r="J870" i="1"/>
  <c r="L870" i="1" s="1"/>
  <c r="J878" i="1"/>
  <c r="L878" i="1" s="1"/>
  <c r="M878" i="1" s="1"/>
  <c r="J886" i="1"/>
  <c r="L886" i="1" s="1"/>
  <c r="M886" i="1" s="1"/>
  <c r="J894" i="1"/>
  <c r="L894" i="1" s="1"/>
  <c r="J902" i="1"/>
  <c r="L902" i="1" s="1"/>
  <c r="J910" i="1"/>
  <c r="L910" i="1" s="1"/>
  <c r="M910" i="1" s="1"/>
  <c r="J918" i="1"/>
  <c r="L918" i="1" s="1"/>
  <c r="M918" i="1" s="1"/>
  <c r="J926" i="1"/>
  <c r="L926" i="1" s="1"/>
  <c r="J934" i="1"/>
  <c r="L934" i="1" s="1"/>
  <c r="J942" i="1"/>
  <c r="L942" i="1" s="1"/>
  <c r="M942" i="1" s="1"/>
  <c r="J950" i="1"/>
  <c r="L950" i="1" s="1"/>
  <c r="J958" i="1"/>
  <c r="L958" i="1" s="1"/>
  <c r="J966" i="1"/>
  <c r="L966" i="1" s="1"/>
  <c r="J974" i="1"/>
  <c r="J982" i="1"/>
  <c r="L982" i="1" s="1"/>
  <c r="J990" i="1"/>
  <c r="L990" i="1" s="1"/>
  <c r="J998" i="1"/>
  <c r="L998" i="1" s="1"/>
  <c r="M998" i="1" s="1"/>
  <c r="J1006" i="1"/>
  <c r="L1006" i="1" s="1"/>
  <c r="M1006" i="1" s="1"/>
  <c r="J1014" i="1"/>
  <c r="L1014" i="1" s="1"/>
  <c r="J1022" i="1"/>
  <c r="L1022" i="1" s="1"/>
  <c r="M1022" i="1" s="1"/>
  <c r="J1030" i="1"/>
  <c r="L1030" i="1" s="1"/>
  <c r="J1038" i="1"/>
  <c r="L1038" i="1" s="1"/>
  <c r="M1038" i="1" s="1"/>
  <c r="J1046" i="1"/>
  <c r="L1046" i="1" s="1"/>
  <c r="M1046" i="1" s="1"/>
  <c r="J1054" i="1"/>
  <c r="L1054" i="1" s="1"/>
  <c r="J1062" i="1"/>
  <c r="L1062" i="1" s="1"/>
  <c r="J1070" i="1"/>
  <c r="L1070" i="1" s="1"/>
  <c r="M1070" i="1" s="1"/>
  <c r="J1078" i="1"/>
  <c r="L1078" i="1" s="1"/>
  <c r="M1078" i="1" s="1"/>
  <c r="J1086" i="1"/>
  <c r="L1086" i="1" s="1"/>
  <c r="J1094" i="1"/>
  <c r="L1094" i="1" s="1"/>
  <c r="J1102" i="1"/>
  <c r="L1102" i="1" s="1"/>
  <c r="M1102" i="1" s="1"/>
  <c r="J1110" i="1"/>
  <c r="L1110" i="1" s="1"/>
  <c r="M1110" i="1" s="1"/>
  <c r="J1118" i="1"/>
  <c r="L1118" i="1" s="1"/>
  <c r="J1126" i="1"/>
  <c r="L1126" i="1" s="1"/>
  <c r="J1134" i="1"/>
  <c r="L1134" i="1" s="1"/>
  <c r="M1134" i="1" s="1"/>
  <c r="J1142" i="1"/>
  <c r="L1142" i="1" s="1"/>
  <c r="J1150" i="1"/>
  <c r="L1150" i="1" s="1"/>
  <c r="J1158" i="1"/>
  <c r="L1158" i="1" s="1"/>
  <c r="M1158" i="1" s="1"/>
  <c r="J1166" i="1"/>
  <c r="L1166" i="1" s="1"/>
  <c r="M1166" i="1" s="1"/>
  <c r="J1174" i="1"/>
  <c r="L1174" i="1" s="1"/>
  <c r="M1174" i="1" s="1"/>
  <c r="J1182" i="1"/>
  <c r="L1182" i="1" s="1"/>
  <c r="J1190" i="1"/>
  <c r="J1198" i="1"/>
  <c r="L1198" i="1" s="1"/>
  <c r="M1198" i="1" s="1"/>
  <c r="J1206" i="1"/>
  <c r="J1214" i="1"/>
  <c r="L1214" i="1" s="1"/>
  <c r="J1222" i="1"/>
  <c r="L1222" i="1" s="1"/>
  <c r="J1230" i="1"/>
  <c r="L1230" i="1" s="1"/>
  <c r="M1230" i="1" s="1"/>
  <c r="J1238" i="1"/>
  <c r="L1238" i="1" s="1"/>
  <c r="M1238" i="1" s="1"/>
  <c r="J1246" i="1"/>
  <c r="L1246" i="1" s="1"/>
  <c r="J1254" i="1"/>
  <c r="L1254" i="1" s="1"/>
  <c r="J1262" i="1"/>
  <c r="L1262" i="1" s="1"/>
  <c r="M1262" i="1" s="1"/>
  <c r="J1270" i="1"/>
  <c r="L1270" i="1" s="1"/>
  <c r="M1270" i="1" s="1"/>
  <c r="J1278" i="1"/>
  <c r="L1278" i="1" s="1"/>
  <c r="M1278" i="1" s="1"/>
  <c r="J1286" i="1"/>
  <c r="L1286" i="1" s="1"/>
  <c r="M1286" i="1" s="1"/>
  <c r="J1294" i="1"/>
  <c r="L1294" i="1" s="1"/>
  <c r="J1302" i="1"/>
  <c r="L1302" i="1" s="1"/>
  <c r="M1302" i="1" s="1"/>
  <c r="J1310" i="1"/>
  <c r="L1310" i="1" s="1"/>
  <c r="J1318" i="1"/>
  <c r="J1326" i="1"/>
  <c r="L1326" i="1" s="1"/>
  <c r="M1326" i="1" s="1"/>
  <c r="J1334" i="1"/>
  <c r="L1334" i="1" s="1"/>
  <c r="J1342" i="1"/>
  <c r="L1342" i="1" s="1"/>
  <c r="J1350" i="1"/>
  <c r="L1350" i="1" s="1"/>
  <c r="M1350" i="1" s="1"/>
  <c r="J1358" i="1"/>
  <c r="L1358" i="1" s="1"/>
  <c r="M1358" i="1" s="1"/>
  <c r="J1366" i="1"/>
  <c r="L1366" i="1" s="1"/>
  <c r="M1366" i="1" s="1"/>
  <c r="J1374" i="1"/>
  <c r="L1374" i="1" s="1"/>
  <c r="J1382" i="1"/>
  <c r="L1382" i="1" s="1"/>
  <c r="J1390" i="1"/>
  <c r="L1390" i="1" s="1"/>
  <c r="M1390" i="1" s="1"/>
  <c r="J1398" i="1"/>
  <c r="L1398" i="1" s="1"/>
  <c r="M1398" i="1" s="1"/>
  <c r="J1406" i="1"/>
  <c r="L1406" i="1" s="1"/>
  <c r="M1406" i="1" s="1"/>
  <c r="J1414" i="1"/>
  <c r="L1414" i="1" s="1"/>
  <c r="J1422" i="1"/>
  <c r="L1422" i="1" s="1"/>
  <c r="M1422" i="1" s="1"/>
  <c r="J1430" i="1"/>
  <c r="L1430" i="1" s="1"/>
  <c r="M1430" i="1" s="1"/>
  <c r="J1438" i="1"/>
  <c r="L1438" i="1" s="1"/>
  <c r="J1446" i="1"/>
  <c r="L1446" i="1" s="1"/>
  <c r="J1454" i="1"/>
  <c r="L1454" i="1" s="1"/>
  <c r="M1454" i="1" s="1"/>
  <c r="J1462" i="1"/>
  <c r="L1462" i="1" s="1"/>
  <c r="J1470" i="1"/>
  <c r="L1470" i="1" s="1"/>
  <c r="J1478" i="1"/>
  <c r="L1478" i="1" s="1"/>
  <c r="J1486" i="1"/>
  <c r="L1486" i="1" s="1"/>
  <c r="M1486" i="1" s="1"/>
  <c r="J1494" i="1"/>
  <c r="L1494" i="1" s="1"/>
  <c r="M1494" i="1" s="1"/>
  <c r="J1502" i="1"/>
  <c r="L1502" i="1" s="1"/>
  <c r="J1510" i="1"/>
  <c r="L1510" i="1" s="1"/>
  <c r="J1518" i="1"/>
  <c r="L1518" i="1" s="1"/>
  <c r="M1518" i="1" s="1"/>
  <c r="J1526" i="1"/>
  <c r="L1526" i="1" s="1"/>
  <c r="J1534" i="1"/>
  <c r="J1542" i="1"/>
  <c r="J1550" i="1"/>
  <c r="L1550" i="1" s="1"/>
  <c r="M1550" i="1" s="1"/>
  <c r="J1558" i="1"/>
  <c r="L1558" i="1" s="1"/>
  <c r="M1558" i="1" s="1"/>
  <c r="J1566" i="1"/>
  <c r="L1566" i="1" s="1"/>
  <c r="J1574" i="1"/>
  <c r="L1574" i="1" s="1"/>
  <c r="J1582" i="1"/>
  <c r="L1582" i="1" s="1"/>
  <c r="M1582" i="1" s="1"/>
  <c r="J1590" i="1"/>
  <c r="L1590" i="1" s="1"/>
  <c r="J1598" i="1"/>
  <c r="L1598" i="1" s="1"/>
  <c r="J1606" i="1"/>
  <c r="L1606" i="1" s="1"/>
  <c r="J1614" i="1"/>
  <c r="L1614" i="1" s="1"/>
  <c r="M1614" i="1" s="1"/>
  <c r="J1622" i="1"/>
  <c r="L1622" i="1" s="1"/>
  <c r="M1622" i="1" s="1"/>
  <c r="J1630" i="1"/>
  <c r="L1630" i="1" s="1"/>
  <c r="M1630" i="1" s="1"/>
  <c r="J1638" i="1"/>
  <c r="L1638" i="1" s="1"/>
  <c r="J1646" i="1"/>
  <c r="L1646" i="1" s="1"/>
  <c r="M1646" i="1" s="1"/>
  <c r="J1654" i="1"/>
  <c r="L1654" i="1" s="1"/>
  <c r="J1662" i="1"/>
  <c r="L1662" i="1" s="1"/>
  <c r="J1670" i="1"/>
  <c r="L1670" i="1" s="1"/>
  <c r="M1670" i="1" s="1"/>
  <c r="J1678" i="1"/>
  <c r="L1678" i="1" s="1"/>
  <c r="M1678" i="1" s="1"/>
  <c r="J1686" i="1"/>
  <c r="L1686" i="1" s="1"/>
  <c r="M1686" i="1" s="1"/>
  <c r="J1694" i="1"/>
  <c r="J1702" i="1"/>
  <c r="L1702" i="1" s="1"/>
  <c r="J1710" i="1"/>
  <c r="L1710" i="1" s="1"/>
  <c r="J1718" i="1"/>
  <c r="L1718" i="1" s="1"/>
  <c r="J1726" i="1"/>
  <c r="J1734" i="1"/>
  <c r="L1734" i="1" s="1"/>
  <c r="M1734" i="1" s="1"/>
  <c r="J1742" i="1"/>
  <c r="L1742" i="1" s="1"/>
  <c r="M1742" i="1" s="1"/>
  <c r="J1750" i="1"/>
  <c r="L1750" i="1" s="1"/>
  <c r="M1750" i="1" s="1"/>
  <c r="J1758" i="1"/>
  <c r="L1758" i="1" s="1"/>
  <c r="M1758" i="1" s="1"/>
  <c r="J1766" i="1"/>
  <c r="L1766" i="1" s="1"/>
  <c r="J1774" i="1"/>
  <c r="L1774" i="1" s="1"/>
  <c r="M1774" i="1" s="1"/>
  <c r="J1782" i="1"/>
  <c r="L1782" i="1" s="1"/>
  <c r="J1790" i="1"/>
  <c r="J20" i="1"/>
  <c r="L20" i="1" s="1"/>
  <c r="J43" i="1"/>
  <c r="L43" i="1" s="1"/>
  <c r="M43" i="1" s="1"/>
  <c r="J65" i="1"/>
  <c r="L65" i="1" s="1"/>
  <c r="M65" i="1" s="1"/>
  <c r="J84" i="1"/>
  <c r="L84" i="1" s="1"/>
  <c r="M84" i="1" s="1"/>
  <c r="J107" i="1"/>
  <c r="L107" i="1" s="1"/>
  <c r="J129" i="1"/>
  <c r="L129" i="1" s="1"/>
  <c r="M129" i="1" s="1"/>
  <c r="J148" i="1"/>
  <c r="L148" i="1" s="1"/>
  <c r="J171" i="1"/>
  <c r="L171" i="1" s="1"/>
  <c r="J193" i="1"/>
  <c r="J212" i="1"/>
  <c r="L212" i="1" s="1"/>
  <c r="M212" i="1" s="1"/>
  <c r="J235" i="1"/>
  <c r="L235" i="1" s="1"/>
  <c r="M235" i="1" s="1"/>
  <c r="J257" i="1"/>
  <c r="J276" i="1"/>
  <c r="J299" i="1"/>
  <c r="L299" i="1" s="1"/>
  <c r="M299" i="1" s="1"/>
  <c r="J321" i="1"/>
  <c r="J340" i="1"/>
  <c r="J363" i="1"/>
  <c r="L363" i="1" s="1"/>
  <c r="J385" i="1"/>
  <c r="L385" i="1" s="1"/>
  <c r="M385" i="1" s="1"/>
  <c r="J404" i="1"/>
  <c r="L404" i="1" s="1"/>
  <c r="M404" i="1" s="1"/>
  <c r="J427" i="1"/>
  <c r="L427" i="1" s="1"/>
  <c r="J449" i="1"/>
  <c r="J468" i="1"/>
  <c r="L468" i="1" s="1"/>
  <c r="M468" i="1" s="1"/>
  <c r="J491" i="1"/>
  <c r="L491" i="1" s="1"/>
  <c r="M491" i="1" s="1"/>
  <c r="J513" i="1"/>
  <c r="J532" i="1"/>
  <c r="L532" i="1" s="1"/>
  <c r="J555" i="1"/>
  <c r="L555" i="1" s="1"/>
  <c r="M555" i="1" s="1"/>
  <c r="J577" i="1"/>
  <c r="L577" i="1" s="1"/>
  <c r="M577" i="1" s="1"/>
  <c r="J596" i="1"/>
  <c r="L596" i="1" s="1"/>
  <c r="J619" i="1"/>
  <c r="L619" i="1" s="1"/>
  <c r="J641" i="1"/>
  <c r="L641" i="1" s="1"/>
  <c r="M641" i="1" s="1"/>
  <c r="J660" i="1"/>
  <c r="L660" i="1" s="1"/>
  <c r="J683" i="1"/>
  <c r="L683" i="1" s="1"/>
  <c r="J695" i="1"/>
  <c r="L695" i="1" s="1"/>
  <c r="J703" i="1"/>
  <c r="L703" i="1" s="1"/>
  <c r="M703" i="1" s="1"/>
  <c r="J711" i="1"/>
  <c r="L711" i="1" s="1"/>
  <c r="M711" i="1" s="1"/>
  <c r="J719" i="1"/>
  <c r="L719" i="1" s="1"/>
  <c r="M719" i="1" s="1"/>
  <c r="J727" i="1"/>
  <c r="L727" i="1" s="1"/>
  <c r="J735" i="1"/>
  <c r="L735" i="1" s="1"/>
  <c r="M735" i="1" s="1"/>
  <c r="J743" i="1"/>
  <c r="L743" i="1" s="1"/>
  <c r="J751" i="1"/>
  <c r="L751" i="1" s="1"/>
  <c r="M751" i="1" s="1"/>
  <c r="J759" i="1"/>
  <c r="L759" i="1" s="1"/>
  <c r="J767" i="1"/>
  <c r="L767" i="1" s="1"/>
  <c r="M767" i="1" s="1"/>
  <c r="J775" i="1"/>
  <c r="L775" i="1" s="1"/>
  <c r="M775" i="1" s="1"/>
  <c r="J783" i="1"/>
  <c r="L783" i="1" s="1"/>
  <c r="J791" i="1"/>
  <c r="J799" i="1"/>
  <c r="J807" i="1"/>
  <c r="L807" i="1" s="1"/>
  <c r="J815" i="1"/>
  <c r="L815" i="1" s="1"/>
  <c r="M815" i="1" s="1"/>
  <c r="J823" i="1"/>
  <c r="J831" i="1"/>
  <c r="L831" i="1" s="1"/>
  <c r="M831" i="1" s="1"/>
  <c r="J839" i="1"/>
  <c r="L839" i="1" s="1"/>
  <c r="M839" i="1" s="1"/>
  <c r="J847" i="1"/>
  <c r="L847" i="1" s="1"/>
  <c r="J855" i="1"/>
  <c r="J863" i="1"/>
  <c r="L863" i="1" s="1"/>
  <c r="M863" i="1" s="1"/>
  <c r="J871" i="1"/>
  <c r="L871" i="1" s="1"/>
  <c r="J879" i="1"/>
  <c r="L879" i="1" s="1"/>
  <c r="J887" i="1"/>
  <c r="L887" i="1" s="1"/>
  <c r="M887" i="1" s="1"/>
  <c r="J895" i="1"/>
  <c r="L895" i="1" s="1"/>
  <c r="M895" i="1" s="1"/>
  <c r="J903" i="1"/>
  <c r="L903" i="1" s="1"/>
  <c r="M903" i="1" s="1"/>
  <c r="J911" i="1"/>
  <c r="L911" i="1" s="1"/>
  <c r="J919" i="1"/>
  <c r="L919" i="1" s="1"/>
  <c r="J927" i="1"/>
  <c r="L927" i="1" s="1"/>
  <c r="M927" i="1" s="1"/>
  <c r="J935" i="1"/>
  <c r="L935" i="1" s="1"/>
  <c r="J943" i="1"/>
  <c r="L943" i="1" s="1"/>
  <c r="M943" i="1" s="1"/>
  <c r="J951" i="1"/>
  <c r="L951" i="1" s="1"/>
  <c r="J959" i="1"/>
  <c r="L959" i="1" s="1"/>
  <c r="M959" i="1" s="1"/>
  <c r="J967" i="1"/>
  <c r="L967" i="1" s="1"/>
  <c r="M967" i="1" s="1"/>
  <c r="J975" i="1"/>
  <c r="L975" i="1" s="1"/>
  <c r="J983" i="1"/>
  <c r="L983" i="1" s="1"/>
  <c r="J991" i="1"/>
  <c r="L991" i="1" s="1"/>
  <c r="M991" i="1" s="1"/>
  <c r="J999" i="1"/>
  <c r="L999" i="1" s="1"/>
  <c r="M999" i="1" s="1"/>
  <c r="J1007" i="1"/>
  <c r="L1007" i="1" s="1"/>
  <c r="J1015" i="1"/>
  <c r="L1015" i="1" s="1"/>
  <c r="M1015" i="1" s="1"/>
  <c r="J1023" i="1"/>
  <c r="L1023" i="1" s="1"/>
  <c r="M1023" i="1" s="1"/>
  <c r="J1031" i="1"/>
  <c r="L1031" i="1" s="1"/>
  <c r="M1031" i="1" s="1"/>
  <c r="J1039" i="1"/>
  <c r="L1039" i="1" s="1"/>
  <c r="M1039" i="1" s="1"/>
  <c r="J1047" i="1"/>
  <c r="L1047" i="1" s="1"/>
  <c r="J1055" i="1"/>
  <c r="L1055" i="1" s="1"/>
  <c r="M1055" i="1" s="1"/>
  <c r="J1063" i="1"/>
  <c r="L1063" i="1" s="1"/>
  <c r="J1071" i="1"/>
  <c r="L1071" i="1" s="1"/>
  <c r="J1079" i="1"/>
  <c r="L1079" i="1" s="1"/>
  <c r="M1079" i="1" s="1"/>
  <c r="J1087" i="1"/>
  <c r="L1087" i="1" s="1"/>
  <c r="M1087" i="1" s="1"/>
  <c r="J1095" i="1"/>
  <c r="L1095" i="1" s="1"/>
  <c r="M1095" i="1" s="1"/>
  <c r="J1103" i="1"/>
  <c r="L1103" i="1" s="1"/>
  <c r="J1111" i="1"/>
  <c r="L1111" i="1" s="1"/>
  <c r="J1119" i="1"/>
  <c r="L1119" i="1" s="1"/>
  <c r="M1119" i="1" s="1"/>
  <c r="J1127" i="1"/>
  <c r="L1127" i="1" s="1"/>
  <c r="J1135" i="1"/>
  <c r="L1135" i="1" s="1"/>
  <c r="M1135" i="1" s="1"/>
  <c r="J1143" i="1"/>
  <c r="L1143" i="1" s="1"/>
  <c r="M1143" i="1" s="1"/>
  <c r="J1151" i="1"/>
  <c r="L1151" i="1" s="1"/>
  <c r="M1151" i="1" s="1"/>
  <c r="J1159" i="1"/>
  <c r="L1159" i="1" s="1"/>
  <c r="M1159" i="1" s="1"/>
  <c r="J1167" i="1"/>
  <c r="L1167" i="1" s="1"/>
  <c r="M1167" i="1" s="1"/>
  <c r="J1175" i="1"/>
  <c r="L1175" i="1" s="1"/>
  <c r="J1183" i="1"/>
  <c r="L1183" i="1" s="1"/>
  <c r="M1183" i="1" s="1"/>
  <c r="J1191" i="1"/>
  <c r="L1191" i="1" s="1"/>
  <c r="J1199" i="1"/>
  <c r="L1199" i="1" s="1"/>
  <c r="M1199" i="1" s="1"/>
  <c r="J1207" i="1"/>
  <c r="L1207" i="1" s="1"/>
  <c r="M1207" i="1" s="1"/>
  <c r="J1215" i="1"/>
  <c r="L1215" i="1" s="1"/>
  <c r="M1215" i="1" s="1"/>
  <c r="J1223" i="1"/>
  <c r="L1223" i="1" s="1"/>
  <c r="M1223" i="1" s="1"/>
  <c r="J1231" i="1"/>
  <c r="L1231" i="1" s="1"/>
  <c r="J1239" i="1"/>
  <c r="L1239" i="1" s="1"/>
  <c r="J1247" i="1"/>
  <c r="L1247" i="1" s="1"/>
  <c r="M1247" i="1" s="1"/>
  <c r="J1255" i="1"/>
  <c r="L1255" i="1" s="1"/>
  <c r="J1263" i="1"/>
  <c r="J1271" i="1"/>
  <c r="L1271" i="1" s="1"/>
  <c r="J1279" i="1"/>
  <c r="L1279" i="1" s="1"/>
  <c r="M1279" i="1" s="1"/>
  <c r="J1287" i="1"/>
  <c r="L1287" i="1" s="1"/>
  <c r="M1287" i="1" s="1"/>
  <c r="J1295" i="1"/>
  <c r="L1295" i="1" s="1"/>
  <c r="J1303" i="1"/>
  <c r="L1303" i="1" s="1"/>
  <c r="J1311" i="1"/>
  <c r="L1311" i="1" s="1"/>
  <c r="M1311" i="1" s="1"/>
  <c r="J1319" i="1"/>
  <c r="L1319" i="1" s="1"/>
  <c r="M1319" i="1" s="1"/>
  <c r="J1327" i="1"/>
  <c r="L1327" i="1" s="1"/>
  <c r="J1335" i="1"/>
  <c r="L1335" i="1" s="1"/>
  <c r="J1343" i="1"/>
  <c r="L1343" i="1" s="1"/>
  <c r="M1343" i="1" s="1"/>
  <c r="J1351" i="1"/>
  <c r="L1351" i="1" s="1"/>
  <c r="M1351" i="1" s="1"/>
  <c r="J1359" i="1"/>
  <c r="L1359" i="1" s="1"/>
  <c r="M1359" i="1" s="1"/>
  <c r="J1367" i="1"/>
  <c r="L1367" i="1" s="1"/>
  <c r="J1375" i="1"/>
  <c r="L1375" i="1" s="1"/>
  <c r="M1375" i="1" s="1"/>
  <c r="J1383" i="1"/>
  <c r="L1383" i="1" s="1"/>
  <c r="J1391" i="1"/>
  <c r="J1399" i="1"/>
  <c r="L1399" i="1" s="1"/>
  <c r="J1407" i="1"/>
  <c r="L1407" i="1" s="1"/>
  <c r="M1407" i="1" s="1"/>
  <c r="J1415" i="1"/>
  <c r="L1415" i="1" s="1"/>
  <c r="M1415" i="1" s="1"/>
  <c r="J1423" i="1"/>
  <c r="L1423" i="1" s="1"/>
  <c r="J1431" i="1"/>
  <c r="L1431" i="1" s="1"/>
  <c r="J1439" i="1"/>
  <c r="L1439" i="1" s="1"/>
  <c r="M1439" i="1" s="1"/>
  <c r="J1447" i="1"/>
  <c r="L1447" i="1" s="1"/>
  <c r="M1447" i="1" s="1"/>
  <c r="J1455" i="1"/>
  <c r="L1455" i="1" s="1"/>
  <c r="J1463" i="1"/>
  <c r="L1463" i="1" s="1"/>
  <c r="M1463" i="1" s="1"/>
  <c r="J1471" i="1"/>
  <c r="L1471" i="1" s="1"/>
  <c r="J1479" i="1"/>
  <c r="L1479" i="1" s="1"/>
  <c r="M1479" i="1" s="1"/>
  <c r="J1487" i="1"/>
  <c r="L1487" i="1" s="1"/>
  <c r="M1487" i="1" s="1"/>
  <c r="J1495" i="1"/>
  <c r="J1503" i="1"/>
  <c r="L1503" i="1" s="1"/>
  <c r="M1503" i="1" s="1"/>
  <c r="J1511" i="1"/>
  <c r="L1511" i="1" s="1"/>
  <c r="J1519" i="1"/>
  <c r="L1519" i="1" s="1"/>
  <c r="J1527" i="1"/>
  <c r="L1527" i="1" s="1"/>
  <c r="J1535" i="1"/>
  <c r="L1535" i="1" s="1"/>
  <c r="J1543" i="1"/>
  <c r="L1543" i="1" s="1"/>
  <c r="M1543" i="1" s="1"/>
  <c r="J1551" i="1"/>
  <c r="L1551" i="1" s="1"/>
  <c r="M1551" i="1" s="1"/>
  <c r="J1559" i="1"/>
  <c r="L1559" i="1" s="1"/>
  <c r="J1567" i="1"/>
  <c r="L1567" i="1" s="1"/>
  <c r="M1567" i="1" s="1"/>
  <c r="J1575" i="1"/>
  <c r="L1575" i="1" s="1"/>
  <c r="J1583" i="1"/>
  <c r="L1583" i="1" s="1"/>
  <c r="J1591" i="1"/>
  <c r="L1591" i="1" s="1"/>
  <c r="J1599" i="1"/>
  <c r="L1599" i="1" s="1"/>
  <c r="M1599" i="1" s="1"/>
  <c r="J1607" i="1"/>
  <c r="L1607" i="1" s="1"/>
  <c r="M1607" i="1" s="1"/>
  <c r="J1615" i="1"/>
  <c r="L1615" i="1" s="1"/>
  <c r="J1623" i="1"/>
  <c r="L1623" i="1" s="1"/>
  <c r="J1631" i="1"/>
  <c r="L1631" i="1" s="1"/>
  <c r="M1631" i="1" s="1"/>
  <c r="J1639" i="1"/>
  <c r="L1639" i="1" s="1"/>
  <c r="J1647" i="1"/>
  <c r="L1647" i="1" s="1"/>
  <c r="J1655" i="1"/>
  <c r="L1655" i="1" s="1"/>
  <c r="J1663" i="1"/>
  <c r="L1663" i="1" s="1"/>
  <c r="J1671" i="1"/>
  <c r="L1671" i="1" s="1"/>
  <c r="M1671" i="1" s="1"/>
  <c r="J1679" i="1"/>
  <c r="L1679" i="1" s="1"/>
  <c r="J1687" i="1"/>
  <c r="J1695" i="1"/>
  <c r="L1695" i="1" s="1"/>
  <c r="M1695" i="1" s="1"/>
  <c r="J1703" i="1"/>
  <c r="L1703" i="1" s="1"/>
  <c r="J1711" i="1"/>
  <c r="L1711" i="1" s="1"/>
  <c r="J1719" i="1"/>
  <c r="L1719" i="1" s="1"/>
  <c r="J1727" i="1"/>
  <c r="L1727" i="1" s="1"/>
  <c r="M1727" i="1" s="1"/>
  <c r="J1735" i="1"/>
  <c r="L1735" i="1" s="1"/>
  <c r="M1735" i="1" s="1"/>
  <c r="J1743" i="1"/>
  <c r="L1743" i="1" s="1"/>
  <c r="J1751" i="1"/>
  <c r="L1751" i="1" s="1"/>
  <c r="J1759" i="1"/>
  <c r="L1759" i="1" s="1"/>
  <c r="M1759" i="1" s="1"/>
  <c r="J1767" i="1"/>
  <c r="L1767" i="1" s="1"/>
  <c r="J1775" i="1"/>
  <c r="L1775" i="1" s="1"/>
  <c r="J1783" i="1"/>
  <c r="L1783" i="1" s="1"/>
  <c r="J1791" i="1"/>
  <c r="L1791" i="1" s="1"/>
  <c r="M1791" i="1" s="1"/>
  <c r="J25" i="1"/>
  <c r="J44" i="1"/>
  <c r="L44" i="1" s="1"/>
  <c r="M44" i="1" s="1"/>
  <c r="J67" i="1"/>
  <c r="L67" i="1" s="1"/>
  <c r="J89" i="1"/>
  <c r="J108" i="1"/>
  <c r="J131" i="1"/>
  <c r="L131" i="1" s="1"/>
  <c r="M131" i="1" s="1"/>
  <c r="J153" i="1"/>
  <c r="J172" i="1"/>
  <c r="J195" i="1"/>
  <c r="L195" i="1" s="1"/>
  <c r="M195" i="1" s="1"/>
  <c r="J217" i="1"/>
  <c r="L217" i="1" s="1"/>
  <c r="J236" i="1"/>
  <c r="J259" i="1"/>
  <c r="L259" i="1" s="1"/>
  <c r="M259" i="1" s="1"/>
  <c r="J281" i="1"/>
  <c r="L281" i="1" s="1"/>
  <c r="J300" i="1"/>
  <c r="J323" i="1"/>
  <c r="L323" i="1" s="1"/>
  <c r="J345" i="1"/>
  <c r="L345" i="1" s="1"/>
  <c r="M345" i="1" s="1"/>
  <c r="J364" i="1"/>
  <c r="J387" i="1"/>
  <c r="L387" i="1" s="1"/>
  <c r="M387" i="1" s="1"/>
  <c r="J409" i="1"/>
  <c r="J428" i="1"/>
  <c r="L428" i="1" s="1"/>
  <c r="M428" i="1" s="1"/>
  <c r="J451" i="1"/>
  <c r="L451" i="1" s="1"/>
  <c r="M451" i="1" s="1"/>
  <c r="J473" i="1"/>
  <c r="L473" i="1" s="1"/>
  <c r="J492" i="1"/>
  <c r="L492" i="1" s="1"/>
  <c r="J515" i="1"/>
  <c r="L515" i="1" s="1"/>
  <c r="M515" i="1" s="1"/>
  <c r="J537" i="1"/>
  <c r="J556" i="1"/>
  <c r="L556" i="1" s="1"/>
  <c r="J579" i="1"/>
  <c r="L579" i="1" s="1"/>
  <c r="J601" i="1"/>
  <c r="L601" i="1" s="1"/>
  <c r="M601" i="1" s="1"/>
  <c r="J620" i="1"/>
  <c r="J643" i="1"/>
  <c r="L643" i="1" s="1"/>
  <c r="J665" i="1"/>
  <c r="L665" i="1" s="1"/>
  <c r="M665" i="1" s="1"/>
  <c r="J684" i="1"/>
  <c r="L684" i="1" s="1"/>
  <c r="M684" i="1" s="1"/>
  <c r="J696" i="1"/>
  <c r="L696" i="1" s="1"/>
  <c r="M696" i="1" s="1"/>
  <c r="J704" i="1"/>
  <c r="L704" i="1" s="1"/>
  <c r="M704" i="1" s="1"/>
  <c r="J712" i="1"/>
  <c r="L712" i="1" s="1"/>
  <c r="M712" i="1" s="1"/>
  <c r="J720" i="1"/>
  <c r="L720" i="1" s="1"/>
  <c r="M720" i="1" s="1"/>
  <c r="J728" i="1"/>
  <c r="L728" i="1" s="1"/>
  <c r="J736" i="1"/>
  <c r="L736" i="1" s="1"/>
  <c r="J744" i="1"/>
  <c r="J752" i="1"/>
  <c r="J760" i="1"/>
  <c r="J768" i="1"/>
  <c r="L768" i="1" s="1"/>
  <c r="J776" i="1"/>
  <c r="J784" i="1"/>
  <c r="L784" i="1" s="1"/>
  <c r="M784" i="1" s="1"/>
  <c r="J792" i="1"/>
  <c r="L792" i="1" s="1"/>
  <c r="J800" i="1"/>
  <c r="L800" i="1" s="1"/>
  <c r="J808" i="1"/>
  <c r="L808" i="1" s="1"/>
  <c r="J816" i="1"/>
  <c r="J824" i="1"/>
  <c r="J832" i="1"/>
  <c r="L832" i="1" s="1"/>
  <c r="J840" i="1"/>
  <c r="J848" i="1"/>
  <c r="L848" i="1" s="1"/>
  <c r="M848" i="1" s="1"/>
  <c r="J856" i="1"/>
  <c r="L856" i="1" s="1"/>
  <c r="J864" i="1"/>
  <c r="L864" i="1" s="1"/>
  <c r="J872" i="1"/>
  <c r="L872" i="1" s="1"/>
  <c r="J880" i="1"/>
  <c r="L880" i="1" s="1"/>
  <c r="M880" i="1" s="1"/>
  <c r="J888" i="1"/>
  <c r="J896" i="1"/>
  <c r="L896" i="1" s="1"/>
  <c r="J904" i="1"/>
  <c r="J912" i="1"/>
  <c r="L912" i="1" s="1"/>
  <c r="M912" i="1" s="1"/>
  <c r="J920" i="1"/>
  <c r="L920" i="1" s="1"/>
  <c r="M920" i="1" s="1"/>
  <c r="J928" i="1"/>
  <c r="L928" i="1" s="1"/>
  <c r="M928" i="1" s="1"/>
  <c r="J936" i="1"/>
  <c r="L936" i="1" s="1"/>
  <c r="J944" i="1"/>
  <c r="L944" i="1" s="1"/>
  <c r="M944" i="1" s="1"/>
  <c r="J952" i="1"/>
  <c r="L952" i="1" s="1"/>
  <c r="M952" i="1" s="1"/>
  <c r="J960" i="1"/>
  <c r="L960" i="1" s="1"/>
  <c r="J968" i="1"/>
  <c r="L968" i="1" s="1"/>
  <c r="J976" i="1"/>
  <c r="L976" i="1" s="1"/>
  <c r="J984" i="1"/>
  <c r="L984" i="1" s="1"/>
  <c r="M984" i="1" s="1"/>
  <c r="J992" i="1"/>
  <c r="L992" i="1" s="1"/>
  <c r="M992" i="1" s="1"/>
  <c r="J1000" i="1"/>
  <c r="L1000" i="1" s="1"/>
  <c r="J1008" i="1"/>
  <c r="J1016" i="1"/>
  <c r="J1024" i="1"/>
  <c r="L1024" i="1" s="1"/>
  <c r="M1024" i="1" s="1"/>
  <c r="J1032" i="1"/>
  <c r="J1040" i="1"/>
  <c r="L1040" i="1" s="1"/>
  <c r="M1040" i="1" s="1"/>
  <c r="J1048" i="1"/>
  <c r="L1048" i="1" s="1"/>
  <c r="J1056" i="1"/>
  <c r="L1056" i="1" s="1"/>
  <c r="J1064" i="1"/>
  <c r="L1064" i="1" s="1"/>
  <c r="J1072" i="1"/>
  <c r="J1080" i="1"/>
  <c r="J1088" i="1"/>
  <c r="L1088" i="1" s="1"/>
  <c r="J1096" i="1"/>
  <c r="J1104" i="1"/>
  <c r="L1104" i="1" s="1"/>
  <c r="M1104" i="1" s="1"/>
  <c r="J1112" i="1"/>
  <c r="L1112" i="1" s="1"/>
  <c r="J1120" i="1"/>
  <c r="L1120" i="1" s="1"/>
  <c r="J1128" i="1"/>
  <c r="J1136" i="1"/>
  <c r="L1136" i="1" s="1"/>
  <c r="M1136" i="1" s="1"/>
  <c r="J1144" i="1"/>
  <c r="J1152" i="1"/>
  <c r="L1152" i="1" s="1"/>
  <c r="J1160" i="1"/>
  <c r="J1168" i="1"/>
  <c r="L1168" i="1" s="1"/>
  <c r="M1168" i="1" s="1"/>
  <c r="J1176" i="1"/>
  <c r="L1176" i="1" s="1"/>
  <c r="J1184" i="1"/>
  <c r="L1184" i="1" s="1"/>
  <c r="J1192" i="1"/>
  <c r="L1192" i="1" s="1"/>
  <c r="J1200" i="1"/>
  <c r="L1200" i="1" s="1"/>
  <c r="M1200" i="1" s="1"/>
  <c r="J1208" i="1"/>
  <c r="J1216" i="1"/>
  <c r="L1216" i="1" s="1"/>
  <c r="M1216" i="1" s="1"/>
  <c r="J1224" i="1"/>
  <c r="J1232" i="1"/>
  <c r="L1232" i="1" s="1"/>
  <c r="M1232" i="1" s="1"/>
  <c r="J1240" i="1"/>
  <c r="J1248" i="1"/>
  <c r="L1248" i="1" s="1"/>
  <c r="J1256" i="1"/>
  <c r="L1256" i="1" s="1"/>
  <c r="M1256" i="1" s="1"/>
  <c r="J1264" i="1"/>
  <c r="J1272" i="1"/>
  <c r="J1280" i="1"/>
  <c r="L1280" i="1" s="1"/>
  <c r="J1288" i="1"/>
  <c r="J1296" i="1"/>
  <c r="L1296" i="1" s="1"/>
  <c r="M1296" i="1" s="1"/>
  <c r="J1304" i="1"/>
  <c r="L1304" i="1" s="1"/>
  <c r="J1312" i="1"/>
  <c r="L1312" i="1" s="1"/>
  <c r="J1320" i="1"/>
  <c r="L1320" i="1" s="1"/>
  <c r="J1328" i="1"/>
  <c r="L1328" i="1" s="1"/>
  <c r="M1328" i="1" s="1"/>
  <c r="J1336" i="1"/>
  <c r="J1344" i="1"/>
  <c r="L1344" i="1" s="1"/>
  <c r="J1352" i="1"/>
  <c r="J1360" i="1"/>
  <c r="L1360" i="1" s="1"/>
  <c r="M1360" i="1" s="1"/>
  <c r="J1368" i="1"/>
  <c r="L1368" i="1" s="1"/>
  <c r="J1376" i="1"/>
  <c r="L1376" i="1" s="1"/>
  <c r="J1384" i="1"/>
  <c r="L1384" i="1" s="1"/>
  <c r="J1392" i="1"/>
  <c r="L1392" i="1" s="1"/>
  <c r="M1392" i="1" s="1"/>
  <c r="J1400" i="1"/>
  <c r="L1400" i="1" s="1"/>
  <c r="J1408" i="1"/>
  <c r="L1408" i="1" s="1"/>
  <c r="J1416" i="1"/>
  <c r="L1416" i="1" s="1"/>
  <c r="J1424" i="1"/>
  <c r="L1424" i="1" s="1"/>
  <c r="M1424" i="1" s="1"/>
  <c r="J1432" i="1"/>
  <c r="L1432" i="1" s="1"/>
  <c r="J1440" i="1"/>
  <c r="L1440" i="1" s="1"/>
  <c r="M1440" i="1" s="1"/>
  <c r="J1448" i="1"/>
  <c r="L1448" i="1" s="1"/>
  <c r="J1456" i="1"/>
  <c r="L1456" i="1" s="1"/>
  <c r="M1456" i="1" s="1"/>
  <c r="J1464" i="1"/>
  <c r="L1464" i="1" s="1"/>
  <c r="M1464" i="1" s="1"/>
  <c r="J1472" i="1"/>
  <c r="L1472" i="1" s="1"/>
  <c r="J1480" i="1"/>
  <c r="L1480" i="1" s="1"/>
  <c r="J1488" i="1"/>
  <c r="L1488" i="1" s="1"/>
  <c r="M1488" i="1" s="1"/>
  <c r="J1496" i="1"/>
  <c r="L1496" i="1" s="1"/>
  <c r="J1504" i="1"/>
  <c r="L1504" i="1" s="1"/>
  <c r="J1512" i="1"/>
  <c r="L1512" i="1" s="1"/>
  <c r="J1520" i="1"/>
  <c r="L1520" i="1" s="1"/>
  <c r="M1520" i="1" s="1"/>
  <c r="J1528" i="1"/>
  <c r="L1528" i="1" s="1"/>
  <c r="M1528" i="1" s="1"/>
  <c r="J1536" i="1"/>
  <c r="L1536" i="1" s="1"/>
  <c r="J1544" i="1"/>
  <c r="L1544" i="1" s="1"/>
  <c r="J1552" i="1"/>
  <c r="L1552" i="1" s="1"/>
  <c r="M1552" i="1" s="1"/>
  <c r="J1560" i="1"/>
  <c r="L1560" i="1" s="1"/>
  <c r="M1560" i="1" s="1"/>
  <c r="J1568" i="1"/>
  <c r="L1568" i="1" s="1"/>
  <c r="J1576" i="1"/>
  <c r="L1576" i="1" s="1"/>
  <c r="M1576" i="1" s="1"/>
  <c r="J1584" i="1"/>
  <c r="L1584" i="1" s="1"/>
  <c r="M1584" i="1" s="1"/>
  <c r="J1592" i="1"/>
  <c r="L1592" i="1" s="1"/>
  <c r="M1592" i="1" s="1"/>
  <c r="J1600" i="1"/>
  <c r="L1600" i="1" s="1"/>
  <c r="M1600" i="1" s="1"/>
  <c r="J1608" i="1"/>
  <c r="L1608" i="1" s="1"/>
  <c r="J1616" i="1"/>
  <c r="L1616" i="1" s="1"/>
  <c r="M1616" i="1" s="1"/>
  <c r="J1624" i="1"/>
  <c r="L1624" i="1" s="1"/>
  <c r="J1632" i="1"/>
  <c r="L1632" i="1" s="1"/>
  <c r="J1640" i="1"/>
  <c r="L1640" i="1" s="1"/>
  <c r="M1640" i="1" s="1"/>
  <c r="J1648" i="1"/>
  <c r="L1648" i="1" s="1"/>
  <c r="M1648" i="1" s="1"/>
  <c r="J1656" i="1"/>
  <c r="L1656" i="1" s="1"/>
  <c r="M1656" i="1" s="1"/>
  <c r="J1664" i="1"/>
  <c r="L1664" i="1" s="1"/>
  <c r="J1672" i="1"/>
  <c r="L1672" i="1" s="1"/>
  <c r="J1680" i="1"/>
  <c r="L1680" i="1" s="1"/>
  <c r="M1680" i="1" s="1"/>
  <c r="J1688" i="1"/>
  <c r="L1688" i="1" s="1"/>
  <c r="J1696" i="1"/>
  <c r="L1696" i="1" s="1"/>
  <c r="J1704" i="1"/>
  <c r="L1704" i="1" s="1"/>
  <c r="J1712" i="1"/>
  <c r="L1712" i="1" s="1"/>
  <c r="M1712" i="1" s="1"/>
  <c r="J1720" i="1"/>
  <c r="L1720" i="1" s="1"/>
  <c r="M1720" i="1" s="1"/>
  <c r="J1728" i="1"/>
  <c r="L1728" i="1" s="1"/>
  <c r="M1728" i="1" s="1"/>
  <c r="J1736" i="1"/>
  <c r="L1736" i="1" s="1"/>
  <c r="J1744" i="1"/>
  <c r="L1744" i="1" s="1"/>
  <c r="M1744" i="1" s="1"/>
  <c r="J1752" i="1"/>
  <c r="L1752" i="1" s="1"/>
  <c r="J1760" i="1"/>
  <c r="L1760" i="1" s="1"/>
  <c r="J1768" i="1"/>
  <c r="L1768" i="1" s="1"/>
  <c r="M1768" i="1" s="1"/>
  <c r="J1776" i="1"/>
  <c r="L1776" i="1" s="1"/>
  <c r="M1776" i="1" s="1"/>
  <c r="J1784" i="1"/>
  <c r="L1784" i="1" s="1"/>
  <c r="M1784" i="1" s="1"/>
  <c r="J1792" i="1"/>
  <c r="L1792" i="1" s="1"/>
  <c r="M1792" i="1" s="1"/>
  <c r="J27" i="1"/>
  <c r="L27" i="1" s="1"/>
  <c r="J113" i="1"/>
  <c r="L113" i="1" s="1"/>
  <c r="M113" i="1" s="1"/>
  <c r="J196" i="1"/>
  <c r="J283" i="1"/>
  <c r="L283" i="1" s="1"/>
  <c r="J369" i="1"/>
  <c r="L369" i="1" s="1"/>
  <c r="J452" i="1"/>
  <c r="J539" i="1"/>
  <c r="L539" i="1" s="1"/>
  <c r="M539" i="1" s="1"/>
  <c r="J625" i="1"/>
  <c r="L625" i="1" s="1"/>
  <c r="J697" i="1"/>
  <c r="J729" i="1"/>
  <c r="L729" i="1" s="1"/>
  <c r="M729" i="1" s="1"/>
  <c r="J761" i="1"/>
  <c r="J793" i="1"/>
  <c r="L793" i="1" s="1"/>
  <c r="M793" i="1" s="1"/>
  <c r="J825" i="1"/>
  <c r="J857" i="1"/>
  <c r="L857" i="1" s="1"/>
  <c r="M857" i="1" s="1"/>
  <c r="J889" i="1"/>
  <c r="J921" i="1"/>
  <c r="L921" i="1" s="1"/>
  <c r="J953" i="1"/>
  <c r="J985" i="1"/>
  <c r="L985" i="1" s="1"/>
  <c r="M985" i="1" s="1"/>
  <c r="J1017" i="1"/>
  <c r="J1049" i="1"/>
  <c r="J1081" i="1"/>
  <c r="J1113" i="1"/>
  <c r="L1113" i="1" s="1"/>
  <c r="J1145" i="1"/>
  <c r="L1145" i="1" s="1"/>
  <c r="M1145" i="1" s="1"/>
  <c r="J1177" i="1"/>
  <c r="L1177" i="1" s="1"/>
  <c r="J1209" i="1"/>
  <c r="J1241" i="1"/>
  <c r="L1241" i="1" s="1"/>
  <c r="M1241" i="1" s="1"/>
  <c r="J1273" i="1"/>
  <c r="L1273" i="1" s="1"/>
  <c r="J1305" i="1"/>
  <c r="L1305" i="1" s="1"/>
  <c r="M1305" i="1" s="1"/>
  <c r="J1337" i="1"/>
  <c r="J1369" i="1"/>
  <c r="L1369" i="1" s="1"/>
  <c r="M1369" i="1" s="1"/>
  <c r="J1401" i="1"/>
  <c r="L1401" i="1" s="1"/>
  <c r="M1401" i="1" s="1"/>
  <c r="J1433" i="1"/>
  <c r="L1433" i="1" s="1"/>
  <c r="J1465" i="1"/>
  <c r="J1497" i="1"/>
  <c r="L1497" i="1" s="1"/>
  <c r="M1497" i="1" s="1"/>
  <c r="J1529" i="1"/>
  <c r="L1529" i="1" s="1"/>
  <c r="M1529" i="1" s="1"/>
  <c r="J1561" i="1"/>
  <c r="L1561" i="1" s="1"/>
  <c r="J1593" i="1"/>
  <c r="L1593" i="1" s="1"/>
  <c r="M1593" i="1" s="1"/>
  <c r="J1625" i="1"/>
  <c r="L1625" i="1" s="1"/>
  <c r="M1625" i="1" s="1"/>
  <c r="J1657" i="1"/>
  <c r="L1657" i="1" s="1"/>
  <c r="M1657" i="1" s="1"/>
  <c r="J1689" i="1"/>
  <c r="L1689" i="1" s="1"/>
  <c r="M1689" i="1" s="1"/>
  <c r="J1721" i="1"/>
  <c r="L1721" i="1" s="1"/>
  <c r="J1753" i="1"/>
  <c r="L1753" i="1" s="1"/>
  <c r="M1753" i="1" s="1"/>
  <c r="J1785" i="1"/>
  <c r="L1785" i="1" s="1"/>
  <c r="J1799" i="1"/>
  <c r="L1799" i="1" s="1"/>
  <c r="M1799" i="1" s="1"/>
  <c r="J516" i="1"/>
  <c r="J265" i="1"/>
  <c r="L265" i="1" s="1"/>
  <c r="J28" i="1"/>
  <c r="L28" i="1" s="1"/>
  <c r="M28" i="1" s="1"/>
  <c r="J115" i="1"/>
  <c r="L115" i="1" s="1"/>
  <c r="M115" i="1" s="1"/>
  <c r="J201" i="1"/>
  <c r="L201" i="1" s="1"/>
  <c r="J284" i="1"/>
  <c r="L284" i="1" s="1"/>
  <c r="M284" i="1" s="1"/>
  <c r="J371" i="1"/>
  <c r="L371" i="1" s="1"/>
  <c r="J457" i="1"/>
  <c r="L457" i="1" s="1"/>
  <c r="J540" i="1"/>
  <c r="L540" i="1" s="1"/>
  <c r="J627" i="1"/>
  <c r="L627" i="1" s="1"/>
  <c r="M627" i="1" s="1"/>
  <c r="J698" i="1"/>
  <c r="L698" i="1" s="1"/>
  <c r="M698" i="1" s="1"/>
  <c r="J730" i="1"/>
  <c r="L730" i="1" s="1"/>
  <c r="M730" i="1" s="1"/>
  <c r="J762" i="1"/>
  <c r="L762" i="1" s="1"/>
  <c r="J794" i="1"/>
  <c r="L794" i="1" s="1"/>
  <c r="M794" i="1" s="1"/>
  <c r="J826" i="1"/>
  <c r="L826" i="1" s="1"/>
  <c r="J858" i="1"/>
  <c r="L858" i="1" s="1"/>
  <c r="J890" i="1"/>
  <c r="L890" i="1" s="1"/>
  <c r="J922" i="1"/>
  <c r="L922" i="1" s="1"/>
  <c r="M922" i="1" s="1"/>
  <c r="J954" i="1"/>
  <c r="L954" i="1" s="1"/>
  <c r="M954" i="1" s="1"/>
  <c r="J986" i="1"/>
  <c r="L986" i="1" s="1"/>
  <c r="M986" i="1" s="1"/>
  <c r="J1018" i="1"/>
  <c r="L1018" i="1" s="1"/>
  <c r="J1050" i="1"/>
  <c r="L1050" i="1" s="1"/>
  <c r="M1050" i="1" s="1"/>
  <c r="J1082" i="1"/>
  <c r="L1082" i="1" s="1"/>
  <c r="J1114" i="1"/>
  <c r="L1114" i="1" s="1"/>
  <c r="J1146" i="1"/>
  <c r="L1146" i="1" s="1"/>
  <c r="J1178" i="1"/>
  <c r="L1178" i="1" s="1"/>
  <c r="M1178" i="1" s="1"/>
  <c r="J1210" i="1"/>
  <c r="L1210" i="1" s="1"/>
  <c r="J1242" i="1"/>
  <c r="L1242" i="1" s="1"/>
  <c r="M1242" i="1" s="1"/>
  <c r="J1274" i="1"/>
  <c r="L1274" i="1" s="1"/>
  <c r="J1306" i="1"/>
  <c r="L1306" i="1" s="1"/>
  <c r="M1306" i="1" s="1"/>
  <c r="J1338" i="1"/>
  <c r="L1338" i="1" s="1"/>
  <c r="J1370" i="1"/>
  <c r="L1370" i="1" s="1"/>
  <c r="M1370" i="1" s="1"/>
  <c r="J1402" i="1"/>
  <c r="L1402" i="1" s="1"/>
  <c r="J1434" i="1"/>
  <c r="L1434" i="1" s="1"/>
  <c r="J1466" i="1"/>
  <c r="L1466" i="1" s="1"/>
  <c r="M1466" i="1" s="1"/>
  <c r="J1498" i="1"/>
  <c r="L1498" i="1" s="1"/>
  <c r="J1530" i="1"/>
  <c r="L1530" i="1" s="1"/>
  <c r="J1562" i="1"/>
  <c r="L1562" i="1" s="1"/>
  <c r="M1562" i="1" s="1"/>
  <c r="J1594" i="1"/>
  <c r="L1594" i="1" s="1"/>
  <c r="J1626" i="1"/>
  <c r="L1626" i="1" s="1"/>
  <c r="J1658" i="1"/>
  <c r="L1658" i="1" s="1"/>
  <c r="M1658" i="1" s="1"/>
  <c r="J1690" i="1"/>
  <c r="L1690" i="1" s="1"/>
  <c r="M1690" i="1" s="1"/>
  <c r="J1722" i="1"/>
  <c r="L1722" i="1" s="1"/>
  <c r="M1722" i="1" s="1"/>
  <c r="J1754" i="1"/>
  <c r="L1754" i="1" s="1"/>
  <c r="J1786" i="1"/>
  <c r="L1786" i="1" s="1"/>
  <c r="J1800" i="1"/>
  <c r="L1800" i="1" s="1"/>
  <c r="M1800" i="1" s="1"/>
  <c r="J433" i="1"/>
  <c r="L433" i="1" s="1"/>
  <c r="J348" i="1"/>
  <c r="L348" i="1" s="1"/>
  <c r="J49" i="1"/>
  <c r="J132" i="1"/>
  <c r="L132" i="1" s="1"/>
  <c r="M132" i="1" s="1"/>
  <c r="J219" i="1"/>
  <c r="L219" i="1" s="1"/>
  <c r="M219" i="1" s="1"/>
  <c r="J305" i="1"/>
  <c r="L305" i="1" s="1"/>
  <c r="M305" i="1" s="1"/>
  <c r="J388" i="1"/>
  <c r="J475" i="1"/>
  <c r="L475" i="1" s="1"/>
  <c r="M475" i="1" s="1"/>
  <c r="J561" i="1"/>
  <c r="L561" i="1" s="1"/>
  <c r="J644" i="1"/>
  <c r="J705" i="1"/>
  <c r="J737" i="1"/>
  <c r="L737" i="1" s="1"/>
  <c r="J769" i="1"/>
  <c r="J801" i="1"/>
  <c r="L801" i="1" s="1"/>
  <c r="J833" i="1"/>
  <c r="J865" i="1"/>
  <c r="L865" i="1" s="1"/>
  <c r="M865" i="1" s="1"/>
  <c r="J897" i="1"/>
  <c r="J929" i="1"/>
  <c r="L929" i="1" s="1"/>
  <c r="J961" i="1"/>
  <c r="J993" i="1"/>
  <c r="L993" i="1" s="1"/>
  <c r="M993" i="1" s="1"/>
  <c r="J1025" i="1"/>
  <c r="L1025" i="1" s="1"/>
  <c r="M1025" i="1" s="1"/>
  <c r="J1057" i="1"/>
  <c r="L1057" i="1" s="1"/>
  <c r="J1089" i="1"/>
  <c r="J1121" i="1"/>
  <c r="L1121" i="1" s="1"/>
  <c r="M1121" i="1" s="1"/>
  <c r="J1153" i="1"/>
  <c r="J1185" i="1"/>
  <c r="L1185" i="1" s="1"/>
  <c r="J1217" i="1"/>
  <c r="L1217" i="1" s="1"/>
  <c r="J1249" i="1"/>
  <c r="L1249" i="1" s="1"/>
  <c r="M1249" i="1" s="1"/>
  <c r="J1281" i="1"/>
  <c r="J1313" i="1"/>
  <c r="L1313" i="1" s="1"/>
  <c r="J1345" i="1"/>
  <c r="L1345" i="1" s="1"/>
  <c r="J1377" i="1"/>
  <c r="L1377" i="1" s="1"/>
  <c r="M1377" i="1" s="1"/>
  <c r="J1409" i="1"/>
  <c r="J1441" i="1"/>
  <c r="L1441" i="1" s="1"/>
  <c r="J1473" i="1"/>
  <c r="L1473" i="1" s="1"/>
  <c r="J1505" i="1"/>
  <c r="L1505" i="1" s="1"/>
  <c r="M1505" i="1" s="1"/>
  <c r="J1537" i="1"/>
  <c r="L1537" i="1" s="1"/>
  <c r="M1537" i="1" s="1"/>
  <c r="J1569" i="1"/>
  <c r="L1569" i="1" s="1"/>
  <c r="M1569" i="1" s="1"/>
  <c r="J1601" i="1"/>
  <c r="L1601" i="1" s="1"/>
  <c r="J1633" i="1"/>
  <c r="L1633" i="1" s="1"/>
  <c r="M1633" i="1" s="1"/>
  <c r="J1665" i="1"/>
  <c r="L1665" i="1" s="1"/>
  <c r="M1665" i="1" s="1"/>
  <c r="J1697" i="1"/>
  <c r="L1697" i="1" s="1"/>
  <c r="M1697" i="1" s="1"/>
  <c r="J1729" i="1"/>
  <c r="L1729" i="1" s="1"/>
  <c r="J1761" i="1"/>
  <c r="L1761" i="1" s="1"/>
  <c r="M1761" i="1" s="1"/>
  <c r="J1793" i="1"/>
  <c r="L1793" i="1" s="1"/>
  <c r="M1793" i="1" s="1"/>
  <c r="J1801" i="1"/>
  <c r="L1801" i="1" s="1"/>
  <c r="J260" i="1"/>
  <c r="J603" i="1"/>
  <c r="L603" i="1" s="1"/>
  <c r="M603" i="1" s="1"/>
  <c r="J721" i="1"/>
  <c r="J785" i="1"/>
  <c r="J849" i="1"/>
  <c r="L849" i="1" s="1"/>
  <c r="M849" i="1" s="1"/>
  <c r="J913" i="1"/>
  <c r="L913" i="1" s="1"/>
  <c r="M913" i="1" s="1"/>
  <c r="J977" i="1"/>
  <c r="L977" i="1" s="1"/>
  <c r="M977" i="1" s="1"/>
  <c r="J1041" i="1"/>
  <c r="L1041" i="1" s="1"/>
  <c r="J1105" i="1"/>
  <c r="L1105" i="1" s="1"/>
  <c r="J1169" i="1"/>
  <c r="L1169" i="1" s="1"/>
  <c r="M1169" i="1" s="1"/>
  <c r="J1233" i="1"/>
  <c r="L1233" i="1" s="1"/>
  <c r="M1233" i="1" s="1"/>
  <c r="J1297" i="1"/>
  <c r="L1297" i="1" s="1"/>
  <c r="J1361" i="1"/>
  <c r="L1361" i="1" s="1"/>
  <c r="M1361" i="1" s="1"/>
  <c r="J1425" i="1"/>
  <c r="L1425" i="1" s="1"/>
  <c r="M1425" i="1" s="1"/>
  <c r="J1489" i="1"/>
  <c r="L1489" i="1" s="1"/>
  <c r="M1489" i="1" s="1"/>
  <c r="J1553" i="1"/>
  <c r="L1553" i="1" s="1"/>
  <c r="J1617" i="1"/>
  <c r="L1617" i="1" s="1"/>
  <c r="J1681" i="1"/>
  <c r="L1681" i="1" s="1"/>
  <c r="M1681" i="1" s="1"/>
  <c r="J1745" i="1"/>
  <c r="L1745" i="1" s="1"/>
  <c r="J1797" i="1"/>
  <c r="L1797" i="1" s="1"/>
  <c r="M1797" i="1" s="1"/>
  <c r="J179" i="1"/>
  <c r="L179" i="1" s="1"/>
  <c r="J604" i="1"/>
  <c r="L604" i="1" s="1"/>
  <c r="M604" i="1" s="1"/>
  <c r="J722" i="1"/>
  <c r="L722" i="1" s="1"/>
  <c r="M722" i="1" s="1"/>
  <c r="J786" i="1"/>
  <c r="L786" i="1" s="1"/>
  <c r="J850" i="1"/>
  <c r="L850" i="1" s="1"/>
  <c r="J914" i="1"/>
  <c r="L914" i="1" s="1"/>
  <c r="M914" i="1" s="1"/>
  <c r="J978" i="1"/>
  <c r="L978" i="1" s="1"/>
  <c r="J1010" i="1"/>
  <c r="L1010" i="1" s="1"/>
  <c r="M1010" i="1" s="1"/>
  <c r="J1042" i="1"/>
  <c r="L1042" i="1" s="1"/>
  <c r="M1042" i="1" s="1"/>
  <c r="J1106" i="1"/>
  <c r="L1106" i="1" s="1"/>
  <c r="M1106" i="1" s="1"/>
  <c r="J1170" i="1"/>
  <c r="L1170" i="1" s="1"/>
  <c r="M1170" i="1" s="1"/>
  <c r="J1234" i="1"/>
  <c r="L1234" i="1" s="1"/>
  <c r="J1298" i="1"/>
  <c r="L1298" i="1" s="1"/>
  <c r="J1362" i="1"/>
  <c r="L1362" i="1" s="1"/>
  <c r="M1362" i="1" s="1"/>
  <c r="J1426" i="1"/>
  <c r="L1426" i="1" s="1"/>
  <c r="J1490" i="1"/>
  <c r="L1490" i="1" s="1"/>
  <c r="J1554" i="1"/>
  <c r="L1554" i="1" s="1"/>
  <c r="M1554" i="1" s="1"/>
  <c r="J1618" i="1"/>
  <c r="L1618" i="1" s="1"/>
  <c r="M1618" i="1" s="1"/>
  <c r="J1682" i="1"/>
  <c r="L1682" i="1" s="1"/>
  <c r="M1682" i="1" s="1"/>
  <c r="J1746" i="1"/>
  <c r="L1746" i="1" s="1"/>
  <c r="M1746" i="1" s="1"/>
  <c r="J1798" i="1"/>
  <c r="L1798" i="1" s="1"/>
  <c r="J51" i="1"/>
  <c r="L51" i="1" s="1"/>
  <c r="M51" i="1" s="1"/>
  <c r="J137" i="1"/>
  <c r="L137" i="1" s="1"/>
  <c r="J220" i="1"/>
  <c r="J307" i="1"/>
  <c r="L307" i="1" s="1"/>
  <c r="M307" i="1" s="1"/>
  <c r="J393" i="1"/>
  <c r="L393" i="1" s="1"/>
  <c r="M393" i="1" s="1"/>
  <c r="J476" i="1"/>
  <c r="L476" i="1" s="1"/>
  <c r="M476" i="1" s="1"/>
  <c r="J563" i="1"/>
  <c r="L563" i="1" s="1"/>
  <c r="M563" i="1" s="1"/>
  <c r="J649" i="1"/>
  <c r="L649" i="1" s="1"/>
  <c r="J706" i="1"/>
  <c r="L706" i="1" s="1"/>
  <c r="M706" i="1" s="1"/>
  <c r="J738" i="1"/>
  <c r="L738" i="1" s="1"/>
  <c r="M738" i="1" s="1"/>
  <c r="J770" i="1"/>
  <c r="L770" i="1" s="1"/>
  <c r="J802" i="1"/>
  <c r="L802" i="1" s="1"/>
  <c r="J834" i="1"/>
  <c r="J866" i="1"/>
  <c r="L866" i="1" s="1"/>
  <c r="J898" i="1"/>
  <c r="J930" i="1"/>
  <c r="L930" i="1" s="1"/>
  <c r="J962" i="1"/>
  <c r="L962" i="1" s="1"/>
  <c r="M962" i="1" s="1"/>
  <c r="J994" i="1"/>
  <c r="L994" i="1" s="1"/>
  <c r="M994" i="1" s="1"/>
  <c r="J1026" i="1"/>
  <c r="L1026" i="1" s="1"/>
  <c r="J1058" i="1"/>
  <c r="L1058" i="1" s="1"/>
  <c r="J1090" i="1"/>
  <c r="L1090" i="1" s="1"/>
  <c r="M1090" i="1" s="1"/>
  <c r="J1122" i="1"/>
  <c r="L1122" i="1" s="1"/>
  <c r="M1122" i="1" s="1"/>
  <c r="J1154" i="1"/>
  <c r="L1154" i="1" s="1"/>
  <c r="M1154" i="1" s="1"/>
  <c r="J1186" i="1"/>
  <c r="L1186" i="1" s="1"/>
  <c r="J1218" i="1"/>
  <c r="L1218" i="1" s="1"/>
  <c r="M1218" i="1" s="1"/>
  <c r="J1250" i="1"/>
  <c r="L1250" i="1" s="1"/>
  <c r="M1250" i="1" s="1"/>
  <c r="J1282" i="1"/>
  <c r="J1314" i="1"/>
  <c r="L1314" i="1" s="1"/>
  <c r="M1314" i="1" s="1"/>
  <c r="J1346" i="1"/>
  <c r="L1346" i="1" s="1"/>
  <c r="M1346" i="1" s="1"/>
  <c r="J1378" i="1"/>
  <c r="L1378" i="1" s="1"/>
  <c r="M1378" i="1" s="1"/>
  <c r="J1410" i="1"/>
  <c r="L1410" i="1" s="1"/>
  <c r="J1442" i="1"/>
  <c r="L1442" i="1" s="1"/>
  <c r="J1474" i="1"/>
  <c r="L1474" i="1" s="1"/>
  <c r="M1474" i="1" s="1"/>
  <c r="J1506" i="1"/>
  <c r="L1506" i="1" s="1"/>
  <c r="J1538" i="1"/>
  <c r="L1538" i="1" s="1"/>
  <c r="J1570" i="1"/>
  <c r="L1570" i="1" s="1"/>
  <c r="J1602" i="1"/>
  <c r="L1602" i="1" s="1"/>
  <c r="M1602" i="1" s="1"/>
  <c r="J1634" i="1"/>
  <c r="L1634" i="1" s="1"/>
  <c r="M1634" i="1" s="1"/>
  <c r="J1666" i="1"/>
  <c r="L1666" i="1" s="1"/>
  <c r="M1666" i="1" s="1"/>
  <c r="J1698" i="1"/>
  <c r="L1698" i="1" s="1"/>
  <c r="J1730" i="1"/>
  <c r="L1730" i="1" s="1"/>
  <c r="M1730" i="1" s="1"/>
  <c r="J1762" i="1"/>
  <c r="L1762" i="1" s="1"/>
  <c r="J1794" i="1"/>
  <c r="L1794" i="1" s="1"/>
  <c r="M1794" i="1" s="1"/>
  <c r="J1802" i="1"/>
  <c r="L1802" i="1" s="1"/>
  <c r="M1802" i="1" s="1"/>
  <c r="J177" i="1"/>
  <c r="J689" i="1"/>
  <c r="L689" i="1" s="1"/>
  <c r="M689" i="1" s="1"/>
  <c r="J753" i="1"/>
  <c r="L753" i="1" s="1"/>
  <c r="M753" i="1" s="1"/>
  <c r="J817" i="1"/>
  <c r="L817" i="1" s="1"/>
  <c r="M817" i="1" s="1"/>
  <c r="J881" i="1"/>
  <c r="L881" i="1" s="1"/>
  <c r="M881" i="1" s="1"/>
  <c r="J945" i="1"/>
  <c r="L945" i="1" s="1"/>
  <c r="J1009" i="1"/>
  <c r="L1009" i="1" s="1"/>
  <c r="J1073" i="1"/>
  <c r="L1073" i="1" s="1"/>
  <c r="M1073" i="1" s="1"/>
  <c r="J1137" i="1"/>
  <c r="L1137" i="1" s="1"/>
  <c r="M1137" i="1" s="1"/>
  <c r="J1201" i="1"/>
  <c r="L1201" i="1" s="1"/>
  <c r="M1201" i="1" s="1"/>
  <c r="J1265" i="1"/>
  <c r="L1265" i="1" s="1"/>
  <c r="M1265" i="1" s="1"/>
  <c r="J1329" i="1"/>
  <c r="L1329" i="1" s="1"/>
  <c r="J1393" i="1"/>
  <c r="L1393" i="1" s="1"/>
  <c r="M1393" i="1" s="1"/>
  <c r="J1457" i="1"/>
  <c r="L1457" i="1" s="1"/>
  <c r="M1457" i="1" s="1"/>
  <c r="J1521" i="1"/>
  <c r="L1521" i="1" s="1"/>
  <c r="J1585" i="1"/>
  <c r="L1585" i="1" s="1"/>
  <c r="J1649" i="1"/>
  <c r="L1649" i="1" s="1"/>
  <c r="M1649" i="1" s="1"/>
  <c r="J1713" i="1"/>
  <c r="L1713" i="1" s="1"/>
  <c r="M1713" i="1" s="1"/>
  <c r="J1777" i="1"/>
  <c r="L1777" i="1" s="1"/>
  <c r="M1777" i="1" s="1"/>
  <c r="J92" i="1"/>
  <c r="L92" i="1" s="1"/>
  <c r="J690" i="1"/>
  <c r="L690" i="1" s="1"/>
  <c r="M690" i="1" s="1"/>
  <c r="J754" i="1"/>
  <c r="L754" i="1" s="1"/>
  <c r="J818" i="1"/>
  <c r="L818" i="1" s="1"/>
  <c r="J882" i="1"/>
  <c r="L882" i="1" s="1"/>
  <c r="J946" i="1"/>
  <c r="L946" i="1" s="1"/>
  <c r="M946" i="1" s="1"/>
  <c r="J1074" i="1"/>
  <c r="L1074" i="1" s="1"/>
  <c r="M1074" i="1" s="1"/>
  <c r="J1138" i="1"/>
  <c r="L1138" i="1" s="1"/>
  <c r="J1202" i="1"/>
  <c r="J1266" i="1"/>
  <c r="L1266" i="1" s="1"/>
  <c r="M1266" i="1" s="1"/>
  <c r="J1330" i="1"/>
  <c r="J1394" i="1"/>
  <c r="L1394" i="1" s="1"/>
  <c r="J1458" i="1"/>
  <c r="J1522" i="1"/>
  <c r="L1522" i="1" s="1"/>
  <c r="M1522" i="1" s="1"/>
  <c r="J1586" i="1"/>
  <c r="L1586" i="1" s="1"/>
  <c r="M1586" i="1" s="1"/>
  <c r="J1650" i="1"/>
  <c r="L1650" i="1" s="1"/>
  <c r="J1714" i="1"/>
  <c r="L1714" i="1" s="1"/>
  <c r="J1778" i="1"/>
  <c r="L1778" i="1" s="1"/>
  <c r="M1778" i="1" s="1"/>
  <c r="J68" i="1"/>
  <c r="J155" i="1"/>
  <c r="L155" i="1" s="1"/>
  <c r="J241" i="1"/>
  <c r="L241" i="1" s="1"/>
  <c r="J324" i="1"/>
  <c r="J411" i="1"/>
  <c r="L411" i="1" s="1"/>
  <c r="M411" i="1" s="1"/>
  <c r="J497" i="1"/>
  <c r="L497" i="1" s="1"/>
  <c r="M497" i="1" s="1"/>
  <c r="J580" i="1"/>
  <c r="J667" i="1"/>
  <c r="L667" i="1" s="1"/>
  <c r="M667" i="1" s="1"/>
  <c r="J713" i="1"/>
  <c r="J745" i="1"/>
  <c r="L745" i="1" s="1"/>
  <c r="J777" i="1"/>
  <c r="L777" i="1" s="1"/>
  <c r="J809" i="1"/>
  <c r="L809" i="1" s="1"/>
  <c r="M809" i="1" s="1"/>
  <c r="J841" i="1"/>
  <c r="L841" i="1" s="1"/>
  <c r="J873" i="1"/>
  <c r="L873" i="1" s="1"/>
  <c r="M873" i="1" s="1"/>
  <c r="J905" i="1"/>
  <c r="L905" i="1" s="1"/>
  <c r="J937" i="1"/>
  <c r="L937" i="1" s="1"/>
  <c r="M937" i="1" s="1"/>
  <c r="J969" i="1"/>
  <c r="L969" i="1" s="1"/>
  <c r="J1001" i="1"/>
  <c r="L1001" i="1" s="1"/>
  <c r="J1033" i="1"/>
  <c r="L1033" i="1" s="1"/>
  <c r="J1065" i="1"/>
  <c r="L1065" i="1" s="1"/>
  <c r="J1097" i="1"/>
  <c r="L1097" i="1" s="1"/>
  <c r="M1097" i="1" s="1"/>
  <c r="J1129" i="1"/>
  <c r="L1129" i="1" s="1"/>
  <c r="J1161" i="1"/>
  <c r="L1161" i="1" s="1"/>
  <c r="J1193" i="1"/>
  <c r="L1193" i="1" s="1"/>
  <c r="M1193" i="1" s="1"/>
  <c r="J1225" i="1"/>
  <c r="L1225" i="1" s="1"/>
  <c r="J1257" i="1"/>
  <c r="L1257" i="1" s="1"/>
  <c r="J1289" i="1"/>
  <c r="L1289" i="1" s="1"/>
  <c r="M1289" i="1" s="1"/>
  <c r="J1321" i="1"/>
  <c r="L1321" i="1" s="1"/>
  <c r="M1321" i="1" s="1"/>
  <c r="J1353" i="1"/>
  <c r="L1353" i="1" s="1"/>
  <c r="M1353" i="1" s="1"/>
  <c r="J1385" i="1"/>
  <c r="L1385" i="1" s="1"/>
  <c r="M1385" i="1" s="1"/>
  <c r="J1417" i="1"/>
  <c r="L1417" i="1" s="1"/>
  <c r="J1449" i="1"/>
  <c r="L1449" i="1" s="1"/>
  <c r="M1449" i="1" s="1"/>
  <c r="J1481" i="1"/>
  <c r="L1481" i="1" s="1"/>
  <c r="J1513" i="1"/>
  <c r="L1513" i="1" s="1"/>
  <c r="J1545" i="1"/>
  <c r="L1545" i="1" s="1"/>
  <c r="J1577" i="1"/>
  <c r="L1577" i="1" s="1"/>
  <c r="M1577" i="1" s="1"/>
  <c r="J1609" i="1"/>
  <c r="L1609" i="1" s="1"/>
  <c r="M1609" i="1" s="1"/>
  <c r="J1641" i="1"/>
  <c r="L1641" i="1" s="1"/>
  <c r="M1641" i="1" s="1"/>
  <c r="J1673" i="1"/>
  <c r="L1673" i="1" s="1"/>
  <c r="J1705" i="1"/>
  <c r="L1705" i="1" s="1"/>
  <c r="M1705" i="1" s="1"/>
  <c r="J1737" i="1"/>
  <c r="L1737" i="1" s="1"/>
  <c r="J1769" i="1"/>
  <c r="L1769" i="1" s="1"/>
  <c r="J1795" i="1"/>
  <c r="L1795" i="1" s="1"/>
  <c r="J1803" i="1"/>
  <c r="L1803" i="1" s="1"/>
  <c r="M1803" i="1" s="1"/>
  <c r="J347" i="1"/>
  <c r="L347" i="1" s="1"/>
  <c r="M347" i="1" s="1"/>
  <c r="J521" i="1"/>
  <c r="L521" i="1" s="1"/>
  <c r="M521" i="1" s="1"/>
  <c r="J73" i="1"/>
  <c r="L73" i="1" s="1"/>
  <c r="J156" i="1"/>
  <c r="L156" i="1" s="1"/>
  <c r="M156" i="1" s="1"/>
  <c r="J243" i="1"/>
  <c r="L243" i="1" s="1"/>
  <c r="J329" i="1"/>
  <c r="L329" i="1" s="1"/>
  <c r="M329" i="1" s="1"/>
  <c r="J412" i="1"/>
  <c r="L412" i="1" s="1"/>
  <c r="J499" i="1"/>
  <c r="L499" i="1" s="1"/>
  <c r="M499" i="1" s="1"/>
  <c r="J585" i="1"/>
  <c r="L585" i="1" s="1"/>
  <c r="M585" i="1" s="1"/>
  <c r="J668" i="1"/>
  <c r="L668" i="1" s="1"/>
  <c r="M668" i="1" s="1"/>
  <c r="J714" i="1"/>
  <c r="L714" i="1" s="1"/>
  <c r="J746" i="1"/>
  <c r="L746" i="1" s="1"/>
  <c r="M746" i="1" s="1"/>
  <c r="J778" i="1"/>
  <c r="L778" i="1" s="1"/>
  <c r="M778" i="1" s="1"/>
  <c r="J810" i="1"/>
  <c r="J842" i="1"/>
  <c r="L842" i="1" s="1"/>
  <c r="M842" i="1" s="1"/>
  <c r="J874" i="1"/>
  <c r="J906" i="1"/>
  <c r="L906" i="1" s="1"/>
  <c r="M906" i="1" s="1"/>
  <c r="J938" i="1"/>
  <c r="L938" i="1" s="1"/>
  <c r="M938" i="1" s="1"/>
  <c r="J970" i="1"/>
  <c r="L970" i="1" s="1"/>
  <c r="M970" i="1" s="1"/>
  <c r="J1002" i="1"/>
  <c r="J1034" i="1"/>
  <c r="L1034" i="1" s="1"/>
  <c r="J1066" i="1"/>
  <c r="L1066" i="1" s="1"/>
  <c r="J1098" i="1"/>
  <c r="L1098" i="1" s="1"/>
  <c r="J1130" i="1"/>
  <c r="L1130" i="1" s="1"/>
  <c r="M1130" i="1" s="1"/>
  <c r="J1162" i="1"/>
  <c r="L1162" i="1" s="1"/>
  <c r="M1162" i="1" s="1"/>
  <c r="N1162" i="1" s="1"/>
  <c r="J1194" i="1"/>
  <c r="L1194" i="1" s="1"/>
  <c r="J1226" i="1"/>
  <c r="L1226" i="1" s="1"/>
  <c r="J1258" i="1"/>
  <c r="L1258" i="1" s="1"/>
  <c r="M1258" i="1" s="1"/>
  <c r="J1290" i="1"/>
  <c r="L1290" i="1" s="1"/>
  <c r="J1322" i="1"/>
  <c r="J1354" i="1"/>
  <c r="L1354" i="1" s="1"/>
  <c r="J1386" i="1"/>
  <c r="L1386" i="1" s="1"/>
  <c r="M1386" i="1" s="1"/>
  <c r="J1418" i="1"/>
  <c r="L1418" i="1" s="1"/>
  <c r="M1418" i="1" s="1"/>
  <c r="J1450" i="1"/>
  <c r="L1450" i="1" s="1"/>
  <c r="M1450" i="1" s="1"/>
  <c r="J1482" i="1"/>
  <c r="L1482" i="1" s="1"/>
  <c r="J1514" i="1"/>
  <c r="L1514" i="1" s="1"/>
  <c r="M1514" i="1" s="1"/>
  <c r="J1546" i="1"/>
  <c r="L1546" i="1" s="1"/>
  <c r="M1546" i="1" s="1"/>
  <c r="J1578" i="1"/>
  <c r="L1578" i="1" s="1"/>
  <c r="M1578" i="1" s="1"/>
  <c r="J1610" i="1"/>
  <c r="L1610" i="1" s="1"/>
  <c r="M1610" i="1" s="1"/>
  <c r="J1642" i="1"/>
  <c r="L1642" i="1" s="1"/>
  <c r="M1642" i="1" s="1"/>
  <c r="J1674" i="1"/>
  <c r="L1674" i="1" s="1"/>
  <c r="M1674" i="1" s="1"/>
  <c r="J1706" i="1"/>
  <c r="L1706" i="1" s="1"/>
  <c r="M1706" i="1" s="1"/>
  <c r="J1738" i="1"/>
  <c r="L1738" i="1" s="1"/>
  <c r="J1770" i="1"/>
  <c r="L1770" i="1" s="1"/>
  <c r="M1770" i="1" s="1"/>
  <c r="J1796" i="1"/>
  <c r="L1796" i="1" s="1"/>
  <c r="J1804" i="1"/>
  <c r="L1804" i="1" s="1"/>
  <c r="M1804" i="1" s="1"/>
  <c r="N1804" i="1" s="1"/>
  <c r="J91" i="1"/>
  <c r="L91" i="1" s="1"/>
  <c r="J435" i="1"/>
  <c r="L435" i="1" s="1"/>
  <c r="M435" i="1" s="1"/>
  <c r="M679" i="1"/>
  <c r="M128" i="1"/>
  <c r="M192" i="1"/>
  <c r="M448" i="1"/>
  <c r="M512" i="1"/>
  <c r="M576" i="1"/>
  <c r="M768" i="1"/>
  <c r="M1152" i="1"/>
  <c r="M1280" i="1"/>
  <c r="M649" i="1"/>
  <c r="M270" i="1"/>
  <c r="M378" i="1"/>
  <c r="M762" i="1"/>
  <c r="M29" i="1"/>
  <c r="M733" i="1"/>
  <c r="M1501" i="1"/>
  <c r="M77" i="1"/>
  <c r="M749" i="1"/>
  <c r="M124" i="1"/>
  <c r="M74" i="1"/>
  <c r="M700" i="1"/>
  <c r="M976" i="1"/>
  <c r="M584" i="1"/>
  <c r="M30" i="1"/>
  <c r="M465" i="1"/>
  <c r="M322" i="1"/>
  <c r="M1738" i="1"/>
  <c r="M262" i="1"/>
  <c r="M204" i="1"/>
  <c r="M780" i="1"/>
  <c r="M504" i="1"/>
  <c r="M640" i="1"/>
  <c r="M198" i="1"/>
  <c r="M38" i="1"/>
  <c r="M111" i="1"/>
  <c r="M496" i="1"/>
  <c r="M1374" i="1"/>
  <c r="M526" i="1"/>
  <c r="M231" i="1"/>
  <c r="M1416" i="1"/>
  <c r="M17" i="1"/>
  <c r="M330" i="1"/>
  <c r="M478" i="1"/>
  <c r="M311" i="1"/>
  <c r="M375" i="1"/>
  <c r="M575" i="1"/>
  <c r="M280" i="1"/>
  <c r="M344" i="1"/>
  <c r="M353" i="1"/>
  <c r="M366" i="1"/>
  <c r="M466" i="1"/>
  <c r="M582" i="1"/>
  <c r="M117" i="1"/>
  <c r="M501" i="1"/>
  <c r="M629" i="1"/>
  <c r="M1717" i="1"/>
  <c r="M556" i="1"/>
  <c r="M956" i="1"/>
  <c r="M1400" i="1"/>
  <c r="M764" i="1"/>
  <c r="M545" i="1"/>
  <c r="M136" i="1"/>
  <c r="M328" i="1"/>
  <c r="M1212" i="1"/>
  <c r="M269" i="1"/>
  <c r="M589" i="1"/>
  <c r="M966" i="1"/>
  <c r="M1271" i="1"/>
  <c r="M182" i="1"/>
  <c r="M297" i="1"/>
  <c r="M1419" i="1"/>
  <c r="M189" i="1"/>
  <c r="M445" i="1"/>
  <c r="M1149" i="1"/>
  <c r="M1020" i="1"/>
  <c r="M10" i="1"/>
  <c r="M525" i="1"/>
  <c r="M671" i="1"/>
  <c r="M217" i="1"/>
  <c r="M492" i="1"/>
  <c r="M1228" i="1"/>
  <c r="M1246" i="1"/>
  <c r="M40" i="1"/>
  <c r="M616" i="1"/>
  <c r="M936" i="1"/>
  <c r="M1192" i="1"/>
  <c r="M542" i="1"/>
  <c r="M369" i="1"/>
  <c r="M625" i="1"/>
  <c r="M34" i="1"/>
  <c r="M866" i="1"/>
  <c r="M36" i="1"/>
  <c r="M676" i="1"/>
  <c r="M932" i="1"/>
  <c r="I4" i="1"/>
  <c r="L4" i="1" s="1"/>
  <c r="M4" i="1" s="1"/>
  <c r="M595" i="1"/>
  <c r="M774" i="1"/>
  <c r="M1345" i="1"/>
  <c r="M323" i="1"/>
  <c r="M1470" i="1"/>
  <c r="M1621" i="1"/>
  <c r="M279" i="1"/>
  <c r="M1679" i="1"/>
  <c r="M1433" i="1"/>
  <c r="M75" i="1"/>
  <c r="M1047" i="1"/>
  <c r="M1688" i="1"/>
  <c r="M1057" i="1"/>
  <c r="M1274" i="1"/>
  <c r="M583" i="1"/>
  <c r="M1203" i="1"/>
  <c r="M1423" i="1"/>
  <c r="M1788" i="1"/>
  <c r="M1448" i="1"/>
  <c r="M1743" i="1"/>
  <c r="M1675" i="1"/>
  <c r="M1615" i="1"/>
  <c r="M1483" i="1"/>
  <c r="M1231" i="1"/>
  <c r="M827" i="1"/>
  <c r="M787" i="1"/>
  <c r="M715" i="1"/>
  <c r="M695" i="1"/>
  <c r="M403" i="1"/>
  <c r="M1757" i="1"/>
  <c r="M1645" i="1"/>
  <c r="M1650" i="1"/>
  <c r="M1453" i="1"/>
  <c r="M1261" i="1"/>
  <c r="M1217" i="1"/>
  <c r="M1710" i="1"/>
  <c r="M1570" i="1"/>
  <c r="M1498" i="1"/>
  <c r="M1186" i="1"/>
  <c r="M1146" i="1"/>
  <c r="M654" i="1"/>
  <c r="M522" i="1"/>
  <c r="M1177" i="1"/>
  <c r="M1644" i="1"/>
  <c r="M1512" i="1"/>
  <c r="M1476" i="1"/>
  <c r="M1611" i="1"/>
  <c r="M1547" i="1"/>
  <c r="M1335" i="1"/>
  <c r="M1227" i="1"/>
  <c r="M911" i="1"/>
  <c r="M783" i="1"/>
  <c r="M1147" i="1"/>
  <c r="M559" i="1"/>
  <c r="M287" i="1"/>
  <c r="M151" i="1"/>
  <c r="M687" i="1"/>
  <c r="M547" i="1"/>
  <c r="M471" i="1"/>
  <c r="M1566" i="1"/>
  <c r="M1704" i="1"/>
  <c r="M1672" i="1"/>
  <c r="M1472" i="1"/>
  <c r="M1767" i="1"/>
  <c r="M1507" i="1"/>
  <c r="M1295" i="1"/>
  <c r="M1255" i="1"/>
  <c r="M1099" i="1"/>
  <c r="M1035" i="1"/>
  <c r="M1139" i="1"/>
  <c r="M631" i="1"/>
  <c r="M467" i="1"/>
  <c r="M363" i="1"/>
  <c r="M95" i="1"/>
  <c r="M11" i="1"/>
  <c r="M303" i="1"/>
  <c r="M223" i="1"/>
  <c r="M1781" i="1"/>
  <c r="M1553" i="1"/>
  <c r="M1365" i="1"/>
  <c r="M1325" i="1"/>
  <c r="M1414" i="1"/>
  <c r="M1138" i="1"/>
  <c r="M902" i="1"/>
  <c r="M614" i="1"/>
  <c r="M570" i="1"/>
  <c r="M506" i="1"/>
  <c r="M1636" i="1"/>
  <c r="M1536" i="1"/>
  <c r="M1468" i="1"/>
  <c r="M1471" i="1"/>
  <c r="M975" i="1"/>
  <c r="M1063" i="1"/>
  <c r="M623" i="1"/>
  <c r="M91" i="1"/>
  <c r="M47" i="1"/>
  <c r="M611" i="1"/>
  <c r="M535" i="1"/>
  <c r="M215" i="1"/>
  <c r="M1585" i="1"/>
  <c r="M1517" i="1"/>
  <c r="M1441" i="1"/>
  <c r="M1698" i="1"/>
  <c r="M1094" i="1"/>
  <c r="M562" i="1"/>
  <c r="M434" i="1"/>
  <c r="M1161" i="1"/>
  <c r="M1033" i="1"/>
  <c r="M1222" i="1"/>
  <c r="M1402" i="1"/>
  <c r="M1654" i="1"/>
  <c r="M1197" i="1"/>
  <c r="M87" i="1"/>
  <c r="M179" i="1"/>
  <c r="M343" i="1"/>
  <c r="M1083" i="1"/>
  <c r="M1795" i="1"/>
  <c r="M806" i="1"/>
  <c r="M1234" i="1"/>
  <c r="M1478" i="1"/>
  <c r="M1606" i="1"/>
  <c r="M407" i="1"/>
  <c r="M587" i="1"/>
  <c r="M723" i="1"/>
  <c r="M1103" i="1"/>
  <c r="M1383" i="1"/>
  <c r="M1783" i="1"/>
  <c r="M1452" i="1"/>
  <c r="M1588" i="1"/>
  <c r="M1041" i="1"/>
  <c r="M1109" i="1"/>
  <c r="M1181" i="1"/>
  <c r="M650" i="1"/>
  <c r="M882" i="1"/>
  <c r="M1482" i="1"/>
  <c r="M1309" i="1"/>
  <c r="M1754" i="1"/>
  <c r="M1729" i="1"/>
  <c r="M1801" i="1"/>
  <c r="M31" i="1"/>
  <c r="M415" i="1"/>
  <c r="M599" i="1"/>
  <c r="M1111" i="1"/>
  <c r="M1459" i="1"/>
  <c r="M1591" i="1"/>
  <c r="M1715" i="1"/>
  <c r="M1787" i="1"/>
  <c r="M1054" i="1"/>
  <c r="M1182" i="1"/>
  <c r="M1310" i="1"/>
  <c r="M1434" i="1"/>
  <c r="M1313" i="1"/>
  <c r="M1469" i="1"/>
  <c r="M1798" i="1"/>
  <c r="M159" i="1"/>
  <c r="M351" i="1"/>
  <c r="M35" i="1"/>
  <c r="M239" i="1"/>
  <c r="M427" i="1"/>
  <c r="M607" i="1"/>
  <c r="M951" i="1"/>
  <c r="M755" i="1"/>
  <c r="M1395" i="1"/>
  <c r="M1527" i="1"/>
  <c r="M1651" i="1"/>
  <c r="M1719" i="1"/>
  <c r="M1660" i="1"/>
  <c r="M1724" i="1"/>
  <c r="M838" i="1"/>
  <c r="M890" i="1"/>
  <c r="M1194" i="1"/>
  <c r="M1438" i="1"/>
  <c r="M1502" i="1"/>
  <c r="M1237" i="1"/>
  <c r="M1473" i="1"/>
  <c r="M1545" i="1"/>
  <c r="M1737" i="1"/>
  <c r="M367" i="1"/>
  <c r="M523" i="1"/>
  <c r="M663" i="1"/>
  <c r="M759" i="1"/>
  <c r="M847" i="1"/>
  <c r="M1399" i="1"/>
  <c r="M1531" i="1"/>
  <c r="M1655" i="1"/>
  <c r="M1532" i="1"/>
  <c r="M1664" i="1"/>
  <c r="N1483" i="1" l="1"/>
  <c r="N689" i="1"/>
  <c r="N604" i="1"/>
  <c r="P1038" i="1"/>
  <c r="P1132" i="1"/>
  <c r="P940" i="1"/>
  <c r="N28" i="1"/>
  <c r="N1278" i="1"/>
  <c r="O29" i="1"/>
  <c r="P564" i="1"/>
  <c r="N1508" i="1"/>
  <c r="L324" i="1"/>
  <c r="M324" i="1" s="1"/>
  <c r="L1072" i="1"/>
  <c r="M1072" i="1" s="1"/>
  <c r="L816" i="1"/>
  <c r="M816" i="1" s="1"/>
  <c r="L974" i="1"/>
  <c r="M974" i="1" s="1"/>
  <c r="L846" i="1"/>
  <c r="M846" i="1" s="1"/>
  <c r="L252" i="1"/>
  <c r="M252" i="1" s="1"/>
  <c r="L1373" i="1"/>
  <c r="M1373" i="1" s="1"/>
  <c r="L925" i="1"/>
  <c r="M925" i="1" s="1"/>
  <c r="N123" i="1"/>
  <c r="L1388" i="1"/>
  <c r="M1388" i="1" s="1"/>
  <c r="M1068" i="1"/>
  <c r="L1068" i="1"/>
  <c r="L876" i="1"/>
  <c r="M876" i="1" s="1"/>
  <c r="L748" i="1"/>
  <c r="M748" i="1" s="1"/>
  <c r="L505" i="1"/>
  <c r="M505" i="1" s="1"/>
  <c r="M1019" i="1"/>
  <c r="P1019" i="1" s="1"/>
  <c r="L372" i="1"/>
  <c r="M372" i="1" s="1"/>
  <c r="L560" i="1"/>
  <c r="M560" i="1" s="1"/>
  <c r="L368" i="1"/>
  <c r="M368" i="1" s="1"/>
  <c r="N779" i="1"/>
  <c r="L874" i="1"/>
  <c r="M874" i="1" s="1"/>
  <c r="N873" i="1" s="1"/>
  <c r="L177" i="1"/>
  <c r="M177" i="1" s="1"/>
  <c r="M452" i="1"/>
  <c r="P451" i="1" s="1"/>
  <c r="L452" i="1"/>
  <c r="L1264" i="1"/>
  <c r="M1264" i="1" s="1"/>
  <c r="L1008" i="1"/>
  <c r="M1008" i="1" s="1"/>
  <c r="L752" i="1"/>
  <c r="M752" i="1" s="1"/>
  <c r="L172" i="1"/>
  <c r="M172" i="1" s="1"/>
  <c r="L810" i="1"/>
  <c r="M810" i="1" s="1"/>
  <c r="L1282" i="1"/>
  <c r="M1282" i="1" s="1"/>
  <c r="L220" i="1"/>
  <c r="M220" i="1" s="1"/>
  <c r="M644" i="1"/>
  <c r="L1049" i="1"/>
  <c r="M1049" i="1" s="1"/>
  <c r="L300" i="1"/>
  <c r="M300" i="1" s="1"/>
  <c r="N299" i="1" s="1"/>
  <c r="L1391" i="1"/>
  <c r="M1391" i="1" s="1"/>
  <c r="L1263" i="1"/>
  <c r="M1263" i="1" s="1"/>
  <c r="L340" i="1"/>
  <c r="M340" i="1" s="1"/>
  <c r="L1790" i="1"/>
  <c r="M1790" i="1" s="1"/>
  <c r="L1726" i="1"/>
  <c r="M1726" i="1" s="1"/>
  <c r="L1534" i="1"/>
  <c r="M1534" i="1" s="1"/>
  <c r="L380" i="1"/>
  <c r="M380" i="1" s="1"/>
  <c r="L973" i="1"/>
  <c r="M973" i="1" s="1"/>
  <c r="L81" i="1"/>
  <c r="M81" i="1" s="1"/>
  <c r="L121" i="1"/>
  <c r="M121" i="1" s="1"/>
  <c r="L811" i="1"/>
  <c r="M811" i="1" s="1"/>
  <c r="L618" i="1"/>
  <c r="M618" i="1" s="1"/>
  <c r="L362" i="1"/>
  <c r="M362" i="1" s="1"/>
  <c r="L298" i="1"/>
  <c r="M298" i="1" s="1"/>
  <c r="L106" i="1"/>
  <c r="M106" i="1" s="1"/>
  <c r="L463" i="1"/>
  <c r="M463" i="1" s="1"/>
  <c r="L399" i="1"/>
  <c r="M399" i="1" s="1"/>
  <c r="L335" i="1"/>
  <c r="M335" i="1" s="1"/>
  <c r="L271" i="1"/>
  <c r="M271" i="1" s="1"/>
  <c r="N271" i="1" s="1"/>
  <c r="L207" i="1"/>
  <c r="M207" i="1" s="1"/>
  <c r="L143" i="1"/>
  <c r="M143" i="1" s="1"/>
  <c r="L79" i="1"/>
  <c r="M79" i="1" s="1"/>
  <c r="L15" i="1"/>
  <c r="M15" i="1" s="1"/>
  <c r="L574" i="1"/>
  <c r="M574" i="1" s="1"/>
  <c r="L510" i="1"/>
  <c r="M510" i="1" s="1"/>
  <c r="L382" i="1"/>
  <c r="M382" i="1" s="1"/>
  <c r="L318" i="1"/>
  <c r="M318" i="1" s="1"/>
  <c r="L190" i="1"/>
  <c r="M190" i="1" s="1"/>
  <c r="L62" i="1"/>
  <c r="M62" i="1" s="1"/>
  <c r="L621" i="1"/>
  <c r="M621" i="1" s="1"/>
  <c r="L493" i="1"/>
  <c r="M493" i="1" s="1"/>
  <c r="L301" i="1"/>
  <c r="M301" i="1" s="1"/>
  <c r="M173" i="1"/>
  <c r="N173" i="1" s="1"/>
  <c r="L173" i="1"/>
  <c r="L45" i="1"/>
  <c r="M45" i="1" s="1"/>
  <c r="L365" i="1"/>
  <c r="M365" i="1" s="1"/>
  <c r="L644" i="1"/>
  <c r="N1729" i="1"/>
  <c r="M1322" i="1"/>
  <c r="L1322" i="1"/>
  <c r="L785" i="1"/>
  <c r="M785" i="1" s="1"/>
  <c r="L1002" i="1"/>
  <c r="M1002" i="1" s="1"/>
  <c r="L89" i="1"/>
  <c r="M89" i="1" s="1"/>
  <c r="L799" i="1"/>
  <c r="M799" i="1" s="1"/>
  <c r="L972" i="1"/>
  <c r="M972" i="1" s="1"/>
  <c r="L844" i="1"/>
  <c r="M844" i="1" s="1"/>
  <c r="L528" i="1"/>
  <c r="M528" i="1" s="1"/>
  <c r="L419" i="1"/>
  <c r="M419" i="1" s="1"/>
  <c r="M834" i="1"/>
  <c r="N834" i="1" s="1"/>
  <c r="L834" i="1"/>
  <c r="N927" i="1"/>
  <c r="N1482" i="1"/>
  <c r="P444" i="1"/>
  <c r="P465" i="1"/>
  <c r="N1697" i="1"/>
  <c r="P237" i="1"/>
  <c r="M898" i="1"/>
  <c r="N898" i="1" s="1"/>
  <c r="L898" i="1"/>
  <c r="L257" i="1"/>
  <c r="M257" i="1" s="1"/>
  <c r="L1694" i="1"/>
  <c r="M1694" i="1" s="1"/>
  <c r="N1630" i="1"/>
  <c r="M1118" i="1"/>
  <c r="L513" i="1"/>
  <c r="M513" i="1" s="1"/>
  <c r="P487" i="1"/>
  <c r="L1202" i="1"/>
  <c r="M1202" i="1" s="1"/>
  <c r="N1201" i="1" s="1"/>
  <c r="L260" i="1"/>
  <c r="M260" i="1" s="1"/>
  <c r="L1089" i="1"/>
  <c r="M1089" i="1" s="1"/>
  <c r="L833" i="1"/>
  <c r="M833" i="1" s="1"/>
  <c r="L1209" i="1"/>
  <c r="M1209" i="1" s="1"/>
  <c r="L953" i="1"/>
  <c r="M953" i="1" s="1"/>
  <c r="L697" i="1"/>
  <c r="M697" i="1" s="1"/>
  <c r="L1352" i="1"/>
  <c r="M1352" i="1" s="1"/>
  <c r="N1352" i="1" s="1"/>
  <c r="M1288" i="1"/>
  <c r="N1287" i="1" s="1"/>
  <c r="L1288" i="1"/>
  <c r="L1160" i="1"/>
  <c r="M1160" i="1" s="1"/>
  <c r="L1096" i="1"/>
  <c r="M1096" i="1" s="1"/>
  <c r="L1032" i="1"/>
  <c r="M1032" i="1" s="1"/>
  <c r="M968" i="1"/>
  <c r="M904" i="1"/>
  <c r="P903" i="1" s="1"/>
  <c r="L904" i="1"/>
  <c r="L840" i="1"/>
  <c r="M840" i="1" s="1"/>
  <c r="L776" i="1"/>
  <c r="M776" i="1" s="1"/>
  <c r="P775" i="1" s="1"/>
  <c r="L236" i="1"/>
  <c r="M236" i="1" s="1"/>
  <c r="L1687" i="1"/>
  <c r="M1687" i="1" s="1"/>
  <c r="L1495" i="1"/>
  <c r="M1495" i="1" s="1"/>
  <c r="L855" i="1"/>
  <c r="M855" i="1" s="1"/>
  <c r="L791" i="1"/>
  <c r="M791" i="1" s="1"/>
  <c r="L449" i="1"/>
  <c r="M449" i="1" s="1"/>
  <c r="L1190" i="1"/>
  <c r="M1190" i="1" s="1"/>
  <c r="L529" i="1"/>
  <c r="M529" i="1" s="1"/>
  <c r="M1348" i="1"/>
  <c r="N1347" i="1" s="1"/>
  <c r="L1220" i="1"/>
  <c r="M1220" i="1" s="1"/>
  <c r="L964" i="1"/>
  <c r="M964" i="1" s="1"/>
  <c r="M836" i="1"/>
  <c r="N835" i="1" s="1"/>
  <c r="L708" i="1"/>
  <c r="M708" i="1" s="1"/>
  <c r="L569" i="1"/>
  <c r="M569" i="1" s="1"/>
  <c r="L57" i="1"/>
  <c r="M57" i="1" s="1"/>
  <c r="M436" i="1"/>
  <c r="N435" i="1" s="1"/>
  <c r="L648" i="1"/>
  <c r="M648" i="1" s="1"/>
  <c r="O648" i="1" s="1"/>
  <c r="L520" i="1"/>
  <c r="M520" i="1" s="1"/>
  <c r="L392" i="1"/>
  <c r="M392" i="1" s="1"/>
  <c r="L264" i="1"/>
  <c r="M264" i="1" s="1"/>
  <c r="M200" i="1"/>
  <c r="L72" i="1"/>
  <c r="M72" i="1" s="1"/>
  <c r="L8" i="1"/>
  <c r="M8" i="1" s="1"/>
  <c r="M567" i="1"/>
  <c r="M503" i="1"/>
  <c r="O502" i="1" s="1"/>
  <c r="L422" i="1"/>
  <c r="M422" i="1" s="1"/>
  <c r="L294" i="1"/>
  <c r="M294" i="1" s="1"/>
  <c r="M230" i="1"/>
  <c r="L230" i="1"/>
  <c r="L102" i="1"/>
  <c r="M102" i="1" s="1"/>
  <c r="L597" i="1"/>
  <c r="M597" i="1" s="1"/>
  <c r="L533" i="1"/>
  <c r="M533" i="1" s="1"/>
  <c r="M469" i="1"/>
  <c r="L405" i="1"/>
  <c r="M405" i="1" s="1"/>
  <c r="L277" i="1"/>
  <c r="M277" i="1" s="1"/>
  <c r="P277" i="1" s="1"/>
  <c r="L149" i="1"/>
  <c r="M149" i="1" s="1"/>
  <c r="L85" i="1"/>
  <c r="M85" i="1" s="1"/>
  <c r="L21" i="1"/>
  <c r="M21" i="1" s="1"/>
  <c r="L1683" i="1"/>
  <c r="M1683" i="1" s="1"/>
  <c r="L757" i="1"/>
  <c r="M757" i="1" s="1"/>
  <c r="L146" i="1"/>
  <c r="M146" i="1" s="1"/>
  <c r="L1092" i="1"/>
  <c r="M1092" i="1" s="1"/>
  <c r="L388" i="1"/>
  <c r="M388" i="1" s="1"/>
  <c r="L200" i="1"/>
  <c r="M1069" i="1"/>
  <c r="N1069" i="1" s="1"/>
  <c r="L337" i="1"/>
  <c r="M337" i="1" s="1"/>
  <c r="L1276" i="1"/>
  <c r="M1276" i="1" s="1"/>
  <c r="L1148" i="1"/>
  <c r="M1148" i="1" s="1"/>
  <c r="L892" i="1"/>
  <c r="M892" i="1" s="1"/>
  <c r="O892" i="1" s="1"/>
  <c r="L244" i="1"/>
  <c r="M244" i="1" s="1"/>
  <c r="M266" i="1"/>
  <c r="L286" i="1"/>
  <c r="M286" i="1" s="1"/>
  <c r="L222" i="1"/>
  <c r="M222" i="1" s="1"/>
  <c r="L397" i="1"/>
  <c r="M397" i="1" s="1"/>
  <c r="L333" i="1"/>
  <c r="M333" i="1" s="1"/>
  <c r="L141" i="1"/>
  <c r="M141" i="1" s="1"/>
  <c r="L97" i="1"/>
  <c r="M97" i="1" s="1"/>
  <c r="L1028" i="1"/>
  <c r="M1028" i="1" s="1"/>
  <c r="L1465" i="1"/>
  <c r="M1465" i="1" s="1"/>
  <c r="L1336" i="1"/>
  <c r="M1336" i="1" s="1"/>
  <c r="L1272" i="1"/>
  <c r="M1272" i="1" s="1"/>
  <c r="L1144" i="1"/>
  <c r="M1144" i="1" s="1"/>
  <c r="L1080" i="1"/>
  <c r="M1080" i="1" s="1"/>
  <c r="L1016" i="1"/>
  <c r="M1016" i="1" s="1"/>
  <c r="P1015" i="1" s="1"/>
  <c r="L888" i="1"/>
  <c r="M888" i="1" s="1"/>
  <c r="L824" i="1"/>
  <c r="M824" i="1" s="1"/>
  <c r="L760" i="1"/>
  <c r="M760" i="1" s="1"/>
  <c r="L537" i="1"/>
  <c r="M537" i="1" s="1"/>
  <c r="L364" i="1"/>
  <c r="M364" i="1" s="1"/>
  <c r="L25" i="1"/>
  <c r="M25" i="1" s="1"/>
  <c r="M982" i="1"/>
  <c r="L854" i="1"/>
  <c r="M854" i="1" s="1"/>
  <c r="M1061" i="1"/>
  <c r="L1396" i="1"/>
  <c r="M1396" i="1" s="1"/>
  <c r="L1140" i="1"/>
  <c r="M1140" i="1" s="1"/>
  <c r="L1012" i="1"/>
  <c r="M1012" i="1" s="1"/>
  <c r="L884" i="1"/>
  <c r="M884" i="1" s="1"/>
  <c r="L820" i="1"/>
  <c r="M820" i="1" s="1"/>
  <c r="L756" i="1"/>
  <c r="M756" i="1" s="1"/>
  <c r="L185" i="1"/>
  <c r="M185" i="1" s="1"/>
  <c r="L52" i="1"/>
  <c r="M52" i="1" s="1"/>
  <c r="L450" i="1"/>
  <c r="M450" i="1" s="1"/>
  <c r="M258" i="1"/>
  <c r="N258" i="1" s="1"/>
  <c r="L130" i="1"/>
  <c r="M130" i="1" s="1"/>
  <c r="O129" i="1" s="1"/>
  <c r="L66" i="1"/>
  <c r="M66" i="1" s="1"/>
  <c r="L632" i="1"/>
  <c r="M632" i="1" s="1"/>
  <c r="L568" i="1"/>
  <c r="M568" i="1" s="1"/>
  <c r="L312" i="1"/>
  <c r="M312" i="1" s="1"/>
  <c r="L248" i="1"/>
  <c r="M248" i="1" s="1"/>
  <c r="L295" i="1"/>
  <c r="M295" i="1" s="1"/>
  <c r="L103" i="1"/>
  <c r="M103" i="1" s="1"/>
  <c r="L900" i="1"/>
  <c r="M900" i="1" s="1"/>
  <c r="L1281" i="1"/>
  <c r="M1281" i="1" s="1"/>
  <c r="L1208" i="1"/>
  <c r="M1208" i="1" s="1"/>
  <c r="L889" i="1"/>
  <c r="M889" i="1" s="1"/>
  <c r="L486" i="1"/>
  <c r="M486" i="1" s="1"/>
  <c r="L524" i="1"/>
  <c r="M524" i="1" s="1"/>
  <c r="L836" i="1"/>
  <c r="L948" i="1"/>
  <c r="M948" i="1" s="1"/>
  <c r="N947" i="1" s="1"/>
  <c r="L112" i="1"/>
  <c r="M112" i="1" s="1"/>
  <c r="N112" i="1" s="1"/>
  <c r="L590" i="1"/>
  <c r="M590" i="1" s="1"/>
  <c r="L462" i="1"/>
  <c r="M462" i="1" s="1"/>
  <c r="N269" i="1"/>
  <c r="M1354" i="1"/>
  <c r="P1353" i="1" s="1"/>
  <c r="M1098" i="1"/>
  <c r="P1098" i="1" s="1"/>
  <c r="L1458" i="1"/>
  <c r="M1458" i="1" s="1"/>
  <c r="M1058" i="1"/>
  <c r="L961" i="1"/>
  <c r="M961" i="1" s="1"/>
  <c r="L705" i="1"/>
  <c r="M705" i="1" s="1"/>
  <c r="N704" i="1" s="1"/>
  <c r="L49" i="1"/>
  <c r="M49" i="1" s="1"/>
  <c r="L1337" i="1"/>
  <c r="M1337" i="1" s="1"/>
  <c r="L825" i="1"/>
  <c r="M825" i="1" s="1"/>
  <c r="L1128" i="1"/>
  <c r="M1128" i="1" s="1"/>
  <c r="L744" i="1"/>
  <c r="M744" i="1" s="1"/>
  <c r="L823" i="1"/>
  <c r="M823" i="1" s="1"/>
  <c r="L193" i="1"/>
  <c r="M193" i="1" s="1"/>
  <c r="L1542" i="1"/>
  <c r="M1542" i="1" s="1"/>
  <c r="M1749" i="1"/>
  <c r="L1685" i="1"/>
  <c r="M1685" i="1" s="1"/>
  <c r="L1557" i="1"/>
  <c r="M1557" i="1" s="1"/>
  <c r="M1493" i="1"/>
  <c r="L1429" i="1"/>
  <c r="M1429" i="1" s="1"/>
  <c r="L1301" i="1"/>
  <c r="M1301" i="1" s="1"/>
  <c r="L1173" i="1"/>
  <c r="M1173" i="1" s="1"/>
  <c r="O1173" i="1" s="1"/>
  <c r="M981" i="1"/>
  <c r="L917" i="1"/>
  <c r="M917" i="1" s="1"/>
  <c r="L853" i="1"/>
  <c r="M853" i="1" s="1"/>
  <c r="L789" i="1"/>
  <c r="M789" i="1" s="1"/>
  <c r="L273" i="1"/>
  <c r="M273" i="1" s="1"/>
  <c r="M1124" i="1"/>
  <c r="M652" i="1"/>
  <c r="N651" i="1" s="1"/>
  <c r="M313" i="1"/>
  <c r="N313" i="1" s="1"/>
  <c r="L883" i="1"/>
  <c r="M883" i="1" s="1"/>
  <c r="O882" i="1" s="1"/>
  <c r="M370" i="1"/>
  <c r="O369" i="1" s="1"/>
  <c r="L306" i="1"/>
  <c r="M306" i="1" s="1"/>
  <c r="L242" i="1"/>
  <c r="M242" i="1" s="1"/>
  <c r="L178" i="1"/>
  <c r="M178" i="1" s="1"/>
  <c r="L168" i="1"/>
  <c r="M168" i="1" s="1"/>
  <c r="L104" i="1"/>
  <c r="M104" i="1" s="1"/>
  <c r="L518" i="1"/>
  <c r="M518" i="1" s="1"/>
  <c r="L390" i="1"/>
  <c r="M390" i="1" s="1"/>
  <c r="L1013" i="1"/>
  <c r="M1013" i="1" s="1"/>
  <c r="L402" i="1"/>
  <c r="M402" i="1" s="1"/>
  <c r="L396" i="1"/>
  <c r="M396" i="1" s="1"/>
  <c r="L1412" i="1"/>
  <c r="M1412" i="1" s="1"/>
  <c r="L772" i="1"/>
  <c r="M772" i="1" s="1"/>
  <c r="L1340" i="1"/>
  <c r="M1340" i="1" s="1"/>
  <c r="L725" i="1"/>
  <c r="M725" i="1" s="1"/>
  <c r="L692" i="1"/>
  <c r="M692" i="1" s="1"/>
  <c r="L769" i="1"/>
  <c r="M769" i="1" s="1"/>
  <c r="L1224" i="1"/>
  <c r="M1224" i="1" s="1"/>
  <c r="L1318" i="1"/>
  <c r="M1318" i="1" s="1"/>
  <c r="L1081" i="1"/>
  <c r="M1081" i="1" s="1"/>
  <c r="P204" i="1"/>
  <c r="L713" i="1"/>
  <c r="M713" i="1" s="1"/>
  <c r="O712" i="1" s="1"/>
  <c r="L68" i="1"/>
  <c r="M68" i="1" s="1"/>
  <c r="O68" i="1" s="1"/>
  <c r="L1330" i="1"/>
  <c r="M1330" i="1" s="1"/>
  <c r="L721" i="1"/>
  <c r="M721" i="1" s="1"/>
  <c r="M1409" i="1"/>
  <c r="L1409" i="1"/>
  <c r="L1153" i="1"/>
  <c r="M1153" i="1" s="1"/>
  <c r="L897" i="1"/>
  <c r="M897" i="1" s="1"/>
  <c r="L1017" i="1"/>
  <c r="M1017" i="1" s="1"/>
  <c r="L761" i="1"/>
  <c r="M761" i="1" s="1"/>
  <c r="P761" i="1" s="1"/>
  <c r="M196" i="1"/>
  <c r="L196" i="1"/>
  <c r="L1240" i="1"/>
  <c r="M1240" i="1" s="1"/>
  <c r="L620" i="1"/>
  <c r="M620" i="1" s="1"/>
  <c r="M108" i="1"/>
  <c r="P108" i="1" s="1"/>
  <c r="L108" i="1"/>
  <c r="L321" i="1"/>
  <c r="M321" i="1" s="1"/>
  <c r="L1206" i="1"/>
  <c r="M1206" i="1" s="1"/>
  <c r="M950" i="1"/>
  <c r="L188" i="1"/>
  <c r="M188" i="1" s="1"/>
  <c r="M773" i="1"/>
  <c r="P773" i="1" s="1"/>
  <c r="M1044" i="1"/>
  <c r="P1044" i="1" s="1"/>
  <c r="M724" i="1"/>
  <c r="L441" i="1"/>
  <c r="M441" i="1" s="1"/>
  <c r="L354" i="1"/>
  <c r="M354" i="1" s="1"/>
  <c r="L98" i="1"/>
  <c r="M98" i="1" s="1"/>
  <c r="L54" i="1"/>
  <c r="M54" i="1" s="1"/>
  <c r="L485" i="1"/>
  <c r="M485" i="1" s="1"/>
  <c r="M357" i="1"/>
  <c r="N357" i="1" s="1"/>
  <c r="M165" i="1"/>
  <c r="M101" i="1"/>
  <c r="L268" i="1"/>
  <c r="M268" i="1" s="1"/>
  <c r="L202" i="1"/>
  <c r="M202" i="1" s="1"/>
  <c r="L1284" i="1"/>
  <c r="M1284" i="1" s="1"/>
  <c r="L580" i="1"/>
  <c r="M580" i="1" s="1"/>
  <c r="L828" i="1"/>
  <c r="M828" i="1" s="1"/>
  <c r="L213" i="1"/>
  <c r="M213" i="1" s="1"/>
  <c r="L180" i="1"/>
  <c r="M180" i="1" s="1"/>
  <c r="L114" i="1"/>
  <c r="M114" i="1" s="1"/>
  <c r="L409" i="1"/>
  <c r="M409" i="1" s="1"/>
  <c r="L740" i="1"/>
  <c r="M740" i="1" s="1"/>
  <c r="L228" i="1"/>
  <c r="M228" i="1" s="1"/>
  <c r="L276" i="1"/>
  <c r="M276" i="1" s="1"/>
  <c r="L877" i="1"/>
  <c r="M877" i="1" s="1"/>
  <c r="N877" i="1" s="1"/>
  <c r="L1156" i="1"/>
  <c r="M1156" i="1" s="1"/>
  <c r="L516" i="1"/>
  <c r="M516" i="1" s="1"/>
  <c r="L572" i="1"/>
  <c r="M572" i="1" s="1"/>
  <c r="L153" i="1"/>
  <c r="M153" i="1" s="1"/>
  <c r="L456" i="1"/>
  <c r="M456" i="1" s="1"/>
  <c r="P39" i="1"/>
  <c r="O1021" i="1"/>
  <c r="P576" i="1"/>
  <c r="O1117" i="1"/>
  <c r="N1724" i="1"/>
  <c r="N1215" i="1"/>
  <c r="N1286" i="1"/>
  <c r="O936" i="1"/>
  <c r="O511" i="1"/>
  <c r="N954" i="1"/>
  <c r="N967" i="1"/>
  <c r="N1274" i="1"/>
  <c r="N606" i="1"/>
  <c r="N1135" i="1"/>
  <c r="N1734" i="1"/>
  <c r="N199" i="1"/>
  <c r="N490" i="1"/>
  <c r="P437" i="1"/>
  <c r="O487" i="1"/>
  <c r="N1261" i="1"/>
  <c r="N1099" i="1"/>
  <c r="N706" i="1"/>
  <c r="N703" i="1"/>
  <c r="N783" i="1"/>
  <c r="P601" i="1"/>
  <c r="P29" i="1"/>
  <c r="N1502" i="1"/>
  <c r="N838" i="1"/>
  <c r="N1050" i="1"/>
  <c r="N1103" i="1"/>
  <c r="N506" i="1"/>
  <c r="N639" i="1"/>
  <c r="O604" i="1"/>
  <c r="N996" i="1"/>
  <c r="O1020" i="1"/>
  <c r="O447" i="1"/>
  <c r="O496" i="1"/>
  <c r="O732" i="1"/>
  <c r="P249" i="1"/>
  <c r="P9" i="1"/>
  <c r="P28" i="1"/>
  <c r="O296" i="1"/>
  <c r="O400" i="1"/>
  <c r="O477" i="1"/>
  <c r="N1670" i="1"/>
  <c r="P956" i="1"/>
  <c r="O908" i="1"/>
  <c r="P60" i="1"/>
  <c r="N1715" i="1"/>
  <c r="N890" i="1"/>
  <c r="N667" i="1"/>
  <c r="N1414" i="1"/>
  <c r="N555" i="1"/>
  <c r="N547" i="1"/>
  <c r="P132" i="1"/>
  <c r="N1222" i="1"/>
  <c r="O358" i="1"/>
  <c r="O668" i="1"/>
  <c r="O729" i="1"/>
  <c r="N584" i="1"/>
  <c r="O576" i="1"/>
  <c r="N1182" i="1"/>
  <c r="N415" i="1"/>
  <c r="N1587" i="1"/>
  <c r="N1757" i="1"/>
  <c r="P217" i="1"/>
  <c r="N1151" i="1"/>
  <c r="P1020" i="1"/>
  <c r="O28" i="1"/>
  <c r="N296" i="1"/>
  <c r="O912" i="1"/>
  <c r="N1211" i="1"/>
  <c r="N1161" i="1"/>
  <c r="N962" i="1"/>
  <c r="N627" i="1"/>
  <c r="O575" i="1"/>
  <c r="N970" i="1"/>
  <c r="N603" i="1"/>
  <c r="N1277" i="1"/>
  <c r="N1035" i="1"/>
  <c r="N1146" i="1"/>
  <c r="O249" i="1"/>
  <c r="P93" i="1"/>
  <c r="P453" i="1"/>
  <c r="P664" i="1"/>
  <c r="P69" i="1"/>
  <c r="O665" i="1"/>
  <c r="O976" i="1"/>
  <c r="P729" i="1"/>
  <c r="N208" i="1"/>
  <c r="O304" i="1"/>
  <c r="N239" i="1"/>
  <c r="N1666" i="1"/>
  <c r="N1230" i="1"/>
  <c r="N1602" i="1"/>
  <c r="N1237" i="1"/>
  <c r="N1800" i="1"/>
  <c r="N1798" i="1"/>
  <c r="N1550" i="1"/>
  <c r="N1358" i="1"/>
  <c r="N767" i="1"/>
  <c r="N1517" i="1"/>
  <c r="N975" i="1"/>
  <c r="N1218" i="1"/>
  <c r="N1644" i="1"/>
  <c r="N794" i="1"/>
  <c r="N774" i="1"/>
  <c r="O9" i="1"/>
  <c r="N284" i="1"/>
  <c r="P110" i="1"/>
  <c r="P1039" i="1"/>
  <c r="O385" i="1"/>
  <c r="N1595" i="1"/>
  <c r="N1389" i="1"/>
  <c r="N1255" i="1"/>
  <c r="N495" i="1"/>
  <c r="O956" i="1"/>
  <c r="O197" i="1"/>
  <c r="P37" i="1"/>
  <c r="N1158" i="1"/>
  <c r="N943" i="1"/>
  <c r="P628" i="1"/>
  <c r="P377" i="1"/>
  <c r="O110" i="1"/>
  <c r="P477" i="1"/>
  <c r="N1719" i="1"/>
  <c r="N1418" i="1"/>
  <c r="O628" i="1"/>
  <c r="P304" i="1"/>
  <c r="N663" i="1"/>
  <c r="N723" i="1"/>
  <c r="N1197" i="1"/>
  <c r="N1094" i="1"/>
  <c r="N1406" i="1"/>
  <c r="N1477" i="1"/>
  <c r="N1665" i="1"/>
  <c r="N1131" i="1"/>
  <c r="N1659" i="1"/>
  <c r="N1359" i="1"/>
  <c r="N862" i="1"/>
  <c r="N1522" i="1"/>
  <c r="N11" i="1"/>
  <c r="N1507" i="1"/>
  <c r="N1413" i="1"/>
  <c r="N1609" i="1"/>
  <c r="N1611" i="1"/>
  <c r="N458" i="1"/>
  <c r="N635" i="1"/>
  <c r="N1707" i="1"/>
  <c r="N1584" i="1"/>
  <c r="N163" i="1"/>
  <c r="N1057" i="1"/>
  <c r="N1075" i="1"/>
  <c r="N1470" i="1"/>
  <c r="N711" i="1"/>
  <c r="N1345" i="1"/>
  <c r="O437" i="1"/>
  <c r="P284" i="1"/>
  <c r="P592" i="1"/>
  <c r="P230" i="1"/>
  <c r="O469" i="1"/>
  <c r="P1268" i="1"/>
  <c r="O444" i="1"/>
  <c r="O508" i="1"/>
  <c r="N194" i="1"/>
  <c r="N563" i="1"/>
  <c r="N1467" i="1"/>
  <c r="N1545" i="1"/>
  <c r="N1592" i="1"/>
  <c r="N1452" i="1"/>
  <c r="N1399" i="1"/>
  <c r="N1438" i="1"/>
  <c r="N1614" i="1"/>
  <c r="N587" i="1"/>
  <c r="N1654" i="1"/>
  <c r="N778" i="1"/>
  <c r="N1199" i="1"/>
  <c r="N126" i="1"/>
  <c r="N614" i="1"/>
  <c r="N902" i="1"/>
  <c r="N1325" i="1"/>
  <c r="N1794" i="1"/>
  <c r="N1440" i="1"/>
  <c r="N1641" i="1"/>
  <c r="N830" i="1"/>
  <c r="N1498" i="1"/>
  <c r="N1565" i="1"/>
  <c r="N695" i="1"/>
  <c r="N483" i="1"/>
  <c r="N583" i="1"/>
  <c r="N1688" i="1"/>
  <c r="O132" i="1"/>
  <c r="P577" i="1"/>
  <c r="O313" i="1"/>
  <c r="P38" i="1"/>
  <c r="P269" i="1"/>
  <c r="O328" i="1"/>
  <c r="N278" i="1"/>
  <c r="P508" i="1"/>
  <c r="P296" i="1"/>
  <c r="N1733" i="1"/>
  <c r="N1546" i="1"/>
  <c r="N1633" i="1"/>
  <c r="N1675" i="1"/>
  <c r="O284" i="1"/>
  <c r="N261" i="1"/>
  <c r="N1651" i="1"/>
  <c r="N1123" i="1"/>
  <c r="N1109" i="1"/>
  <c r="N1305" i="1"/>
  <c r="N303" i="1"/>
  <c r="N1295" i="1"/>
  <c r="N75" i="1"/>
  <c r="P575" i="1"/>
  <c r="P313" i="1"/>
  <c r="O453" i="1"/>
  <c r="N1192" i="1"/>
  <c r="N1023" i="1"/>
  <c r="N946" i="1"/>
  <c r="P880" i="1"/>
  <c r="N43" i="1"/>
  <c r="N1242" i="1"/>
  <c r="N1178" i="1"/>
  <c r="O1038" i="1"/>
  <c r="P764" i="1"/>
  <c r="N1657" i="1"/>
  <c r="N1459" i="1"/>
  <c r="N1532" i="1"/>
  <c r="N1473" i="1"/>
  <c r="N499" i="1"/>
  <c r="N1783" i="1"/>
  <c r="N203" i="1"/>
  <c r="N1787" i="1"/>
  <c r="N1801" i="1"/>
  <c r="N1309" i="1"/>
  <c r="N1678" i="1"/>
  <c r="N562" i="1"/>
  <c r="N1636" i="1"/>
  <c r="O507" i="1"/>
  <c r="N4" i="1"/>
  <c r="P174" i="1"/>
  <c r="N476" i="1"/>
  <c r="P476" i="1"/>
  <c r="O476" i="1"/>
  <c r="P997" i="1"/>
  <c r="O997" i="1"/>
  <c r="N1450" i="1"/>
  <c r="N1572" i="1"/>
  <c r="M661" i="1"/>
  <c r="N661" i="1" s="1"/>
  <c r="M1721" i="1"/>
  <c r="O1720" i="1" s="1"/>
  <c r="N1486" i="1"/>
  <c r="N763" i="1"/>
  <c r="M1043" i="1"/>
  <c r="N1042" i="1" s="1"/>
  <c r="O39" i="1"/>
  <c r="M338" i="1"/>
  <c r="M247" i="1"/>
  <c r="P656" i="1"/>
  <c r="O656" i="1"/>
  <c r="O77" i="1"/>
  <c r="O254" i="1"/>
  <c r="M619" i="1"/>
  <c r="N1792" i="1"/>
  <c r="M727" i="1"/>
  <c r="M678" i="1"/>
  <c r="N678" i="1" s="1"/>
  <c r="M1107" i="1"/>
  <c r="N1106" i="1" s="1"/>
  <c r="M1333" i="1"/>
  <c r="P1332" i="1" s="1"/>
  <c r="O76" i="1"/>
  <c r="N719" i="1"/>
  <c r="P719" i="1"/>
  <c r="N1723" i="1"/>
  <c r="N1469" i="1"/>
  <c r="N1606" i="1"/>
  <c r="M594" i="1"/>
  <c r="N594" i="1" s="1"/>
  <c r="M1431" i="1"/>
  <c r="O1430" i="1" s="1"/>
  <c r="M979" i="1"/>
  <c r="N475" i="1"/>
  <c r="M1175" i="1"/>
  <c r="N1174" i="1" s="1"/>
  <c r="M1303" i="1"/>
  <c r="P976" i="1"/>
  <c r="P77" i="1"/>
  <c r="O208" i="1"/>
  <c r="O69" i="1"/>
  <c r="N197" i="1"/>
  <c r="M356" i="1"/>
  <c r="O38" i="1"/>
  <c r="O376" i="1"/>
  <c r="M1226" i="1"/>
  <c r="N1226" i="1" s="1"/>
  <c r="N951" i="1"/>
  <c r="M227" i="1"/>
  <c r="M1653" i="1"/>
  <c r="N1653" i="1" s="1"/>
  <c r="M27" i="1"/>
  <c r="N27" i="1" s="1"/>
  <c r="M1363" i="1"/>
  <c r="N1363" i="1" s="1"/>
  <c r="N443" i="1"/>
  <c r="N1361" i="1"/>
  <c r="N1291" i="1"/>
  <c r="M742" i="1"/>
  <c r="P741" i="1" s="1"/>
  <c r="M1702" i="1"/>
  <c r="P1701" i="1" s="1"/>
  <c r="M1540" i="1"/>
  <c r="N1227" i="1"/>
  <c r="M1417" i="1"/>
  <c r="P1417" i="1" s="1"/>
  <c r="N403" i="1"/>
  <c r="M1480" i="1"/>
  <c r="N955" i="1"/>
  <c r="O764" i="1"/>
  <c r="O584" i="1"/>
  <c r="O174" i="1"/>
  <c r="P208" i="1"/>
  <c r="N69" i="1"/>
  <c r="N1308" i="1"/>
  <c r="P640" i="1"/>
  <c r="O640" i="1"/>
  <c r="N60" i="1"/>
  <c r="O60" i="1"/>
  <c r="N1117" i="1"/>
  <c r="P1117" i="1"/>
  <c r="N393" i="1"/>
  <c r="P393" i="1"/>
  <c r="O393" i="1"/>
  <c r="M802" i="1"/>
  <c r="N1749" i="1"/>
  <c r="N1124" i="1"/>
  <c r="P157" i="1"/>
  <c r="O157" i="1"/>
  <c r="N865" i="1"/>
  <c r="O865" i="1"/>
  <c r="P865" i="1"/>
  <c r="O657" i="1"/>
  <c r="N812" i="1"/>
  <c r="O812" i="1"/>
  <c r="M1397" i="1"/>
  <c r="M1382" i="1"/>
  <c r="P1382" i="1" s="1"/>
  <c r="M1766" i="1"/>
  <c r="P1765" i="1" s="1"/>
  <c r="M1604" i="1"/>
  <c r="N1603" i="1" s="1"/>
  <c r="M1298" i="1"/>
  <c r="M1673" i="1"/>
  <c r="N1673" i="1" s="1"/>
  <c r="M1544" i="1"/>
  <c r="P1543" i="1" s="1"/>
  <c r="M870" i="1"/>
  <c r="M1530" i="1"/>
  <c r="N1529" i="1" s="1"/>
  <c r="P657" i="1"/>
  <c r="O564" i="1"/>
  <c r="P912" i="1"/>
  <c r="N941" i="1"/>
  <c r="O940" i="1"/>
  <c r="N1463" i="1"/>
  <c r="N655" i="1"/>
  <c r="N1585" i="1"/>
  <c r="M147" i="1"/>
  <c r="M1525" i="1"/>
  <c r="N1524" i="1" s="1"/>
  <c r="O465" i="1"/>
  <c r="N616" i="1"/>
  <c r="P616" i="1"/>
  <c r="O616" i="1"/>
  <c r="P63" i="1"/>
  <c r="O63" i="1"/>
  <c r="O588" i="1"/>
  <c r="M316" i="1"/>
  <c r="N315" i="1" s="1"/>
  <c r="M550" i="1"/>
  <c r="O550" i="1" s="1"/>
  <c r="N1737" i="1"/>
  <c r="M714" i="1"/>
  <c r="N1716" i="1"/>
  <c r="M1254" i="1"/>
  <c r="N1254" i="1" s="1"/>
  <c r="M1786" i="1"/>
  <c r="P1786" i="1" s="1"/>
  <c r="N623" i="1"/>
  <c r="M851" i="1"/>
  <c r="M1668" i="1"/>
  <c r="N1667" i="1" s="1"/>
  <c r="M107" i="1"/>
  <c r="M915" i="1"/>
  <c r="N914" i="1" s="1"/>
  <c r="M1559" i="1"/>
  <c r="P1559" i="1" s="1"/>
  <c r="P76" i="1"/>
  <c r="M1491" i="1"/>
  <c r="P64" i="1"/>
  <c r="O64" i="1"/>
  <c r="N1655" i="1"/>
  <c r="M1126" i="1"/>
  <c r="P1125" i="1" s="1"/>
  <c r="N1310" i="1"/>
  <c r="N1478" i="1"/>
  <c r="N1350" i="1"/>
  <c r="M1077" i="1"/>
  <c r="N1076" i="1" s="1"/>
  <c r="M1018" i="1"/>
  <c r="M1601" i="1"/>
  <c r="N1601" i="1" s="1"/>
  <c r="M983" i="1"/>
  <c r="M1736" i="1"/>
  <c r="N1736" i="1" s="1"/>
  <c r="M1205" i="1"/>
  <c r="N1705" i="1"/>
  <c r="N615" i="1"/>
  <c r="M1329" i="1"/>
  <c r="N718" i="1"/>
  <c r="M1171" i="1"/>
  <c r="M1638" i="1"/>
  <c r="O261" i="1"/>
  <c r="P254" i="1"/>
  <c r="P584" i="1"/>
  <c r="O93" i="1"/>
  <c r="O128" i="1"/>
  <c r="O880" i="1"/>
  <c r="O941" i="1"/>
  <c r="O1192" i="1"/>
  <c r="P812" i="1"/>
  <c r="M92" i="1"/>
  <c r="N91" i="1" s="1"/>
  <c r="N406" i="1"/>
  <c r="O416" i="1"/>
  <c r="N1010" i="1"/>
  <c r="N144" i="1"/>
  <c r="P144" i="1"/>
  <c r="O144" i="1"/>
  <c r="N750" i="1"/>
  <c r="N1629" i="1"/>
  <c r="N1562" i="1"/>
  <c r="N1780" i="1"/>
  <c r="N699" i="1"/>
  <c r="M1141" i="1"/>
  <c r="M1239" i="1"/>
  <c r="N1649" i="1"/>
  <c r="N1528" i="1"/>
  <c r="N1434" i="1"/>
  <c r="N698" i="1"/>
  <c r="M919" i="1"/>
  <c r="P919" i="1" s="1"/>
  <c r="N847" i="1"/>
  <c r="N1554" i="1"/>
  <c r="M530" i="1"/>
  <c r="O530" i="1" s="1"/>
  <c r="N427" i="1"/>
  <c r="N1233" i="1"/>
  <c r="N1754" i="1"/>
  <c r="N491" i="1"/>
  <c r="M1105" i="1"/>
  <c r="N1104" i="1" s="1"/>
  <c r="N1773" i="1"/>
  <c r="M1062" i="1"/>
  <c r="N1062" i="1" s="1"/>
  <c r="N1370" i="1"/>
  <c r="N451" i="1"/>
  <c r="M187" i="1"/>
  <c r="M1367" i="1"/>
  <c r="P1366" i="1" s="1"/>
  <c r="N1167" i="1"/>
  <c r="M1608" i="1"/>
  <c r="N1608" i="1" s="1"/>
  <c r="N911" i="1"/>
  <c r="M1299" i="1"/>
  <c r="N1444" i="1"/>
  <c r="N1708" i="1"/>
  <c r="N1415" i="1"/>
  <c r="M1732" i="1"/>
  <c r="N1732" i="1" s="1"/>
  <c r="M1427" i="1"/>
  <c r="M1714" i="1"/>
  <c r="O1713" i="1" s="1"/>
  <c r="P261" i="1"/>
  <c r="P128" i="1"/>
  <c r="O577" i="1"/>
  <c r="P941" i="1"/>
  <c r="P996" i="1"/>
  <c r="O1039" i="1"/>
  <c r="P100" i="1"/>
  <c r="O100" i="1"/>
  <c r="P541" i="1"/>
  <c r="O541" i="1"/>
  <c r="P668" i="1"/>
  <c r="N558" i="1"/>
  <c r="M23" i="1"/>
  <c r="O22" i="1" s="1"/>
  <c r="M579" i="1"/>
  <c r="M1779" i="1"/>
  <c r="N1779" i="1" s="1"/>
  <c r="M1619" i="1"/>
  <c r="N1618" i="1" s="1"/>
  <c r="M659" i="1"/>
  <c r="P658" i="1" s="1"/>
  <c r="N1279" i="1"/>
  <c r="M1574" i="1"/>
  <c r="O217" i="1"/>
  <c r="N645" i="1"/>
  <c r="M1316" i="1"/>
  <c r="N1316" i="1" s="1"/>
  <c r="N34" i="1"/>
  <c r="N214" i="1"/>
  <c r="M872" i="1"/>
  <c r="P872" i="1" s="1"/>
  <c r="M232" i="1"/>
  <c r="N1040" i="1"/>
  <c r="N249" i="1"/>
  <c r="M1442" i="1"/>
  <c r="P1441" i="1" s="1"/>
  <c r="M233" i="1"/>
  <c r="N233" i="1" s="1"/>
  <c r="N511" i="1"/>
  <c r="N76" i="1"/>
  <c r="N940" i="1"/>
  <c r="M949" i="1"/>
  <c r="M373" i="1"/>
  <c r="M210" i="1"/>
  <c r="N209" i="1" s="1"/>
  <c r="M183" i="1"/>
  <c r="N183" i="1" s="1"/>
  <c r="M6" i="1"/>
  <c r="N5" i="1" s="1"/>
  <c r="M274" i="1"/>
  <c r="N1232" i="1"/>
  <c r="N157" i="1"/>
  <c r="M1084" i="1"/>
  <c r="P1083" i="1" s="1"/>
  <c r="N690" i="1"/>
  <c r="M67" i="1"/>
  <c r="M1267" i="1"/>
  <c r="P1266" i="1" s="1"/>
  <c r="N1551" i="1"/>
  <c r="N1680" i="1"/>
  <c r="M1617" i="1"/>
  <c r="M1747" i="1"/>
  <c r="O1746" i="1" s="1"/>
  <c r="M1623" i="1"/>
  <c r="N1622" i="1" s="1"/>
  <c r="N1163" i="1"/>
  <c r="N1349" i="1"/>
  <c r="M1252" i="1"/>
  <c r="N1252" i="1" s="1"/>
  <c r="M612" i="1"/>
  <c r="N611" i="1" s="1"/>
  <c r="M930" i="1"/>
  <c r="M1384" i="1"/>
  <c r="M808" i="1"/>
  <c r="N808" i="1" s="1"/>
  <c r="N1020" i="1"/>
  <c r="M134" i="1"/>
  <c r="N133" i="1" s="1"/>
  <c r="M540" i="1"/>
  <c r="P169" i="1"/>
  <c r="N447" i="1"/>
  <c r="N64" i="1"/>
  <c r="N453" i="1"/>
  <c r="M1188" i="1"/>
  <c r="M1320" i="1"/>
  <c r="M680" i="1"/>
  <c r="O680" i="1" s="1"/>
  <c r="M412" i="1"/>
  <c r="P412" i="1" s="1"/>
  <c r="N1360" i="1"/>
  <c r="N322" i="1"/>
  <c r="M432" i="1"/>
  <c r="M176" i="1"/>
  <c r="M83" i="1"/>
  <c r="O83" i="1" s="1"/>
  <c r="M241" i="1"/>
  <c r="P240" i="1" s="1"/>
  <c r="M1064" i="1"/>
  <c r="P1063" i="1" s="1"/>
  <c r="M424" i="1"/>
  <c r="N717" i="1"/>
  <c r="M1294" i="1"/>
  <c r="M317" i="1"/>
  <c r="M907" i="1"/>
  <c r="P907" i="1" s="1"/>
  <c r="M1129" i="1"/>
  <c r="M885" i="1"/>
  <c r="P885" i="1" s="1"/>
  <c r="M309" i="1"/>
  <c r="M20" i="1"/>
  <c r="M18" i="1"/>
  <c r="M737" i="1"/>
  <c r="P737" i="1" s="1"/>
  <c r="M350" i="1"/>
  <c r="N350" i="1" s="1"/>
  <c r="M119" i="1"/>
  <c r="M552" i="1"/>
  <c r="O551" i="1" s="1"/>
  <c r="M1113" i="1"/>
  <c r="M334" i="1"/>
  <c r="M341" i="1"/>
  <c r="M82" i="1"/>
  <c r="M933" i="1"/>
  <c r="N254" i="1"/>
  <c r="M1053" i="1"/>
  <c r="N1053" i="1" s="1"/>
  <c r="O413" i="1"/>
  <c r="M1410" i="1"/>
  <c r="P1410" i="1" s="1"/>
  <c r="M186" i="1"/>
  <c r="M905" i="1"/>
  <c r="M326" i="1"/>
  <c r="O325" i="1" s="1"/>
  <c r="M960" i="1"/>
  <c r="M384" i="1"/>
  <c r="O383" i="1" s="1"/>
  <c r="N1447" i="1"/>
  <c r="M473" i="1"/>
  <c r="M171" i="1"/>
  <c r="N170" i="1" s="1"/>
  <c r="M1662" i="1"/>
  <c r="P1661" i="1" s="1"/>
  <c r="M1101" i="1"/>
  <c r="N1101" i="1" s="1"/>
  <c r="M875" i="1"/>
  <c r="M682" i="1"/>
  <c r="M1000" i="1"/>
  <c r="N999" i="1" s="1"/>
  <c r="M360" i="1"/>
  <c r="P360" i="1" s="1"/>
  <c r="M534" i="1"/>
  <c r="M253" i="1"/>
  <c r="M843" i="1"/>
  <c r="M1030" i="1"/>
  <c r="N1030" i="1" s="1"/>
  <c r="M1065" i="1"/>
  <c r="M489" i="1"/>
  <c r="P488" i="1" s="1"/>
  <c r="M821" i="1"/>
  <c r="M245" i="1"/>
  <c r="M596" i="1"/>
  <c r="M33" i="1"/>
  <c r="N33" i="1" s="1"/>
  <c r="M1663" i="1"/>
  <c r="M55" i="1"/>
  <c r="N793" i="1"/>
  <c r="N909" i="1"/>
  <c r="M1005" i="1"/>
  <c r="P1005" i="1" s="1"/>
  <c r="M869" i="1"/>
  <c r="M989" i="1"/>
  <c r="M1210" i="1"/>
  <c r="M122" i="1"/>
  <c r="M841" i="1"/>
  <c r="P841" i="1" s="1"/>
  <c r="M265" i="1"/>
  <c r="M1408" i="1"/>
  <c r="P1407" i="1" s="1"/>
  <c r="M896" i="1"/>
  <c r="M320" i="1"/>
  <c r="M281" i="1"/>
  <c r="P281" i="1" s="1"/>
  <c r="M571" i="1"/>
  <c r="M1300" i="1"/>
  <c r="M916" i="1"/>
  <c r="M308" i="1"/>
  <c r="M310" i="1"/>
  <c r="M246" i="1"/>
  <c r="P156" i="1"/>
  <c r="M267" i="1"/>
  <c r="M734" i="1"/>
  <c r="P733" i="1" s="1"/>
  <c r="N937" i="1"/>
  <c r="M425" i="1"/>
  <c r="N425" i="1" s="1"/>
  <c r="P992" i="1"/>
  <c r="M934" i="1"/>
  <c r="N628" i="1"/>
  <c r="M693" i="1"/>
  <c r="M181" i="1"/>
  <c r="N1364" i="1"/>
  <c r="M532" i="1"/>
  <c r="O531" i="1" s="1"/>
  <c r="M850" i="1"/>
  <c r="O849" i="1" s="1"/>
  <c r="M990" i="1"/>
  <c r="M609" i="1"/>
  <c r="M1535" i="1"/>
  <c r="P1535" i="1" s="1"/>
  <c r="N1620" i="1"/>
  <c r="M1446" i="1"/>
  <c r="O1446" i="1" s="1"/>
  <c r="M688" i="1"/>
  <c r="N687" i="1" s="1"/>
  <c r="M1404" i="1"/>
  <c r="N1403" i="1" s="1"/>
  <c r="M13" i="1"/>
  <c r="N12" i="1" s="1"/>
  <c r="M805" i="1"/>
  <c r="N805" i="1" s="1"/>
  <c r="M861" i="1"/>
  <c r="O861" i="1" s="1"/>
  <c r="M58" i="1"/>
  <c r="M256" i="1"/>
  <c r="N255" i="1" s="1"/>
  <c r="N644" i="1"/>
  <c r="P644" i="1"/>
  <c r="O644" i="1"/>
  <c r="N950" i="1"/>
  <c r="N131" i="1"/>
  <c r="N1122" i="1"/>
  <c r="N1134" i="1"/>
  <c r="N37" i="1"/>
  <c r="O37" i="1"/>
  <c r="N1078" i="1"/>
  <c r="N554" i="1"/>
  <c r="P358" i="1"/>
  <c r="N42" i="1"/>
  <c r="N436" i="1"/>
  <c r="N1799" i="1"/>
  <c r="P1246" i="1"/>
  <c r="N766" i="1"/>
  <c r="N1596" i="1"/>
  <c r="N986" i="1"/>
  <c r="P908" i="1"/>
  <c r="N601" i="1"/>
  <c r="O601" i="1"/>
  <c r="N464" i="1"/>
  <c r="P464" i="1"/>
  <c r="O464" i="1"/>
  <c r="N439" i="1"/>
  <c r="P439" i="1"/>
  <c r="O439" i="1"/>
  <c r="N234" i="1"/>
  <c r="P848" i="1"/>
  <c r="O848" i="1"/>
  <c r="N376" i="1"/>
  <c r="P375" i="1"/>
  <c r="P376" i="1"/>
  <c r="O375" i="1"/>
  <c r="N205" i="1"/>
  <c r="O204" i="1"/>
  <c r="P205" i="1"/>
  <c r="O205" i="1"/>
  <c r="N981" i="1"/>
  <c r="P981" i="1"/>
  <c r="O981" i="1"/>
  <c r="N796" i="1"/>
  <c r="P796" i="1"/>
  <c r="O796" i="1"/>
  <c r="N1270" i="1"/>
  <c r="P1270" i="1"/>
  <c r="O1270" i="1"/>
  <c r="P1269" i="1"/>
  <c r="O1269" i="1"/>
  <c r="N344" i="1"/>
  <c r="P344" i="1"/>
  <c r="O344" i="1"/>
  <c r="O592" i="1"/>
  <c r="N630" i="1"/>
  <c r="P629" i="1"/>
  <c r="O629" i="1"/>
  <c r="N36" i="1"/>
  <c r="P36" i="1"/>
  <c r="O36" i="1"/>
  <c r="N591" i="1"/>
  <c r="P591" i="1"/>
  <c r="O591" i="1"/>
  <c r="N125" i="1"/>
  <c r="P124" i="1"/>
  <c r="O124" i="1"/>
  <c r="N1244" i="1"/>
  <c r="P1244" i="1"/>
  <c r="N732" i="1"/>
  <c r="P732" i="1"/>
  <c r="N150" i="1"/>
  <c r="N346" i="1"/>
  <c r="P345" i="1"/>
  <c r="O345" i="1"/>
  <c r="P346" i="1"/>
  <c r="N416" i="1"/>
  <c r="P416" i="1"/>
  <c r="N414" i="1"/>
  <c r="N127" i="1"/>
  <c r="P127" i="1"/>
  <c r="O127" i="1"/>
  <c r="N1198" i="1"/>
  <c r="N685" i="1"/>
  <c r="P684" i="1"/>
  <c r="O684" i="1"/>
  <c r="P292" i="1"/>
  <c r="O292" i="1"/>
  <c r="N633" i="1"/>
  <c r="P633" i="1"/>
  <c r="O633" i="1"/>
  <c r="N1246" i="1"/>
  <c r="P1245" i="1"/>
  <c r="O1245" i="1"/>
  <c r="N410" i="1"/>
  <c r="P410" i="1"/>
  <c r="O410" i="1"/>
  <c r="P501" i="1"/>
  <c r="O501" i="1"/>
  <c r="N1492" i="1"/>
  <c r="P1492" i="1"/>
  <c r="O1492" i="1"/>
  <c r="N984" i="1"/>
  <c r="P984" i="1"/>
  <c r="O984" i="1"/>
  <c r="N16" i="1"/>
  <c r="P16" i="1"/>
  <c r="O16" i="1"/>
  <c r="N653" i="1"/>
  <c r="P652" i="1"/>
  <c r="P936" i="1"/>
  <c r="N525" i="1"/>
  <c r="P525" i="1"/>
  <c r="O525" i="1"/>
  <c r="O346" i="1"/>
  <c r="O1244" i="1"/>
  <c r="O689" i="1"/>
  <c r="N581" i="1"/>
  <c r="P581" i="1"/>
  <c r="O581" i="1"/>
  <c r="N1022" i="1"/>
  <c r="N438" i="1"/>
  <c r="P438" i="1"/>
  <c r="O438" i="1"/>
  <c r="N625" i="1"/>
  <c r="O624" i="1"/>
  <c r="O808" i="1"/>
  <c r="N901" i="1"/>
  <c r="N636" i="1"/>
  <c r="P636" i="1"/>
  <c r="O636" i="1"/>
  <c r="P624" i="1"/>
  <c r="N237" i="1"/>
  <c r="O237" i="1"/>
  <c r="N716" i="1"/>
  <c r="O716" i="1"/>
  <c r="N109" i="1"/>
  <c r="P109" i="1"/>
  <c r="O109" i="1"/>
  <c r="N229" i="1"/>
  <c r="O229" i="1"/>
  <c r="N665" i="1"/>
  <c r="P665" i="1"/>
  <c r="N1493" i="1"/>
  <c r="P369" i="1"/>
  <c r="N377" i="1"/>
  <c r="O377" i="1"/>
  <c r="P700" i="1"/>
  <c r="N156" i="1"/>
  <c r="O156" i="1"/>
  <c r="N992" i="1"/>
  <c r="O992" i="1"/>
  <c r="N191" i="1"/>
  <c r="P191" i="1"/>
  <c r="O191" i="1"/>
  <c r="N374" i="1"/>
  <c r="P374" i="1"/>
  <c r="N514" i="1"/>
  <c r="N664" i="1"/>
  <c r="O664" i="1"/>
  <c r="N749" i="1"/>
  <c r="N469" i="1"/>
  <c r="P468" i="1"/>
  <c r="O468" i="1"/>
  <c r="P469" i="1"/>
  <c r="N1664" i="1"/>
  <c r="N1531" i="1"/>
  <c r="N1656" i="1"/>
  <c r="N1523" i="1"/>
  <c r="N1121" i="1"/>
  <c r="N1658" i="1"/>
  <c r="N903" i="1"/>
  <c r="O700" i="1"/>
  <c r="P689" i="1"/>
  <c r="P1419" i="1"/>
  <c r="O1419" i="1"/>
  <c r="N230" i="1"/>
  <c r="O230" i="1"/>
  <c r="N400" i="1"/>
  <c r="P400" i="1"/>
  <c r="N588" i="1"/>
  <c r="P588" i="1"/>
  <c r="N429" i="1"/>
  <c r="P428" i="1"/>
  <c r="P429" i="1"/>
  <c r="O428" i="1"/>
  <c r="O429" i="1"/>
  <c r="N413" i="1"/>
  <c r="P413" i="1"/>
  <c r="N329" i="1"/>
  <c r="P329" i="1"/>
  <c r="O329" i="1"/>
  <c r="P328" i="1"/>
  <c r="P173" i="1"/>
  <c r="N1268" i="1"/>
  <c r="O1268" i="1"/>
  <c r="N886" i="1"/>
  <c r="O993" i="1"/>
  <c r="N1181" i="1"/>
  <c r="N1307" i="1"/>
  <c r="N343" i="1"/>
  <c r="N1536" i="1"/>
  <c r="N1767" i="1"/>
  <c r="N1640" i="1"/>
  <c r="N1476" i="1"/>
  <c r="N1466" i="1"/>
  <c r="N1217" i="1"/>
  <c r="N1451" i="1"/>
  <c r="O1198" i="1"/>
  <c r="O1060" i="1"/>
  <c r="N1132" i="1"/>
  <c r="O1132" i="1"/>
  <c r="N116" i="1"/>
  <c r="P116" i="1"/>
  <c r="O116" i="1"/>
  <c r="N1324" i="1"/>
  <c r="O1024" i="1"/>
  <c r="P526" i="1"/>
  <c r="O526" i="1"/>
  <c r="N500" i="1"/>
  <c r="O500" i="1"/>
  <c r="N386" i="1"/>
  <c r="P385" i="1"/>
  <c r="N196" i="1"/>
  <c r="P196" i="1"/>
  <c r="O196" i="1"/>
  <c r="P164" i="1"/>
  <c r="O164" i="1"/>
  <c r="N1797" i="1"/>
  <c r="N434" i="1"/>
  <c r="N1449" i="1"/>
  <c r="N522" i="1"/>
  <c r="N1743" i="1"/>
  <c r="N1130" i="1"/>
  <c r="N1398" i="1"/>
  <c r="N795" i="1"/>
  <c r="O374" i="1"/>
  <c r="P716" i="1"/>
  <c r="P229" i="1"/>
  <c r="P1024" i="1"/>
  <c r="P500" i="1"/>
  <c r="P1060" i="1"/>
  <c r="P1021" i="1"/>
  <c r="N496" i="1"/>
  <c r="P496" i="1"/>
  <c r="N426" i="1"/>
  <c r="M1323" i="1"/>
  <c r="N1322" i="1" s="1"/>
  <c r="P366" i="1"/>
  <c r="N1660" i="1"/>
  <c r="N1527" i="1"/>
  <c r="N35" i="1"/>
  <c r="N1766" i="1"/>
  <c r="N1054" i="1"/>
  <c r="N1456" i="1"/>
  <c r="M739" i="1"/>
  <c r="N814" i="1"/>
  <c r="P1040" i="1"/>
  <c r="N1041" i="1"/>
  <c r="M1711" i="1"/>
  <c r="N1711" i="1" s="1"/>
  <c r="M1127" i="1"/>
  <c r="M1225" i="1"/>
  <c r="N1234" i="1"/>
  <c r="M694" i="1"/>
  <c r="M1696" i="1"/>
  <c r="N1696" i="1" s="1"/>
  <c r="N1742" i="1"/>
  <c r="N1586" i="1"/>
  <c r="N1090" i="1"/>
  <c r="N498" i="1"/>
  <c r="M818" i="1"/>
  <c r="P818" i="1" s="1"/>
  <c r="N1241" i="1"/>
  <c r="M1549" i="1"/>
  <c r="N1549" i="1" s="1"/>
  <c r="M1741" i="1"/>
  <c r="N1741" i="1" s="1"/>
  <c r="M455" i="1"/>
  <c r="N1471" i="1"/>
  <c r="N1727" i="1"/>
  <c r="M1037" i="1"/>
  <c r="O1037" i="1" s="1"/>
  <c r="M1594" i="1"/>
  <c r="P1594" i="1" s="1"/>
  <c r="N1365" i="1"/>
  <c r="M1575" i="1"/>
  <c r="N1575" i="1" s="1"/>
  <c r="M1436" i="1"/>
  <c r="P1436" i="1" s="1"/>
  <c r="N1704" i="1"/>
  <c r="N1706" i="1"/>
  <c r="N1043" i="1"/>
  <c r="N1671" i="1"/>
  <c r="M743" i="1"/>
  <c r="N586" i="1"/>
  <c r="M1297" i="1"/>
  <c r="N1296" i="1" s="1"/>
  <c r="N1650" i="1"/>
  <c r="N1793" i="1"/>
  <c r="N1231" i="1"/>
  <c r="M1515" i="1"/>
  <c r="N1648" i="1"/>
  <c r="M1769" i="1"/>
  <c r="N1769" i="1" s="1"/>
  <c r="N922" i="1"/>
  <c r="M1496" i="1"/>
  <c r="M1775" i="1"/>
  <c r="P1774" i="1" s="1"/>
  <c r="N1722" i="1"/>
  <c r="P197" i="1"/>
  <c r="O996" i="1"/>
  <c r="O719" i="1"/>
  <c r="O269" i="1"/>
  <c r="O169" i="1"/>
  <c r="M1221" i="1"/>
  <c r="N1221" i="1" s="1"/>
  <c r="N494" i="1"/>
  <c r="N497" i="1"/>
  <c r="N912" i="1"/>
  <c r="N217" i="1"/>
  <c r="N10" i="1"/>
  <c r="M1180" i="1"/>
  <c r="N668" i="1"/>
  <c r="M1506" i="1"/>
  <c r="N1506" i="1" s="1"/>
  <c r="M118" i="1"/>
  <c r="N117" i="1" s="1"/>
  <c r="M1376" i="1"/>
  <c r="P1375" i="1" s="1"/>
  <c r="M864" i="1"/>
  <c r="M352" i="1"/>
  <c r="P351" i="1" s="1"/>
  <c r="N63" i="1"/>
  <c r="N813" i="1"/>
  <c r="N1212" i="1"/>
  <c r="N1168" i="1"/>
  <c r="M446" i="1"/>
  <c r="N445" i="1" s="1"/>
  <c r="N629" i="1"/>
  <c r="M1236" i="1"/>
  <c r="N1235" i="1" s="1"/>
  <c r="N468" i="1"/>
  <c r="M786" i="1"/>
  <c r="N366" i="1"/>
  <c r="M481" i="1"/>
  <c r="N480" i="1" s="1"/>
  <c r="N470" i="1"/>
  <c r="M792" i="1"/>
  <c r="M216" i="1"/>
  <c r="N215" i="1" s="1"/>
  <c r="N575" i="1"/>
  <c r="M1195" i="1"/>
  <c r="P1194" i="1" s="1"/>
  <c r="N592" i="1"/>
  <c r="M561" i="1"/>
  <c r="N561" i="1" s="1"/>
  <c r="N526" i="1"/>
  <c r="N1374" i="1"/>
  <c r="N656" i="1"/>
  <c r="N1038" i="1"/>
  <c r="M921" i="1"/>
  <c r="N921" i="1" s="1"/>
  <c r="M460" i="1"/>
  <c r="N459" i="1" s="1"/>
  <c r="M1014" i="1"/>
  <c r="N465" i="1"/>
  <c r="N394" i="1"/>
  <c r="N124" i="1"/>
  <c r="N304" i="1"/>
  <c r="M926" i="1"/>
  <c r="M826" i="1"/>
  <c r="O826" i="1" s="1"/>
  <c r="M777" i="1"/>
  <c r="N777" i="1" s="1"/>
  <c r="M201" i="1"/>
  <c r="N200" i="1" s="1"/>
  <c r="M1344" i="1"/>
  <c r="N1344" i="1" s="1"/>
  <c r="M832" i="1"/>
  <c r="M871" i="1"/>
  <c r="M758" i="1"/>
  <c r="N758" i="1" s="1"/>
  <c r="M1643" i="1"/>
  <c r="N1643" i="1" s="1"/>
  <c r="M1003" i="1"/>
  <c r="N1003" i="1" s="1"/>
  <c r="M638" i="1"/>
  <c r="N638" i="1" s="1"/>
  <c r="M1632" i="1"/>
  <c r="N1631" i="1" s="1"/>
  <c r="M803" i="1"/>
  <c r="N803" i="1" s="1"/>
  <c r="N1581" i="1"/>
  <c r="M1526" i="1"/>
  <c r="N1526" i="1" s="1"/>
  <c r="M858" i="1"/>
  <c r="N858" i="1" s="1"/>
  <c r="M1214" i="1"/>
  <c r="M1285" i="1"/>
  <c r="N1777" i="1"/>
  <c r="M7" i="1"/>
  <c r="M807" i="1"/>
  <c r="N806" i="1" s="1"/>
  <c r="M1763" i="1"/>
  <c r="N1763" i="1" s="1"/>
  <c r="M1026" i="1"/>
  <c r="N1026" i="1" s="1"/>
  <c r="M1338" i="1"/>
  <c r="M1626" i="1"/>
  <c r="P1626" i="1" s="1"/>
  <c r="N1405" i="1"/>
  <c r="M1605" i="1"/>
  <c r="N1605" i="1" s="1"/>
  <c r="N991" i="1"/>
  <c r="M939" i="1"/>
  <c r="N939" i="1" s="1"/>
  <c r="N1331" i="1"/>
  <c r="N1472" i="1"/>
  <c r="N1213" i="1"/>
  <c r="N1709" i="1"/>
  <c r="M1443" i="1"/>
  <c r="N1443" i="1" s="1"/>
  <c r="M1703" i="1"/>
  <c r="N1703" i="1" s="1"/>
  <c r="N1580" i="1"/>
  <c r="M1001" i="1"/>
  <c r="N622" i="1"/>
  <c r="M1718" i="1"/>
  <c r="M243" i="1"/>
  <c r="M647" i="1"/>
  <c r="M867" i="1"/>
  <c r="N867" i="1" s="1"/>
  <c r="M1635" i="1"/>
  <c r="P1634" i="1" s="1"/>
  <c r="O1422" i="1"/>
  <c r="N1423" i="1"/>
  <c r="M1082" i="1"/>
  <c r="M71" i="1"/>
  <c r="O70" i="1" s="1"/>
  <c r="N1353" i="1"/>
  <c r="M1150" i="1"/>
  <c r="P1150" i="1" s="1"/>
  <c r="M1342" i="1"/>
  <c r="N1342" i="1" s="1"/>
  <c r="M1157" i="1"/>
  <c r="N1060" i="1"/>
  <c r="M420" i="1"/>
  <c r="N46" i="1"/>
  <c r="M546" i="1"/>
  <c r="N1073" i="1"/>
  <c r="M433" i="1"/>
  <c r="O432" i="1" s="1"/>
  <c r="N722" i="1"/>
  <c r="N848" i="1"/>
  <c r="N1021" i="1"/>
  <c r="N1758" i="1"/>
  <c r="M1116" i="1"/>
  <c r="P1115" i="1" s="1"/>
  <c r="M958" i="1"/>
  <c r="N957" i="1" s="1"/>
  <c r="N218" i="1"/>
  <c r="N1385" i="1"/>
  <c r="M745" i="1"/>
  <c r="M1312" i="1"/>
  <c r="N1312" i="1" s="1"/>
  <c r="M800" i="1"/>
  <c r="M288" i="1"/>
  <c r="P287" i="1" s="1"/>
  <c r="N1764" i="1"/>
  <c r="N764" i="1"/>
  <c r="N385" i="1"/>
  <c r="M1172" i="1"/>
  <c r="N94" i="1"/>
  <c r="M1368" i="1"/>
  <c r="O1368" i="1" s="1"/>
  <c r="M728" i="1"/>
  <c r="M152" i="1"/>
  <c r="P151" i="1" s="1"/>
  <c r="N375" i="1"/>
  <c r="N478" i="1"/>
  <c r="N198" i="1"/>
  <c r="M781" i="1"/>
  <c r="N780" i="1" s="1"/>
  <c r="N1200" i="1"/>
  <c r="N262" i="1"/>
  <c r="M677" i="1"/>
  <c r="N1738" i="1"/>
  <c r="N976" i="1"/>
  <c r="N1260" i="1"/>
  <c r="N428" i="1"/>
  <c r="N174" i="1"/>
  <c r="N797" i="1"/>
  <c r="N762" i="1"/>
  <c r="N1166" i="1"/>
  <c r="N649" i="1"/>
  <c r="M137" i="1"/>
  <c r="N136" i="1" s="1"/>
  <c r="N158" i="1"/>
  <c r="N880" i="1"/>
  <c r="M1229" i="1"/>
  <c r="N1228" i="1" s="1"/>
  <c r="N115" i="1"/>
  <c r="M1568" i="1"/>
  <c r="N1568" i="1" s="1"/>
  <c r="M1191" i="1"/>
  <c r="O1191" i="1" s="1"/>
  <c r="M1513" i="1"/>
  <c r="O1513" i="1" s="1"/>
  <c r="N1474" i="1"/>
  <c r="M610" i="1"/>
  <c r="N610" i="1" s="1"/>
  <c r="M894" i="1"/>
  <c r="N894" i="1" s="1"/>
  <c r="N1321" i="1"/>
  <c r="N47" i="1"/>
  <c r="M1251" i="1"/>
  <c r="N1250" i="1" s="1"/>
  <c r="N1803" i="1"/>
  <c r="N710" i="1"/>
  <c r="M1066" i="1"/>
  <c r="N195" i="1"/>
  <c r="M1071" i="1"/>
  <c r="N1776" i="1"/>
  <c r="M1561" i="1"/>
  <c r="N1561" i="1" s="1"/>
  <c r="N1753" i="1"/>
  <c r="N1739" i="1"/>
  <c r="N1045" i="1"/>
  <c r="N654" i="1"/>
  <c r="M978" i="1"/>
  <c r="N1306" i="1"/>
  <c r="N1377" i="1"/>
  <c r="M327" i="1"/>
  <c r="N327" i="1" s="1"/>
  <c r="N715" i="1"/>
  <c r="M1583" i="1"/>
  <c r="O1582" i="1" s="1"/>
  <c r="N1448" i="1"/>
  <c r="N1712" i="1"/>
  <c r="N1203" i="1"/>
  <c r="M702" i="1"/>
  <c r="O701" i="1" s="1"/>
  <c r="M1760" i="1"/>
  <c r="N279" i="1"/>
  <c r="N910" i="1"/>
  <c r="M1142" i="1"/>
  <c r="M1093" i="1"/>
  <c r="N1093" i="1" s="1"/>
  <c r="M418" i="1"/>
  <c r="M1009" i="1"/>
  <c r="N369" i="1"/>
  <c r="N998" i="1"/>
  <c r="M1052" i="1"/>
  <c r="N430" i="1"/>
  <c r="N730" i="1"/>
  <c r="M1257" i="1"/>
  <c r="N1256" i="1" s="1"/>
  <c r="N169" i="1"/>
  <c r="M1248" i="1"/>
  <c r="P1248" i="1" s="1"/>
  <c r="M736" i="1"/>
  <c r="M224" i="1"/>
  <c r="N223" i="1" s="1"/>
  <c r="N444" i="1"/>
  <c r="N641" i="1"/>
  <c r="N1269" i="1"/>
  <c r="N501" i="1"/>
  <c r="N582" i="1"/>
  <c r="M980" i="1"/>
  <c r="N466" i="1"/>
  <c r="N1569" i="1"/>
  <c r="M1304" i="1"/>
  <c r="O1304" i="1" s="1"/>
  <c r="M600" i="1"/>
  <c r="P599" i="1" s="1"/>
  <c r="M88" i="1"/>
  <c r="N87" i="1" s="1"/>
  <c r="N1133" i="1"/>
  <c r="N345" i="1"/>
  <c r="N913" i="1"/>
  <c r="N1196" i="1"/>
  <c r="N1552" i="1"/>
  <c r="M770" i="1"/>
  <c r="N669" i="1"/>
  <c r="M1108" i="1"/>
  <c r="N204" i="1"/>
  <c r="M613" i="1"/>
  <c r="N613" i="1" s="1"/>
  <c r="N700" i="1"/>
  <c r="N77" i="1"/>
  <c r="N634" i="1"/>
  <c r="M566" i="1"/>
  <c r="N585" i="1"/>
  <c r="M73" i="1"/>
  <c r="N1216" i="1"/>
  <c r="N128" i="1"/>
  <c r="M1751" i="1"/>
  <c r="N1750" i="1" s="1"/>
  <c r="N1690" i="1"/>
  <c r="N662" i="1"/>
  <c r="M1647" i="1"/>
  <c r="O1646" i="1" s="1"/>
  <c r="N650" i="1"/>
  <c r="M1519" i="1"/>
  <c r="P1518" i="1" s="1"/>
  <c r="M1538" i="1"/>
  <c r="P1538" i="1" s="1"/>
  <c r="M482" i="1"/>
  <c r="N482" i="1" s="1"/>
  <c r="N1437" i="1"/>
  <c r="N1402" i="1"/>
  <c r="M1290" i="1"/>
  <c r="N1290" i="1" s="1"/>
  <c r="M1590" i="1"/>
  <c r="M291" i="1"/>
  <c r="M1571" i="1"/>
  <c r="M1432" i="1"/>
  <c r="N1700" i="1"/>
  <c r="M1165" i="1"/>
  <c r="N1102" i="1"/>
  <c r="M1485" i="1"/>
  <c r="O1484" i="1" s="1"/>
  <c r="M1669" i="1"/>
  <c r="N1669" i="1" s="1"/>
  <c r="M747" i="1"/>
  <c r="O746" i="1" s="1"/>
  <c r="M1293" i="1"/>
  <c r="M1185" i="1"/>
  <c r="M1785" i="1"/>
  <c r="M19" i="1"/>
  <c r="M1511" i="1"/>
  <c r="N1511" i="1" s="1"/>
  <c r="M1771" i="1"/>
  <c r="P1771" i="1" s="1"/>
  <c r="N686" i="1"/>
  <c r="M1034" i="1"/>
  <c r="P1033" i="1" s="1"/>
  <c r="N1346" i="1"/>
  <c r="M1613" i="1"/>
  <c r="N1613" i="1" s="1"/>
  <c r="M155" i="1"/>
  <c r="N155" i="1" s="1"/>
  <c r="M1007" i="1"/>
  <c r="N1006" i="1" s="1"/>
  <c r="N1615" i="1"/>
  <c r="M1752" i="1"/>
  <c r="M1273" i="1"/>
  <c r="N1273" i="1" s="1"/>
  <c r="N626" i="1"/>
  <c r="N1355" i="1"/>
  <c r="N1730" i="1"/>
  <c r="N1488" i="1"/>
  <c r="N1621" i="1"/>
  <c r="M1059" i="1"/>
  <c r="M1394" i="1"/>
  <c r="N1394" i="1" s="1"/>
  <c r="M1756" i="1"/>
  <c r="N1756" i="1" s="1"/>
  <c r="P1192" i="1"/>
  <c r="M965" i="1"/>
  <c r="N292" i="1"/>
  <c r="M290" i="1"/>
  <c r="M945" i="1"/>
  <c r="P945" i="1" s="1"/>
  <c r="N1487" i="1"/>
  <c r="N1424" i="1"/>
  <c r="N508" i="1"/>
  <c r="M1692" i="1"/>
  <c r="N1691" i="1" s="1"/>
  <c r="M988" i="1"/>
  <c r="N987" i="1" s="1"/>
  <c r="N1419" i="1"/>
  <c r="N666" i="1"/>
  <c r="N90" i="1"/>
  <c r="N1193" i="1"/>
  <c r="M1184" i="1"/>
  <c r="M672" i="1"/>
  <c r="O671" i="1" s="1"/>
  <c r="M160" i="1"/>
  <c r="N358" i="1"/>
  <c r="N908" i="1"/>
  <c r="N1400" i="1"/>
  <c r="N729" i="1"/>
  <c r="N437" i="1"/>
  <c r="N86" i="1"/>
  <c r="M852" i="1"/>
  <c r="N851" i="1" s="1"/>
  <c r="M148" i="1"/>
  <c r="N993" i="1"/>
  <c r="M1176" i="1"/>
  <c r="M536" i="1"/>
  <c r="M24" i="1"/>
  <c r="N577" i="1"/>
  <c r="N684" i="1"/>
  <c r="N38" i="1"/>
  <c r="M1067" i="1"/>
  <c r="N640" i="1"/>
  <c r="M557" i="1"/>
  <c r="N556" i="1" s="1"/>
  <c r="M549" i="1"/>
  <c r="N548" i="1" s="1"/>
  <c r="N1154" i="1"/>
  <c r="N302" i="1"/>
  <c r="N1098" i="1"/>
  <c r="N1118" i="1"/>
  <c r="N1501" i="1"/>
  <c r="N605" i="1"/>
  <c r="N93" i="1"/>
  <c r="N378" i="1"/>
  <c r="N521" i="1"/>
  <c r="N9" i="1"/>
  <c r="N576" i="1"/>
  <c r="N507" i="1"/>
  <c r="N1460" i="1"/>
  <c r="M1315" i="1"/>
  <c r="P1314" i="1" s="1"/>
  <c r="M1796" i="1"/>
  <c r="N1046" i="1"/>
  <c r="M1500" i="1"/>
  <c r="N1500" i="1" s="1"/>
  <c r="N1728" i="1"/>
  <c r="N1599" i="1"/>
  <c r="M931" i="1"/>
  <c r="M135" i="1"/>
  <c r="N1791" i="1"/>
  <c r="N1243" i="1"/>
  <c r="N1313" i="1"/>
  <c r="N1591" i="1"/>
  <c r="M1782" i="1"/>
  <c r="O1782" i="1" s="1"/>
  <c r="N1610" i="1"/>
  <c r="M1114" i="1"/>
  <c r="N1114" i="1" s="1"/>
  <c r="N598" i="1"/>
  <c r="N1588" i="1"/>
  <c r="M1455" i="1"/>
  <c r="N1455" i="1" s="1"/>
  <c r="N731" i="1"/>
  <c r="M643" i="1"/>
  <c r="P642" i="1" s="1"/>
  <c r="N1169" i="1"/>
  <c r="M683" i="1"/>
  <c r="P683" i="1" s="1"/>
  <c r="M283" i="1"/>
  <c r="N283" i="1" s="1"/>
  <c r="M1357" i="1"/>
  <c r="O1357" i="1" s="1"/>
  <c r="M674" i="1"/>
  <c r="P674" i="1" s="1"/>
  <c r="M1334" i="1"/>
  <c r="N1334" i="1" s="1"/>
  <c r="N1401" i="1"/>
  <c r="M371" i="1"/>
  <c r="M139" i="1"/>
  <c r="N139" i="1" s="1"/>
  <c r="M935" i="1"/>
  <c r="N935" i="1" s="1"/>
  <c r="M1327" i="1"/>
  <c r="P1327" i="1" s="1"/>
  <c r="N1468" i="1"/>
  <c r="N442" i="1"/>
  <c r="N782" i="1"/>
  <c r="N1138" i="1"/>
  <c r="M1521" i="1"/>
  <c r="P1521" i="1" s="1"/>
  <c r="N1439" i="1"/>
  <c r="M1699" i="1"/>
  <c r="N1699" i="1" s="1"/>
  <c r="N1576" i="1"/>
  <c r="N1566" i="1"/>
  <c r="N1802" i="1"/>
  <c r="M59" i="1"/>
  <c r="N59" i="1" s="1"/>
  <c r="M1259" i="1"/>
  <c r="N1259" i="1" s="1"/>
  <c r="N1547" i="1"/>
  <c r="N1137" i="1"/>
  <c r="N1074" i="1"/>
  <c r="O1385" i="1"/>
  <c r="N1386" i="1"/>
  <c r="N1674" i="1"/>
  <c r="N1453" i="1"/>
  <c r="N1645" i="1"/>
  <c r="N479" i="1"/>
  <c r="M211" i="1"/>
  <c r="P211" i="1" s="1"/>
  <c r="M995" i="1"/>
  <c r="P995" i="1" s="1"/>
  <c r="M1379" i="1"/>
  <c r="N1516" i="1"/>
  <c r="N1788" i="1"/>
  <c r="N474" i="1"/>
  <c r="M1187" i="1"/>
  <c r="N1433" i="1"/>
  <c r="N1679" i="1"/>
  <c r="M1628" i="1"/>
  <c r="P1628" i="1" s="1"/>
  <c r="P669" i="1"/>
  <c r="N670" i="1"/>
  <c r="O86" i="1"/>
  <c r="P447" i="1"/>
  <c r="P604" i="1"/>
  <c r="M837" i="1"/>
  <c r="N837" i="1" s="1"/>
  <c r="N164" i="1"/>
  <c r="M226" i="1"/>
  <c r="N881" i="1"/>
  <c r="N1039" i="1"/>
  <c r="N985" i="1"/>
  <c r="N829" i="1"/>
  <c r="M1564" i="1"/>
  <c r="P1563" i="1" s="1"/>
  <c r="M924" i="1"/>
  <c r="P923" i="1" s="1"/>
  <c r="M348" i="1"/>
  <c r="P347" i="1" s="1"/>
  <c r="N602" i="1"/>
  <c r="M553" i="1"/>
  <c r="M41" i="1"/>
  <c r="O40" i="1" s="1"/>
  <c r="M1120" i="1"/>
  <c r="P1119" i="1" s="1"/>
  <c r="M608" i="1"/>
  <c r="M96" i="1"/>
  <c r="O95" i="1" s="1"/>
  <c r="N966" i="1"/>
  <c r="N328" i="1"/>
  <c r="M1748" i="1"/>
  <c r="M788" i="1"/>
  <c r="N787" i="1" s="1"/>
  <c r="M801" i="1"/>
  <c r="M1112" i="1"/>
  <c r="M472" i="1"/>
  <c r="P471" i="1" s="1"/>
  <c r="N1422" i="1"/>
  <c r="M1428" i="1"/>
  <c r="N657" i="1"/>
  <c r="M1421" i="1"/>
  <c r="M856" i="1"/>
  <c r="N997" i="1"/>
  <c r="M421" i="1"/>
  <c r="N1681" i="1"/>
  <c r="N74" i="1"/>
  <c r="N110" i="1"/>
  <c r="N1392" i="1"/>
  <c r="N342" i="1"/>
  <c r="N1245" i="1"/>
  <c r="N541" i="1"/>
  <c r="N29" i="1"/>
  <c r="N314" i="1"/>
  <c r="M1481" i="1"/>
  <c r="N1481" i="1" s="1"/>
  <c r="M457" i="1"/>
  <c r="M1510" i="1"/>
  <c r="N1509" i="1" s="1"/>
  <c r="M1088" i="1"/>
  <c r="M166" i="1"/>
  <c r="P165" i="1" s="1"/>
  <c r="M1504" i="1"/>
  <c r="N1772" i="1"/>
  <c r="M822" i="1"/>
  <c r="M1490" i="1"/>
  <c r="N1249" i="1"/>
  <c r="N1553" i="1"/>
  <c r="M1745" i="1"/>
  <c r="N1744" i="1" s="1"/>
  <c r="N675" i="1"/>
  <c r="O466" i="1"/>
  <c r="N467" i="1"/>
  <c r="N1475" i="1"/>
  <c r="M1598" i="1"/>
  <c r="O1597" i="1" s="1"/>
  <c r="N1369" i="1"/>
  <c r="M1762" i="1"/>
  <c r="N1761" i="1" s="1"/>
  <c r="M99" i="1"/>
  <c r="N99" i="1" s="1"/>
  <c r="M1579" i="1"/>
  <c r="N1177" i="1"/>
  <c r="M754" i="1"/>
  <c r="O753" i="1" s="1"/>
  <c r="N1110" i="1"/>
  <c r="M1426" i="1"/>
  <c r="N1497" i="1"/>
  <c r="M1677" i="1"/>
  <c r="M519" i="1"/>
  <c r="M1462" i="1"/>
  <c r="N1462" i="1" s="1"/>
  <c r="N1145" i="1"/>
  <c r="M879" i="1"/>
  <c r="N879" i="1" s="1"/>
  <c r="N1265" i="1"/>
  <c r="M331" i="1"/>
  <c r="P331" i="1" s="1"/>
  <c r="N1577" i="1"/>
  <c r="M1624" i="1"/>
  <c r="N1624" i="1" s="1"/>
  <c r="N1689" i="1"/>
  <c r="M709" i="1"/>
  <c r="N709" i="1" s="1"/>
  <c r="N1380" i="1"/>
  <c r="N100" i="1"/>
  <c r="N238" i="1"/>
  <c r="M162" i="1"/>
  <c r="N542" i="1"/>
  <c r="N936" i="1"/>
  <c r="N487" i="1"/>
  <c r="N765" i="1"/>
  <c r="M1372" i="1"/>
  <c r="P1371" i="1" s="1"/>
  <c r="M860" i="1"/>
  <c r="N859" i="1" s="1"/>
  <c r="N538" i="1"/>
  <c r="M1086" i="1"/>
  <c r="N1086" i="1" s="1"/>
  <c r="M1056" i="1"/>
  <c r="N1056" i="1" s="1"/>
  <c r="M544" i="1"/>
  <c r="M32" i="1"/>
  <c r="N50" i="1"/>
  <c r="N956" i="1"/>
  <c r="N624" i="1"/>
  <c r="M1556" i="1"/>
  <c r="M660" i="1"/>
  <c r="M161" i="1"/>
  <c r="M1048" i="1"/>
  <c r="P1047" i="1" s="1"/>
  <c r="M408" i="1"/>
  <c r="M929" i="1"/>
  <c r="O928" i="1" s="1"/>
  <c r="N39" i="1"/>
  <c r="N1136" i="1"/>
  <c r="N132" i="1"/>
  <c r="N30" i="1"/>
  <c r="N564" i="1"/>
  <c r="N477" i="1"/>
  <c r="N250" i="1"/>
  <c r="M969" i="1"/>
  <c r="N968" i="1" s="1"/>
  <c r="N942" i="1"/>
  <c r="N1024" i="1"/>
  <c r="M1639" i="1"/>
  <c r="P1531" i="1"/>
  <c r="O1531" i="1"/>
  <c r="P1110" i="1"/>
  <c r="O1110" i="1"/>
  <c r="O1154" i="1"/>
  <c r="P1154" i="1"/>
  <c r="P1467" i="1"/>
  <c r="O1467" i="1"/>
  <c r="P1800" i="1"/>
  <c r="O1800" i="1"/>
  <c r="P1459" i="1"/>
  <c r="O1459" i="1"/>
  <c r="P1181" i="1"/>
  <c r="O1181" i="1"/>
  <c r="P1358" i="1"/>
  <c r="O1358" i="1"/>
  <c r="P1222" i="1"/>
  <c r="O1222" i="1"/>
  <c r="P570" i="1"/>
  <c r="O570" i="1"/>
  <c r="P1507" i="1"/>
  <c r="O1507" i="1"/>
  <c r="P394" i="1"/>
  <c r="O394" i="1"/>
  <c r="P458" i="1"/>
  <c r="O458" i="1"/>
  <c r="P1724" i="1"/>
  <c r="O1724" i="1"/>
  <c r="O1798" i="1"/>
  <c r="P1798" i="1"/>
  <c r="P499" i="1"/>
  <c r="O499" i="1"/>
  <c r="P881" i="1"/>
  <c r="O881" i="1"/>
  <c r="P1109" i="1"/>
  <c r="O1109" i="1"/>
  <c r="P1783" i="1"/>
  <c r="O1783" i="1"/>
  <c r="P587" i="1"/>
  <c r="O587" i="1"/>
  <c r="P1797" i="1"/>
  <c r="O1797" i="1"/>
  <c r="P1305" i="1"/>
  <c r="O1305" i="1"/>
  <c r="P1286" i="1"/>
  <c r="O1286" i="1"/>
  <c r="P750" i="1"/>
  <c r="O750" i="1"/>
  <c r="P749" i="1"/>
  <c r="O749" i="1"/>
  <c r="P767" i="1"/>
  <c r="O767" i="1"/>
  <c r="P967" i="1"/>
  <c r="O967" i="1"/>
  <c r="O966" i="1"/>
  <c r="P966" i="1"/>
  <c r="P1629" i="1"/>
  <c r="O1629" i="1"/>
  <c r="P1654" i="1"/>
  <c r="O1654" i="1"/>
  <c r="P1158" i="1"/>
  <c r="O1158" i="1"/>
  <c r="P434" i="1"/>
  <c r="O434" i="1"/>
  <c r="P778" i="1"/>
  <c r="O778" i="1"/>
  <c r="P1134" i="1"/>
  <c r="O1134" i="1"/>
  <c r="P1133" i="1"/>
  <c r="O1133" i="1"/>
  <c r="P1450" i="1"/>
  <c r="O1450" i="1"/>
  <c r="P1200" i="1"/>
  <c r="P1517" i="1"/>
  <c r="O1517" i="1"/>
  <c r="P1199" i="1"/>
  <c r="O1199" i="1"/>
  <c r="P1572" i="1"/>
  <c r="O1572" i="1"/>
  <c r="P126" i="1"/>
  <c r="O126" i="1"/>
  <c r="P125" i="1"/>
  <c r="P614" i="1"/>
  <c r="O614" i="1"/>
  <c r="P902" i="1"/>
  <c r="O902" i="1"/>
  <c r="P901" i="1"/>
  <c r="P1562" i="1"/>
  <c r="O1562" i="1"/>
  <c r="P1325" i="1"/>
  <c r="O1325" i="1"/>
  <c r="O1324" i="1"/>
  <c r="P1324" i="1"/>
  <c r="P1794" i="1"/>
  <c r="O1794" i="1"/>
  <c r="P50" i="1"/>
  <c r="O50" i="1"/>
  <c r="P630" i="1"/>
  <c r="O630" i="1"/>
  <c r="P1255" i="1"/>
  <c r="O1255" i="1"/>
  <c r="P1440" i="1"/>
  <c r="O1440" i="1"/>
  <c r="P1670" i="1"/>
  <c r="O1670" i="1"/>
  <c r="P1449" i="1"/>
  <c r="O1449" i="1"/>
  <c r="P1641" i="1"/>
  <c r="O1641" i="1"/>
  <c r="P199" i="1"/>
  <c r="O199" i="1"/>
  <c r="P198" i="1"/>
  <c r="O198" i="1"/>
  <c r="P1078" i="1"/>
  <c r="O1078" i="1"/>
  <c r="O1374" i="1"/>
  <c r="P1374" i="1"/>
  <c r="P1780" i="1"/>
  <c r="O1780" i="1"/>
  <c r="P522" i="1"/>
  <c r="O522" i="1"/>
  <c r="P521" i="1"/>
  <c r="O521" i="1"/>
  <c r="P830" i="1"/>
  <c r="O830" i="1"/>
  <c r="P829" i="1"/>
  <c r="O829" i="1"/>
  <c r="P1498" i="1"/>
  <c r="O1498" i="1"/>
  <c r="P1261" i="1"/>
  <c r="O1261" i="1"/>
  <c r="P1260" i="1"/>
  <c r="O1260" i="1"/>
  <c r="P1565" i="1"/>
  <c r="O1565" i="1"/>
  <c r="P1757" i="1"/>
  <c r="O1757" i="1"/>
  <c r="P695" i="1"/>
  <c r="O695" i="1"/>
  <c r="P483" i="1"/>
  <c r="O483" i="1"/>
  <c r="P1483" i="1"/>
  <c r="O1483" i="1"/>
  <c r="P1743" i="1"/>
  <c r="O1743" i="1"/>
  <c r="P583" i="1"/>
  <c r="O583" i="1"/>
  <c r="P1130" i="1"/>
  <c r="O1130" i="1"/>
  <c r="P1688" i="1"/>
  <c r="O1688" i="1"/>
  <c r="P495" i="1"/>
  <c r="O495" i="1"/>
  <c r="P494" i="1"/>
  <c r="O494" i="1"/>
  <c r="P1398" i="1"/>
  <c r="O1398" i="1"/>
  <c r="P795" i="1"/>
  <c r="O795" i="1"/>
  <c r="O258" i="1"/>
  <c r="O1347" i="1"/>
  <c r="P1198" i="1"/>
  <c r="P1733" i="1"/>
  <c r="O1733" i="1"/>
  <c r="O835" i="1"/>
  <c r="P490" i="1"/>
  <c r="O490" i="1"/>
  <c r="P1418" i="1"/>
  <c r="O1418" i="1"/>
  <c r="P706" i="1"/>
  <c r="O706" i="1"/>
  <c r="P1633" i="1"/>
  <c r="O1633" i="1"/>
  <c r="P467" i="1"/>
  <c r="O467" i="1"/>
  <c r="P1177" i="1"/>
  <c r="O1177" i="1"/>
  <c r="P563" i="1"/>
  <c r="O563" i="1"/>
  <c r="P993" i="1"/>
  <c r="P1182" i="1"/>
  <c r="O1182" i="1"/>
  <c r="P970" i="1"/>
  <c r="O970" i="1"/>
  <c r="P1380" i="1"/>
  <c r="O1380" i="1"/>
  <c r="P1197" i="1"/>
  <c r="O1197" i="1"/>
  <c r="P1196" i="1"/>
  <c r="O1196" i="1"/>
  <c r="P1477" i="1"/>
  <c r="O1477" i="1"/>
  <c r="P1659" i="1"/>
  <c r="O1659" i="1"/>
  <c r="O1288" i="1"/>
  <c r="P1767" i="1"/>
  <c r="O1767" i="1"/>
  <c r="P1466" i="1"/>
  <c r="O1466" i="1"/>
  <c r="P1274" i="1"/>
  <c r="O1274" i="1"/>
  <c r="P1399" i="1"/>
  <c r="O1399" i="1"/>
  <c r="O890" i="1"/>
  <c r="P890" i="1"/>
  <c r="P1550" i="1"/>
  <c r="O1550" i="1"/>
  <c r="P1389" i="1"/>
  <c r="O1389" i="1"/>
  <c r="P87" i="1"/>
  <c r="O87" i="1"/>
  <c r="P86" i="1"/>
  <c r="O1742" i="1"/>
  <c r="P1742" i="1"/>
  <c r="P1586" i="1"/>
  <c r="O1586" i="1"/>
  <c r="P1090" i="1"/>
  <c r="O1090" i="1"/>
  <c r="P498" i="1"/>
  <c r="O498" i="1"/>
  <c r="P497" i="1"/>
  <c r="O497" i="1"/>
  <c r="P1486" i="1"/>
  <c r="O1486" i="1"/>
  <c r="P1241" i="1"/>
  <c r="O1241" i="1"/>
  <c r="P667" i="1"/>
  <c r="O667" i="1"/>
  <c r="P666" i="1"/>
  <c r="O666" i="1"/>
  <c r="P763" i="1"/>
  <c r="O763" i="1"/>
  <c r="O762" i="1"/>
  <c r="P1471" i="1"/>
  <c r="O1471" i="1"/>
  <c r="P1727" i="1"/>
  <c r="O1727" i="1"/>
  <c r="P645" i="1"/>
  <c r="O645" i="1"/>
  <c r="P962" i="1"/>
  <c r="O962" i="1"/>
  <c r="P1365" i="1"/>
  <c r="O1365" i="1"/>
  <c r="P1364" i="1"/>
  <c r="O1750" i="1"/>
  <c r="P1750" i="1"/>
  <c r="P1749" i="1"/>
  <c r="O1749" i="1"/>
  <c r="P303" i="1"/>
  <c r="O303" i="1"/>
  <c r="O302" i="1"/>
  <c r="P302" i="1"/>
  <c r="O94" i="1"/>
  <c r="P699" i="1"/>
  <c r="O699" i="1"/>
  <c r="P1295" i="1"/>
  <c r="O1295" i="1"/>
  <c r="P1704" i="1"/>
  <c r="O1704" i="1"/>
  <c r="P1706" i="1"/>
  <c r="O1706" i="1"/>
  <c r="P547" i="1"/>
  <c r="O547" i="1"/>
  <c r="P1043" i="1"/>
  <c r="P1671" i="1"/>
  <c r="O1671" i="1"/>
  <c r="P586" i="1"/>
  <c r="O586" i="1"/>
  <c r="P585" i="1"/>
  <c r="O585" i="1"/>
  <c r="P1230" i="1"/>
  <c r="O1230" i="1"/>
  <c r="P1650" i="1"/>
  <c r="O1650" i="1"/>
  <c r="P1793" i="1"/>
  <c r="O1793" i="1"/>
  <c r="P826" i="1"/>
  <c r="P1231" i="1"/>
  <c r="O1231" i="1"/>
  <c r="P1648" i="1"/>
  <c r="O1648" i="1"/>
  <c r="P922" i="1"/>
  <c r="O922" i="1"/>
  <c r="P1496" i="1"/>
  <c r="P75" i="1"/>
  <c r="O75" i="1"/>
  <c r="P74" i="1"/>
  <c r="O74" i="1"/>
  <c r="P1722" i="1"/>
  <c r="O1722" i="1"/>
  <c r="P1279" i="1"/>
  <c r="O1279" i="1"/>
  <c r="O1574" i="1"/>
  <c r="P4" i="1"/>
  <c r="O4" i="1"/>
  <c r="P466" i="1"/>
  <c r="O366" i="1"/>
  <c r="O1354" i="1"/>
  <c r="O901" i="1"/>
  <c r="P847" i="1"/>
  <c r="O847" i="1"/>
  <c r="P1233" i="1"/>
  <c r="O1233" i="1"/>
  <c r="P1232" i="1"/>
  <c r="O1232" i="1"/>
  <c r="P30" i="1"/>
  <c r="O30" i="1"/>
  <c r="P1103" i="1"/>
  <c r="O1103" i="1"/>
  <c r="P1277" i="1"/>
  <c r="O1277" i="1"/>
  <c r="P1370" i="1"/>
  <c r="O1370" i="1"/>
  <c r="P675" i="1"/>
  <c r="O675" i="1"/>
  <c r="P315" i="1"/>
  <c r="O315" i="1"/>
  <c r="P314" i="1"/>
  <c r="O314" i="1"/>
  <c r="P1545" i="1"/>
  <c r="O1545" i="1"/>
  <c r="P1651" i="1"/>
  <c r="O1651" i="1"/>
  <c r="P1665" i="1"/>
  <c r="O1665" i="1"/>
  <c r="P1359" i="1"/>
  <c r="O1359" i="1"/>
  <c r="P1609" i="1"/>
  <c r="O1609" i="1"/>
  <c r="P998" i="1"/>
  <c r="O998" i="1"/>
  <c r="P1217" i="1"/>
  <c r="O1217" i="1"/>
  <c r="P1216" i="1"/>
  <c r="O1216" i="1"/>
  <c r="P1451" i="1"/>
  <c r="O1451" i="1"/>
  <c r="P163" i="1"/>
  <c r="O163" i="1"/>
  <c r="P1470" i="1"/>
  <c r="O1470" i="1"/>
  <c r="P1473" i="1"/>
  <c r="O1473" i="1"/>
  <c r="P927" i="1"/>
  <c r="O927" i="1"/>
  <c r="P1527" i="1"/>
  <c r="O1527" i="1"/>
  <c r="P1456" i="1"/>
  <c r="O1456" i="1"/>
  <c r="P1799" i="1"/>
  <c r="O1799" i="1"/>
  <c r="O1246" i="1"/>
  <c r="P203" i="1"/>
  <c r="O203" i="1"/>
  <c r="P766" i="1"/>
  <c r="O766" i="1"/>
  <c r="P765" i="1"/>
  <c r="O765" i="1"/>
  <c r="P1596" i="1"/>
  <c r="O1596" i="1"/>
  <c r="P1463" i="1"/>
  <c r="O1463" i="1"/>
  <c r="P655" i="1"/>
  <c r="O655" i="1"/>
  <c r="O1493" i="1"/>
  <c r="P1493" i="1"/>
  <c r="P986" i="1"/>
  <c r="O986" i="1"/>
  <c r="P985" i="1"/>
  <c r="O985" i="1"/>
  <c r="P1787" i="1"/>
  <c r="O1787" i="1"/>
  <c r="P1801" i="1"/>
  <c r="O1801" i="1"/>
  <c r="P1309" i="1"/>
  <c r="O1309" i="1"/>
  <c r="P1308" i="1"/>
  <c r="O1308" i="1"/>
  <c r="P1792" i="1"/>
  <c r="O1792" i="1"/>
  <c r="P218" i="1"/>
  <c r="O218" i="1"/>
  <c r="P1649" i="1"/>
  <c r="O1649" i="1"/>
  <c r="P1678" i="1"/>
  <c r="O1678" i="1"/>
  <c r="P1162" i="1"/>
  <c r="O1162" i="1"/>
  <c r="P1581" i="1"/>
  <c r="O1581" i="1"/>
  <c r="O1042" i="1"/>
  <c r="P562" i="1"/>
  <c r="O562" i="1"/>
  <c r="P1585" i="1"/>
  <c r="O1585" i="1"/>
  <c r="P1777" i="1"/>
  <c r="O1777" i="1"/>
  <c r="P538" i="1"/>
  <c r="O538" i="1"/>
  <c r="P1636" i="1"/>
  <c r="O1636" i="1"/>
  <c r="P1405" i="1"/>
  <c r="O1405" i="1"/>
  <c r="P386" i="1"/>
  <c r="O386" i="1"/>
  <c r="P991" i="1"/>
  <c r="O991" i="1"/>
  <c r="P1331" i="1"/>
  <c r="O1331" i="1"/>
  <c r="P1472" i="1"/>
  <c r="O1472" i="1"/>
  <c r="P1212" i="1"/>
  <c r="O1212" i="1"/>
  <c r="P1709" i="1"/>
  <c r="O1709" i="1"/>
  <c r="P627" i="1"/>
  <c r="O627" i="1"/>
  <c r="P378" i="1"/>
  <c r="O378" i="1"/>
  <c r="P1215" i="1"/>
  <c r="O1215" i="1"/>
  <c r="P1580" i="1"/>
  <c r="O1580" i="1"/>
  <c r="P622" i="1"/>
  <c r="O622" i="1"/>
  <c r="O913" i="1"/>
  <c r="P913" i="1"/>
  <c r="P1551" i="1"/>
  <c r="O1551" i="1"/>
  <c r="P1680" i="1"/>
  <c r="O1680" i="1"/>
  <c r="P1423" i="1"/>
  <c r="O1423" i="1"/>
  <c r="P1422" i="1"/>
  <c r="P797" i="1"/>
  <c r="P430" i="1"/>
  <c r="O430" i="1"/>
  <c r="P1163" i="1"/>
  <c r="O1163" i="1"/>
  <c r="O470" i="1"/>
  <c r="P1664" i="1"/>
  <c r="O1664" i="1"/>
  <c r="P1554" i="1"/>
  <c r="O1554" i="1"/>
  <c r="P1523" i="1"/>
  <c r="O1523" i="1"/>
  <c r="P1050" i="1"/>
  <c r="O1050" i="1"/>
  <c r="P1211" i="1"/>
  <c r="O1211" i="1"/>
  <c r="P1121" i="1"/>
  <c r="O1121" i="1"/>
  <c r="P1658" i="1"/>
  <c r="O1658" i="1"/>
  <c r="P506" i="1"/>
  <c r="O506" i="1"/>
  <c r="P1553" i="1"/>
  <c r="O1553" i="1"/>
  <c r="P1552" i="1"/>
  <c r="O1552" i="1"/>
  <c r="P1167" i="1"/>
  <c r="O1167" i="1"/>
  <c r="P1166" i="1"/>
  <c r="O1166" i="1"/>
  <c r="P1369" i="1"/>
  <c r="O1369" i="1"/>
  <c r="P1675" i="1"/>
  <c r="O1675" i="1"/>
  <c r="P1577" i="1"/>
  <c r="O1577" i="1"/>
  <c r="P663" i="1"/>
  <c r="O663" i="1"/>
  <c r="P1657" i="1"/>
  <c r="O1657" i="1"/>
  <c r="P651" i="1"/>
  <c r="P1307" i="1"/>
  <c r="O1307" i="1"/>
  <c r="P1697" i="1"/>
  <c r="O1697" i="1"/>
  <c r="P1406" i="1"/>
  <c r="O1406" i="1"/>
  <c r="P862" i="1"/>
  <c r="O862" i="1"/>
  <c r="P11" i="1"/>
  <c r="O11" i="1"/>
  <c r="O10" i="1"/>
  <c r="P10" i="1"/>
  <c r="P1630" i="1"/>
  <c r="O1630" i="1"/>
  <c r="P943" i="1"/>
  <c r="O943" i="1"/>
  <c r="P942" i="1"/>
  <c r="O942" i="1"/>
  <c r="P794" i="1"/>
  <c r="O794" i="1"/>
  <c r="P793" i="1"/>
  <c r="O793" i="1"/>
  <c r="P1707" i="1"/>
  <c r="O1707" i="1"/>
  <c r="P1057" i="1"/>
  <c r="O1057" i="1"/>
  <c r="P1345" i="1"/>
  <c r="O1345" i="1"/>
  <c r="P1123" i="1"/>
  <c r="O1123" i="1"/>
  <c r="P1595" i="1"/>
  <c r="O1595" i="1"/>
  <c r="P1614" i="1"/>
  <c r="O1614" i="1"/>
  <c r="P1311" i="1"/>
  <c r="O1311" i="1"/>
  <c r="P814" i="1"/>
  <c r="O814" i="1"/>
  <c r="O813" i="1"/>
  <c r="P813" i="1"/>
  <c r="P1234" i="1"/>
  <c r="O1234" i="1"/>
  <c r="P1237" i="1"/>
  <c r="O1237" i="1"/>
  <c r="P1528" i="1"/>
  <c r="O1528" i="1"/>
  <c r="P1118" i="1"/>
  <c r="O1118" i="1"/>
  <c r="O514" i="1"/>
  <c r="P514" i="1"/>
  <c r="P1469" i="1"/>
  <c r="O1469" i="1"/>
  <c r="P1434" i="1"/>
  <c r="O1434" i="1"/>
  <c r="P886" i="1"/>
  <c r="O886" i="1"/>
  <c r="P1715" i="1"/>
  <c r="O1715" i="1"/>
  <c r="P1135" i="1"/>
  <c r="O1135" i="1"/>
  <c r="P415" i="1"/>
  <c r="O415" i="1"/>
  <c r="P414" i="1"/>
  <c r="O414" i="1"/>
  <c r="P1729" i="1"/>
  <c r="O1729" i="1"/>
  <c r="O698" i="1"/>
  <c r="P698" i="1"/>
  <c r="P1716" i="1"/>
  <c r="O1716" i="1"/>
  <c r="P1587" i="1"/>
  <c r="O1587" i="1"/>
  <c r="P115" i="1"/>
  <c r="O115" i="1"/>
  <c r="P1606" i="1"/>
  <c r="O1606" i="1"/>
  <c r="P603" i="1"/>
  <c r="O603" i="1"/>
  <c r="P602" i="1"/>
  <c r="O602" i="1"/>
  <c r="P1474" i="1"/>
  <c r="O1474" i="1"/>
  <c r="P937" i="1"/>
  <c r="O937" i="1"/>
  <c r="P1321" i="1"/>
  <c r="O1321" i="1"/>
  <c r="O1786" i="1"/>
  <c r="O214" i="1"/>
  <c r="P214" i="1"/>
  <c r="P47" i="1"/>
  <c r="O47" i="1"/>
  <c r="P46" i="1"/>
  <c r="O46" i="1"/>
  <c r="P623" i="1"/>
  <c r="O623" i="1"/>
  <c r="P1803" i="1"/>
  <c r="O1803" i="1"/>
  <c r="P1124" i="1"/>
  <c r="O1124" i="1"/>
  <c r="P710" i="1"/>
  <c r="O710" i="1"/>
  <c r="P1666" i="1"/>
  <c r="O1666" i="1"/>
  <c r="O1445" i="1"/>
  <c r="P195" i="1"/>
  <c r="O195" i="1"/>
  <c r="O194" i="1"/>
  <c r="P194" i="1"/>
  <c r="P1508" i="1"/>
  <c r="O1508" i="1"/>
  <c r="P1776" i="1"/>
  <c r="O1776" i="1"/>
  <c r="P1753" i="1"/>
  <c r="O1753" i="1"/>
  <c r="P475" i="1"/>
  <c r="O475" i="1"/>
  <c r="P783" i="1"/>
  <c r="O783" i="1"/>
  <c r="P1739" i="1"/>
  <c r="O1739" i="1"/>
  <c r="P1738" i="1"/>
  <c r="O1738" i="1"/>
  <c r="P1045" i="1"/>
  <c r="O1045" i="1"/>
  <c r="O1044" i="1"/>
  <c r="P654" i="1"/>
  <c r="O654" i="1"/>
  <c r="P653" i="1"/>
  <c r="O653" i="1"/>
  <c r="P1306" i="1"/>
  <c r="O1306" i="1"/>
  <c r="P1602" i="1"/>
  <c r="O1602" i="1"/>
  <c r="P1377" i="1"/>
  <c r="O1377" i="1"/>
  <c r="P715" i="1"/>
  <c r="O715" i="1"/>
  <c r="P1448" i="1"/>
  <c r="O1448" i="1"/>
  <c r="P1447" i="1"/>
  <c r="O1447" i="1"/>
  <c r="P1712" i="1"/>
  <c r="O1712" i="1"/>
  <c r="P1203" i="1"/>
  <c r="O1203" i="1"/>
  <c r="P1505" i="1"/>
  <c r="P279" i="1"/>
  <c r="O279" i="1"/>
  <c r="P278" i="1"/>
  <c r="O278" i="1"/>
  <c r="P322" i="1"/>
  <c r="O322" i="1"/>
  <c r="P910" i="1"/>
  <c r="O910" i="1"/>
  <c r="P909" i="1"/>
  <c r="O909" i="1"/>
  <c r="P1142" i="1"/>
  <c r="O1142" i="1"/>
  <c r="P94" i="1"/>
  <c r="P470" i="1"/>
  <c r="O669" i="1"/>
  <c r="O1200" i="1"/>
  <c r="P762" i="1"/>
  <c r="P427" i="1"/>
  <c r="O427" i="1"/>
  <c r="P426" i="1"/>
  <c r="O426" i="1"/>
  <c r="P1656" i="1"/>
  <c r="O1656" i="1"/>
  <c r="P1546" i="1"/>
  <c r="O1546" i="1"/>
  <c r="P491" i="1"/>
  <c r="O491" i="1"/>
  <c r="O1758" i="1"/>
  <c r="P1758" i="1"/>
  <c r="P1278" i="1"/>
  <c r="O1278" i="1"/>
  <c r="P975" i="1"/>
  <c r="O975" i="1"/>
  <c r="P1772" i="1"/>
  <c r="O1772" i="1"/>
  <c r="P1249" i="1"/>
  <c r="O1249" i="1"/>
  <c r="P779" i="1"/>
  <c r="O779" i="1"/>
  <c r="P911" i="1"/>
  <c r="O911" i="1"/>
  <c r="P1708" i="1"/>
  <c r="O1708" i="1"/>
  <c r="P1497" i="1"/>
  <c r="O1497" i="1"/>
  <c r="P1415" i="1"/>
  <c r="O1415" i="1"/>
  <c r="P1145" i="1"/>
  <c r="O1145" i="1"/>
  <c r="P1452" i="1"/>
  <c r="O1452" i="1"/>
  <c r="O806" i="1"/>
  <c r="P343" i="1"/>
  <c r="O343" i="1"/>
  <c r="O342" i="1"/>
  <c r="P342" i="1"/>
  <c r="P1094" i="1"/>
  <c r="O1094" i="1"/>
  <c r="P1131" i="1"/>
  <c r="O1131" i="1"/>
  <c r="P1218" i="1"/>
  <c r="O1218" i="1"/>
  <c r="P555" i="1"/>
  <c r="O555" i="1"/>
  <c r="P554" i="1"/>
  <c r="O554" i="1"/>
  <c r="P1413" i="1"/>
  <c r="O1413" i="1"/>
  <c r="P1611" i="1"/>
  <c r="O1611" i="1"/>
  <c r="P1146" i="1"/>
  <c r="O1146" i="1"/>
  <c r="P635" i="1"/>
  <c r="O635" i="1"/>
  <c r="O634" i="1"/>
  <c r="P634" i="1"/>
  <c r="P1584" i="1"/>
  <c r="O1584" i="1"/>
  <c r="P711" i="1"/>
  <c r="O711" i="1"/>
  <c r="P1532" i="1"/>
  <c r="O1532" i="1"/>
  <c r="P1438" i="1"/>
  <c r="O1438" i="1"/>
  <c r="P1122" i="1"/>
  <c r="O1122" i="1"/>
  <c r="P1660" i="1"/>
  <c r="O1660" i="1"/>
  <c r="P1041" i="1"/>
  <c r="O1041" i="1"/>
  <c r="O1040" i="1"/>
  <c r="P1723" i="1"/>
  <c r="O1723" i="1"/>
  <c r="P1804" i="1"/>
  <c r="O1804" i="1"/>
  <c r="P250" i="1"/>
  <c r="O250" i="1"/>
  <c r="P1193" i="1"/>
  <c r="O1193" i="1"/>
  <c r="P1392" i="1"/>
  <c r="O1392" i="1"/>
  <c r="P1010" i="1"/>
  <c r="O1010" i="1"/>
  <c r="P1681" i="1"/>
  <c r="O1681" i="1"/>
  <c r="P650" i="1"/>
  <c r="O650" i="1"/>
  <c r="P649" i="1"/>
  <c r="O1652" i="1"/>
  <c r="O1734" i="1"/>
  <c r="P1734" i="1"/>
  <c r="P1046" i="1"/>
  <c r="O1046" i="1"/>
  <c r="P443" i="1"/>
  <c r="O443" i="1"/>
  <c r="P1437" i="1"/>
  <c r="O1437" i="1"/>
  <c r="P1402" i="1"/>
  <c r="O1402" i="1"/>
  <c r="P641" i="1"/>
  <c r="O641" i="1"/>
  <c r="P954" i="1"/>
  <c r="O954" i="1"/>
  <c r="P1361" i="1"/>
  <c r="O1361" i="1"/>
  <c r="P1360" i="1"/>
  <c r="O1360" i="1"/>
  <c r="P90" i="1"/>
  <c r="O90" i="1"/>
  <c r="P690" i="1"/>
  <c r="O690" i="1"/>
  <c r="P1291" i="1"/>
  <c r="O1291" i="1"/>
  <c r="P1700" i="1"/>
  <c r="O1700" i="1"/>
  <c r="P1102" i="1"/>
  <c r="O1102" i="1"/>
  <c r="P1414" i="1"/>
  <c r="O1414" i="1"/>
  <c r="P542" i="1"/>
  <c r="O542" i="1"/>
  <c r="P1035" i="1"/>
  <c r="O1035" i="1"/>
  <c r="P558" i="1"/>
  <c r="O558" i="1"/>
  <c r="P1227" i="1"/>
  <c r="O1227" i="1"/>
  <c r="P1644" i="1"/>
  <c r="O1644" i="1"/>
  <c r="O1097" i="1"/>
  <c r="P686" i="1"/>
  <c r="O686" i="1"/>
  <c r="P685" i="1"/>
  <c r="O685" i="1"/>
  <c r="P1346" i="1"/>
  <c r="O1346" i="1"/>
  <c r="P403" i="1"/>
  <c r="O403" i="1"/>
  <c r="P1615" i="1"/>
  <c r="O1615" i="1"/>
  <c r="P955" i="1"/>
  <c r="O955" i="1"/>
  <c r="P626" i="1"/>
  <c r="O626" i="1"/>
  <c r="P625" i="1"/>
  <c r="O625" i="1"/>
  <c r="P1355" i="1"/>
  <c r="O1355" i="1"/>
  <c r="P1730" i="1"/>
  <c r="O1730" i="1"/>
  <c r="P1488" i="1"/>
  <c r="O1488" i="1"/>
  <c r="O1487" i="1"/>
  <c r="P1487" i="1"/>
  <c r="P1621" i="1"/>
  <c r="O1621" i="1"/>
  <c r="P703" i="1"/>
  <c r="O703" i="1"/>
  <c r="P774" i="1"/>
  <c r="O774" i="1"/>
  <c r="O582" i="1"/>
  <c r="O1569" i="1"/>
  <c r="O1620" i="1"/>
  <c r="O797" i="1"/>
  <c r="O649" i="1"/>
  <c r="P43" i="1"/>
  <c r="O43" i="1"/>
  <c r="P42" i="1"/>
  <c r="O42" i="1"/>
  <c r="P1719" i="1"/>
  <c r="O1719" i="1"/>
  <c r="P1242" i="1"/>
  <c r="O1242" i="1"/>
  <c r="P1754" i="1"/>
  <c r="O1754" i="1"/>
  <c r="P1773" i="1"/>
  <c r="O1773" i="1"/>
  <c r="O451" i="1"/>
  <c r="O903" i="1"/>
  <c r="O1178" i="1"/>
  <c r="P1178" i="1"/>
  <c r="P1475" i="1"/>
  <c r="O1475" i="1"/>
  <c r="P1444" i="1"/>
  <c r="O1444" i="1"/>
  <c r="P1265" i="1"/>
  <c r="O1265" i="1"/>
  <c r="P1689" i="1"/>
  <c r="O1689" i="1"/>
  <c r="P1502" i="1"/>
  <c r="O1502" i="1"/>
  <c r="P1501" i="1"/>
  <c r="O1501" i="1"/>
  <c r="P239" i="1"/>
  <c r="O239" i="1"/>
  <c r="P238" i="1"/>
  <c r="O238" i="1"/>
  <c r="P1592" i="1"/>
  <c r="O1592" i="1"/>
  <c r="P1482" i="1"/>
  <c r="O1482" i="1"/>
  <c r="P723" i="1"/>
  <c r="O723" i="1"/>
  <c r="O722" i="1"/>
  <c r="P722" i="1"/>
  <c r="P1161" i="1"/>
  <c r="O1161" i="1"/>
  <c r="P262" i="1"/>
  <c r="O262" i="1"/>
  <c r="P1536" i="1"/>
  <c r="O1536" i="1"/>
  <c r="P1522" i="1"/>
  <c r="O1522" i="1"/>
  <c r="P1640" i="1"/>
  <c r="O1640" i="1"/>
  <c r="P150" i="1"/>
  <c r="O150" i="1"/>
  <c r="P1476" i="1"/>
  <c r="O1476" i="1"/>
  <c r="P1075" i="1"/>
  <c r="O1075" i="1"/>
  <c r="P131" i="1"/>
  <c r="O131" i="1"/>
  <c r="P838" i="1"/>
  <c r="O838" i="1"/>
  <c r="P35" i="1"/>
  <c r="O35" i="1"/>
  <c r="O34" i="1"/>
  <c r="P34" i="1"/>
  <c r="P1054" i="1"/>
  <c r="O1054" i="1"/>
  <c r="O406" i="1"/>
  <c r="P406" i="1"/>
  <c r="P1151" i="1"/>
  <c r="O1151" i="1"/>
  <c r="P1737" i="1"/>
  <c r="O1737" i="1"/>
  <c r="P1655" i="1"/>
  <c r="O1655" i="1"/>
  <c r="P1023" i="1"/>
  <c r="O1023" i="1"/>
  <c r="O1022" i="1"/>
  <c r="P1022" i="1"/>
  <c r="P1690" i="1"/>
  <c r="O1690" i="1"/>
  <c r="P662" i="1"/>
  <c r="O662" i="1"/>
  <c r="P1460" i="1"/>
  <c r="O1460" i="1"/>
  <c r="P951" i="1"/>
  <c r="O951" i="1"/>
  <c r="P950" i="1"/>
  <c r="O950" i="1"/>
  <c r="P1728" i="1"/>
  <c r="O1728" i="1"/>
  <c r="P1599" i="1"/>
  <c r="O1599" i="1"/>
  <c r="P606" i="1"/>
  <c r="O606" i="1"/>
  <c r="P605" i="1"/>
  <c r="O605" i="1"/>
  <c r="P1791" i="1"/>
  <c r="O1791" i="1"/>
  <c r="P1243" i="1"/>
  <c r="O1243" i="1"/>
  <c r="P158" i="1"/>
  <c r="O158" i="1"/>
  <c r="P1313" i="1"/>
  <c r="O1313" i="1"/>
  <c r="P1310" i="1"/>
  <c r="O1310" i="1"/>
  <c r="P1591" i="1"/>
  <c r="O1591" i="1"/>
  <c r="P123" i="1"/>
  <c r="O123" i="1"/>
  <c r="P1610" i="1"/>
  <c r="O1610" i="1"/>
  <c r="P598" i="1"/>
  <c r="O598" i="1"/>
  <c r="P1588" i="1"/>
  <c r="O1588" i="1"/>
  <c r="P731" i="1"/>
  <c r="O731" i="1"/>
  <c r="P730" i="1"/>
  <c r="O730" i="1"/>
  <c r="P1478" i="1"/>
  <c r="O1478" i="1"/>
  <c r="P946" i="1"/>
  <c r="O946" i="1"/>
  <c r="P1169" i="1"/>
  <c r="O1169" i="1"/>
  <c r="P1168" i="1"/>
  <c r="O1168" i="1"/>
  <c r="O683" i="1"/>
  <c r="P1350" i="1"/>
  <c r="O1350" i="1"/>
  <c r="O1349" i="1"/>
  <c r="P1349" i="1"/>
  <c r="P1401" i="1"/>
  <c r="O1401" i="1"/>
  <c r="P1400" i="1"/>
  <c r="O1400" i="1"/>
  <c r="P1468" i="1"/>
  <c r="O1468" i="1"/>
  <c r="P442" i="1"/>
  <c r="O442" i="1"/>
  <c r="P782" i="1"/>
  <c r="O782" i="1"/>
  <c r="O1138" i="1"/>
  <c r="P1138" i="1"/>
  <c r="P1705" i="1"/>
  <c r="O1705" i="1"/>
  <c r="P615" i="1"/>
  <c r="O615" i="1"/>
  <c r="P1099" i="1"/>
  <c r="O1099" i="1"/>
  <c r="P1439" i="1"/>
  <c r="O1439" i="1"/>
  <c r="O1699" i="1"/>
  <c r="P1576" i="1"/>
  <c r="O1576" i="1"/>
  <c r="P1566" i="1"/>
  <c r="O1566" i="1"/>
  <c r="P1802" i="1"/>
  <c r="O1802" i="1"/>
  <c r="O234" i="1"/>
  <c r="P234" i="1"/>
  <c r="P639" i="1"/>
  <c r="O639" i="1"/>
  <c r="P1547" i="1"/>
  <c r="O1547" i="1"/>
  <c r="P1137" i="1"/>
  <c r="O1137" i="1"/>
  <c r="P1136" i="1"/>
  <c r="O1136" i="1"/>
  <c r="P718" i="1"/>
  <c r="O718" i="1"/>
  <c r="O717" i="1"/>
  <c r="P717" i="1"/>
  <c r="P1074" i="1"/>
  <c r="O1074" i="1"/>
  <c r="P1073" i="1"/>
  <c r="O1073" i="1"/>
  <c r="P1386" i="1"/>
  <c r="O1386" i="1"/>
  <c r="P1385" i="1"/>
  <c r="P1674" i="1"/>
  <c r="O1674" i="1"/>
  <c r="P1453" i="1"/>
  <c r="O1453" i="1"/>
  <c r="P1645" i="1"/>
  <c r="O1645" i="1"/>
  <c r="P479" i="1"/>
  <c r="O479" i="1"/>
  <c r="P478" i="1"/>
  <c r="O478" i="1"/>
  <c r="P1516" i="1"/>
  <c r="O1516" i="1"/>
  <c r="P1788" i="1"/>
  <c r="O1788" i="1"/>
  <c r="P474" i="1"/>
  <c r="O474" i="1"/>
  <c r="P1433" i="1"/>
  <c r="O1433" i="1"/>
  <c r="P1679" i="1"/>
  <c r="O1679" i="1"/>
  <c r="P1424" i="1"/>
  <c r="O1424" i="1"/>
  <c r="P1764" i="1"/>
  <c r="O1764" i="1"/>
  <c r="P670" i="1"/>
  <c r="O670" i="1"/>
  <c r="P582" i="1"/>
  <c r="O1364" i="1"/>
  <c r="P1569" i="1"/>
  <c r="P1620" i="1"/>
  <c r="O125" i="1"/>
  <c r="N248" i="1" l="1"/>
  <c r="P248" i="1"/>
  <c r="O248" i="1"/>
  <c r="N339" i="1"/>
  <c r="P339" i="1"/>
  <c r="O339" i="1"/>
  <c r="P755" i="1"/>
  <c r="N755" i="1"/>
  <c r="O755" i="1"/>
  <c r="N332" i="1"/>
  <c r="O332" i="1"/>
  <c r="P332" i="1"/>
  <c r="P768" i="1"/>
  <c r="N768" i="1"/>
  <c r="O768" i="1"/>
  <c r="O48" i="1"/>
  <c r="P48" i="1"/>
  <c r="P49" i="1"/>
  <c r="N49" i="1"/>
  <c r="O49" i="1"/>
  <c r="N48" i="1"/>
  <c r="N707" i="1"/>
  <c r="P707" i="1"/>
  <c r="O707" i="1"/>
  <c r="P105" i="1"/>
  <c r="N105" i="1"/>
  <c r="O105" i="1"/>
  <c r="P228" i="1"/>
  <c r="N228" i="1"/>
  <c r="P220" i="1"/>
  <c r="N219" i="1"/>
  <c r="P409" i="1"/>
  <c r="N409" i="1"/>
  <c r="P440" i="1"/>
  <c r="P441" i="1"/>
  <c r="N440" i="1"/>
  <c r="O441" i="1"/>
  <c r="N441" i="1"/>
  <c r="O440" i="1"/>
  <c r="O1219" i="1"/>
  <c r="P1219" i="1"/>
  <c r="N748" i="1"/>
  <c r="P748" i="1"/>
  <c r="O748" i="1"/>
  <c r="O876" i="1"/>
  <c r="P1288" i="1"/>
  <c r="P834" i="1"/>
  <c r="P258" i="1"/>
  <c r="N1127" i="1"/>
  <c r="O173" i="1"/>
  <c r="O652" i="1"/>
  <c r="P436" i="1"/>
  <c r="O436" i="1"/>
  <c r="O435" i="1"/>
  <c r="P898" i="1"/>
  <c r="P835" i="1"/>
  <c r="P265" i="1"/>
  <c r="O1356" i="1"/>
  <c r="O773" i="1"/>
  <c r="P435" i="1"/>
  <c r="O898" i="1"/>
  <c r="O1287" i="1"/>
  <c r="P1354" i="1"/>
  <c r="N72" i="1"/>
  <c r="N1288" i="1"/>
  <c r="N227" i="1"/>
  <c r="N1044" i="1"/>
  <c r="P1287" i="1"/>
  <c r="N489" i="1"/>
  <c r="N652" i="1"/>
  <c r="N1128" i="1"/>
  <c r="N1068" i="1"/>
  <c r="O1353" i="1"/>
  <c r="P489" i="1"/>
  <c r="N773" i="1"/>
  <c r="N1701" i="1"/>
  <c r="N1354" i="1"/>
  <c r="N247" i="1"/>
  <c r="O651" i="1"/>
  <c r="O268" i="1"/>
  <c r="N268" i="1"/>
  <c r="P268" i="1"/>
  <c r="P387" i="1"/>
  <c r="N388" i="1"/>
  <c r="N1687" i="1"/>
  <c r="P1687" i="1"/>
  <c r="P1686" i="1"/>
  <c r="O1687" i="1"/>
  <c r="O1686" i="1"/>
  <c r="N1686" i="1"/>
  <c r="N844" i="1"/>
  <c r="P844" i="1"/>
  <c r="O844" i="1"/>
  <c r="P492" i="1"/>
  <c r="N492" i="1"/>
  <c r="O493" i="1"/>
  <c r="O492" i="1"/>
  <c r="N493" i="1"/>
  <c r="P493" i="1"/>
  <c r="O14" i="1"/>
  <c r="N14" i="1"/>
  <c r="P15" i="1"/>
  <c r="O15" i="1"/>
  <c r="N15" i="1"/>
  <c r="P14" i="1"/>
  <c r="N784" i="1"/>
  <c r="P784" i="1"/>
  <c r="O784" i="1"/>
  <c r="O589" i="1"/>
  <c r="P590" i="1"/>
  <c r="O590" i="1"/>
  <c r="N590" i="1"/>
  <c r="N589" i="1"/>
  <c r="P887" i="1"/>
  <c r="O887" i="1"/>
  <c r="N887" i="1"/>
  <c r="N952" i="1"/>
  <c r="O952" i="1"/>
  <c r="P952" i="1"/>
  <c r="N953" i="1"/>
  <c r="P953" i="1"/>
  <c r="O953" i="1"/>
  <c r="N300" i="1"/>
  <c r="P301" i="1"/>
  <c r="N354" i="1"/>
  <c r="O354" i="1"/>
  <c r="O65" i="1"/>
  <c r="P65" i="1"/>
  <c r="N65" i="1"/>
  <c r="P810" i="1"/>
  <c r="P809" i="1"/>
  <c r="N810" i="1"/>
  <c r="O810" i="1"/>
  <c r="O809" i="1"/>
  <c r="N809" i="1"/>
  <c r="O145" i="1"/>
  <c r="P145" i="1"/>
  <c r="N145" i="1"/>
  <c r="N1089" i="1"/>
  <c r="O1089" i="1"/>
  <c r="P1089" i="1"/>
  <c r="P379" i="1"/>
  <c r="O379" i="1"/>
  <c r="N380" i="1"/>
  <c r="P380" i="1"/>
  <c r="N379" i="1"/>
  <c r="O380" i="1"/>
  <c r="N172" i="1"/>
  <c r="P172" i="1"/>
  <c r="O172" i="1"/>
  <c r="P272" i="1"/>
  <c r="N272" i="1"/>
  <c r="O272" i="1"/>
  <c r="O84" i="1"/>
  <c r="P85" i="1"/>
  <c r="O85" i="1"/>
  <c r="N85" i="1"/>
  <c r="P84" i="1"/>
  <c r="N84" i="1"/>
  <c r="N392" i="1"/>
  <c r="P392" i="1"/>
  <c r="O392" i="1"/>
  <c r="N391" i="1"/>
  <c r="O391" i="1"/>
  <c r="P391" i="1"/>
  <c r="O104" i="1"/>
  <c r="P104" i="1"/>
  <c r="N104" i="1"/>
  <c r="N363" i="1"/>
  <c r="O363" i="1"/>
  <c r="O364" i="1"/>
  <c r="N364" i="1"/>
  <c r="P364" i="1"/>
  <c r="P363" i="1"/>
  <c r="N1275" i="1"/>
  <c r="P1275" i="1"/>
  <c r="N1276" i="1"/>
  <c r="O1275" i="1"/>
  <c r="P1276" i="1"/>
  <c r="O1276" i="1"/>
  <c r="P520" i="1"/>
  <c r="O520" i="1"/>
  <c r="N520" i="1"/>
  <c r="N259" i="1"/>
  <c r="N260" i="1"/>
  <c r="O259" i="1"/>
  <c r="O260" i="1"/>
  <c r="P259" i="1"/>
  <c r="P260" i="1"/>
  <c r="N798" i="1"/>
  <c r="O798" i="1"/>
  <c r="P798" i="1"/>
  <c r="N365" i="1"/>
  <c r="O365" i="1"/>
  <c r="P365" i="1"/>
  <c r="N751" i="1"/>
  <c r="P752" i="1"/>
  <c r="O751" i="1"/>
  <c r="O752" i="1"/>
  <c r="P751" i="1"/>
  <c r="N752" i="1"/>
  <c r="N1318" i="1"/>
  <c r="O1318" i="1"/>
  <c r="N312" i="1"/>
  <c r="P312" i="1"/>
  <c r="N1395" i="1"/>
  <c r="P1395" i="1"/>
  <c r="O1395" i="1"/>
  <c r="N527" i="1"/>
  <c r="O528" i="1"/>
  <c r="P528" i="1"/>
  <c r="P527" i="1"/>
  <c r="O527" i="1"/>
  <c r="N528" i="1"/>
  <c r="P811" i="1"/>
  <c r="O811" i="1"/>
  <c r="N811" i="1"/>
  <c r="N179" i="1"/>
  <c r="O179" i="1"/>
  <c r="P179" i="1"/>
  <c r="P321" i="1"/>
  <c r="N321" i="1"/>
  <c r="O321" i="1"/>
  <c r="P1159" i="1"/>
  <c r="O1159" i="1"/>
  <c r="N1160" i="1"/>
  <c r="N1159" i="1"/>
  <c r="P1160" i="1"/>
  <c r="O1160" i="1"/>
  <c r="N1152" i="1"/>
  <c r="N1153" i="1"/>
  <c r="P1153" i="1"/>
  <c r="O1152" i="1"/>
  <c r="P1152" i="1"/>
  <c r="O1153" i="1"/>
  <c r="P524" i="1"/>
  <c r="O523" i="1"/>
  <c r="P537" i="1"/>
  <c r="N537" i="1"/>
  <c r="P448" i="1"/>
  <c r="P449" i="1"/>
  <c r="O449" i="1"/>
  <c r="O448" i="1"/>
  <c r="N448" i="1"/>
  <c r="P44" i="1"/>
  <c r="N44" i="1"/>
  <c r="O44" i="1"/>
  <c r="P45" i="1"/>
  <c r="O45" i="1"/>
  <c r="N45" i="1"/>
  <c r="N318" i="1"/>
  <c r="P318" i="1"/>
  <c r="O318" i="1"/>
  <c r="N275" i="1"/>
  <c r="P276" i="1"/>
  <c r="P275" i="1"/>
  <c r="O275" i="1"/>
  <c r="N580" i="1"/>
  <c r="P580" i="1"/>
  <c r="O580" i="1"/>
  <c r="N1411" i="1"/>
  <c r="N1412" i="1"/>
  <c r="P1411" i="1"/>
  <c r="P1412" i="1"/>
  <c r="O1411" i="1"/>
  <c r="O1412" i="1"/>
  <c r="N178" i="1"/>
  <c r="P178" i="1"/>
  <c r="P486" i="1"/>
  <c r="N486" i="1"/>
  <c r="O450" i="1"/>
  <c r="N450" i="1"/>
  <c r="P450" i="1"/>
  <c r="O8" i="1"/>
  <c r="P8" i="1"/>
  <c r="N8" i="1"/>
  <c r="O299" i="1"/>
  <c r="O265" i="1"/>
  <c r="N843" i="1"/>
  <c r="N146" i="1"/>
  <c r="O503" i="1"/>
  <c r="P299" i="1"/>
  <c r="P1097" i="1"/>
  <c r="O1069" i="1"/>
  <c r="P1042" i="1"/>
  <c r="O1382" i="1"/>
  <c r="N270" i="1"/>
  <c r="O270" i="1"/>
  <c r="P180" i="1"/>
  <c r="P266" i="1"/>
  <c r="O452" i="1"/>
  <c r="N1396" i="1"/>
  <c r="N7" i="1"/>
  <c r="N317" i="1"/>
  <c r="P808" i="1"/>
  <c r="O111" i="1"/>
  <c r="O1098" i="1"/>
  <c r="P1069" i="1"/>
  <c r="N1337" i="1"/>
  <c r="P270" i="1"/>
  <c r="O300" i="1"/>
  <c r="P502" i="1"/>
  <c r="N273" i="1"/>
  <c r="N1097" i="1"/>
  <c r="N503" i="1"/>
  <c r="O704" i="1"/>
  <c r="O1114" i="1"/>
  <c r="O877" i="1"/>
  <c r="P1746" i="1"/>
  <c r="O1043" i="1"/>
  <c r="O1235" i="1"/>
  <c r="N1765" i="1"/>
  <c r="N108" i="1"/>
  <c r="O271" i="1"/>
  <c r="N320" i="1"/>
  <c r="P579" i="1"/>
  <c r="P271" i="1"/>
  <c r="O67" i="1"/>
  <c r="P452" i="1"/>
  <c r="O276" i="1"/>
  <c r="N452" i="1"/>
  <c r="P503" i="1"/>
  <c r="O799" i="1"/>
  <c r="N1219" i="1"/>
  <c r="O228" i="1"/>
  <c r="P68" i="1"/>
  <c r="O409" i="1"/>
  <c r="N502" i="1"/>
  <c r="N68" i="1"/>
  <c r="P176" i="1"/>
  <c r="O1016" i="1"/>
  <c r="P485" i="1"/>
  <c r="O485" i="1"/>
  <c r="P484" i="1"/>
  <c r="N484" i="1"/>
  <c r="O484" i="1"/>
  <c r="N485" i="1"/>
  <c r="O917" i="1"/>
  <c r="P917" i="1"/>
  <c r="N917" i="1"/>
  <c r="N397" i="1"/>
  <c r="O397" i="1"/>
  <c r="P397" i="1"/>
  <c r="P1189" i="1"/>
  <c r="O1189" i="1"/>
  <c r="N1189" i="1"/>
  <c r="N515" i="1"/>
  <c r="P516" i="1"/>
  <c r="N516" i="1"/>
  <c r="O516" i="1"/>
  <c r="P515" i="1"/>
  <c r="O515" i="1"/>
  <c r="O772" i="1"/>
  <c r="P771" i="1"/>
  <c r="O771" i="1"/>
  <c r="P772" i="1"/>
  <c r="N772" i="1"/>
  <c r="N771" i="1"/>
  <c r="P1144" i="1"/>
  <c r="N1144" i="1"/>
  <c r="P1143" i="1"/>
  <c r="O1144" i="1"/>
  <c r="O1143" i="1"/>
  <c r="N1143" i="1"/>
  <c r="N149" i="1"/>
  <c r="O149" i="1"/>
  <c r="P149" i="1"/>
  <c r="P839" i="1"/>
  <c r="O839" i="1"/>
  <c r="N839" i="1"/>
  <c r="O61" i="1"/>
  <c r="N62" i="1"/>
  <c r="P62" i="1"/>
  <c r="N61" i="1"/>
  <c r="O62" i="1"/>
  <c r="P61" i="1"/>
  <c r="N463" i="1"/>
  <c r="O463" i="1"/>
  <c r="P463" i="1"/>
  <c r="O120" i="1"/>
  <c r="P120" i="1"/>
  <c r="N120" i="1"/>
  <c r="P1685" i="1"/>
  <c r="O1685" i="1"/>
  <c r="N1684" i="1"/>
  <c r="O1684" i="1"/>
  <c r="N1685" i="1"/>
  <c r="P1684" i="1"/>
  <c r="P143" i="1"/>
  <c r="O143" i="1"/>
  <c r="P142" i="1"/>
  <c r="N142" i="1"/>
  <c r="O142" i="1"/>
  <c r="N143" i="1"/>
  <c r="P973" i="1"/>
  <c r="N973" i="1"/>
  <c r="O973" i="1"/>
  <c r="N1155" i="1"/>
  <c r="P1155" i="1"/>
  <c r="O1155" i="1"/>
  <c r="O213" i="1"/>
  <c r="N212" i="1"/>
  <c r="P212" i="1"/>
  <c r="N213" i="1"/>
  <c r="O212" i="1"/>
  <c r="P213" i="1"/>
  <c r="P1206" i="1"/>
  <c r="O1206" i="1"/>
  <c r="N1206" i="1"/>
  <c r="P167" i="1"/>
  <c r="N168" i="1"/>
  <c r="O168" i="1"/>
  <c r="O167" i="1"/>
  <c r="P168" i="1"/>
  <c r="N167" i="1"/>
  <c r="P1557" i="1"/>
  <c r="O1557" i="1"/>
  <c r="N1557" i="1"/>
  <c r="P462" i="1"/>
  <c r="P461" i="1"/>
  <c r="O462" i="1"/>
  <c r="O461" i="1"/>
  <c r="N462" i="1"/>
  <c r="N461" i="1"/>
  <c r="N760" i="1"/>
  <c r="P760" i="1"/>
  <c r="N759" i="1"/>
  <c r="P759" i="1"/>
  <c r="O759" i="1"/>
  <c r="N1271" i="1"/>
  <c r="P1271" i="1"/>
  <c r="O1271" i="1"/>
  <c r="N1147" i="1"/>
  <c r="P1147" i="1"/>
  <c r="O1147" i="1"/>
  <c r="N1148" i="1"/>
  <c r="P1148" i="1"/>
  <c r="O1148" i="1"/>
  <c r="P1091" i="1"/>
  <c r="O1091" i="1"/>
  <c r="N1091" i="1"/>
  <c r="N1494" i="1"/>
  <c r="P1494" i="1"/>
  <c r="O1494" i="1"/>
  <c r="N972" i="1"/>
  <c r="N189" i="1"/>
  <c r="P189" i="1"/>
  <c r="O189" i="1"/>
  <c r="N190" i="1"/>
  <c r="O190" i="1"/>
  <c r="P190" i="1"/>
  <c r="O79" i="1"/>
  <c r="O78" i="1"/>
  <c r="N79" i="1"/>
  <c r="N78" i="1"/>
  <c r="P79" i="1"/>
  <c r="P78" i="1"/>
  <c r="P80" i="1"/>
  <c r="N80" i="1"/>
  <c r="O80" i="1"/>
  <c r="N1373" i="1"/>
  <c r="P1373" i="1"/>
  <c r="O1373" i="1"/>
  <c r="P819" i="1"/>
  <c r="O819" i="1"/>
  <c r="N819" i="1"/>
  <c r="N1336" i="1"/>
  <c r="N1335" i="1"/>
  <c r="P1336" i="1"/>
  <c r="P1335" i="1"/>
  <c r="O1336" i="1"/>
  <c r="O1335" i="1"/>
  <c r="N294" i="1"/>
  <c r="P293" i="1"/>
  <c r="P294" i="1"/>
  <c r="O293" i="1"/>
  <c r="O294" i="1"/>
  <c r="N293" i="1"/>
  <c r="P1282" i="1"/>
  <c r="O1282" i="1"/>
  <c r="N1282" i="1"/>
  <c r="P53" i="1"/>
  <c r="N53" i="1"/>
  <c r="O53" i="1"/>
  <c r="P1330" i="1"/>
  <c r="N1330" i="1"/>
  <c r="O1330" i="1"/>
  <c r="P1223" i="1"/>
  <c r="O1223" i="1"/>
  <c r="N1223" i="1"/>
  <c r="O402" i="1"/>
  <c r="P401" i="1"/>
  <c r="N401" i="1"/>
  <c r="N402" i="1"/>
  <c r="O401" i="1"/>
  <c r="P402" i="1"/>
  <c r="N961" i="1"/>
  <c r="P961" i="1"/>
  <c r="O961" i="1"/>
  <c r="N1208" i="1"/>
  <c r="N1207" i="1"/>
  <c r="P1208" i="1"/>
  <c r="O1208" i="1"/>
  <c r="P1207" i="1"/>
  <c r="O1207" i="1"/>
  <c r="N221" i="1"/>
  <c r="P221" i="1"/>
  <c r="O221" i="1"/>
  <c r="P222" i="1"/>
  <c r="N222" i="1"/>
  <c r="O222" i="1"/>
  <c r="N756" i="1"/>
  <c r="P756" i="1"/>
  <c r="O756" i="1"/>
  <c r="O405" i="1"/>
  <c r="N405" i="1"/>
  <c r="O404" i="1"/>
  <c r="P405" i="1"/>
  <c r="P404" i="1"/>
  <c r="N404" i="1"/>
  <c r="P422" i="1"/>
  <c r="O422" i="1"/>
  <c r="N422" i="1"/>
  <c r="N963" i="1"/>
  <c r="O963" i="1"/>
  <c r="P963" i="1"/>
  <c r="N512" i="1"/>
  <c r="N513" i="1"/>
  <c r="P513" i="1"/>
  <c r="P512" i="1"/>
  <c r="O512" i="1"/>
  <c r="O513" i="1"/>
  <c r="P207" i="1"/>
  <c r="N207" i="1"/>
  <c r="N206" i="1"/>
  <c r="O206" i="1"/>
  <c r="O207" i="1"/>
  <c r="P206" i="1"/>
  <c r="N298" i="1"/>
  <c r="P297" i="1"/>
  <c r="O297" i="1"/>
  <c r="P298" i="1"/>
  <c r="N297" i="1"/>
  <c r="O298" i="1"/>
  <c r="N1390" i="1"/>
  <c r="N1391" i="1"/>
  <c r="P1390" i="1"/>
  <c r="O1391" i="1"/>
  <c r="P1391" i="1"/>
  <c r="O1390" i="1"/>
  <c r="P1264" i="1"/>
  <c r="O1264" i="1"/>
  <c r="N1264" i="1"/>
  <c r="N368" i="1"/>
  <c r="P367" i="1"/>
  <c r="P368" i="1"/>
  <c r="O367" i="1"/>
  <c r="O368" i="1"/>
  <c r="N367" i="1"/>
  <c r="P845" i="1"/>
  <c r="O845" i="1"/>
  <c r="P846" i="1"/>
  <c r="O846" i="1"/>
  <c r="N845" i="1"/>
  <c r="N846" i="1"/>
  <c r="P824" i="1"/>
  <c r="N824" i="1"/>
  <c r="O824" i="1"/>
  <c r="O1263" i="1"/>
  <c r="P1262" i="1"/>
  <c r="P1263" i="1"/>
  <c r="O1262" i="1"/>
  <c r="N1263" i="1"/>
  <c r="N1262" i="1"/>
  <c r="P1283" i="1"/>
  <c r="N1283" i="1"/>
  <c r="O1283" i="1"/>
  <c r="P1541" i="1"/>
  <c r="N1542" i="1"/>
  <c r="O1541" i="1"/>
  <c r="O1542" i="1"/>
  <c r="P1542" i="1"/>
  <c r="N1541" i="1"/>
  <c r="O1280" i="1"/>
  <c r="N1281" i="1"/>
  <c r="O1281" i="1"/>
  <c r="P1280" i="1"/>
  <c r="N1280" i="1"/>
  <c r="P1281" i="1"/>
  <c r="O567" i="1"/>
  <c r="N568" i="1"/>
  <c r="O568" i="1"/>
  <c r="P568" i="1"/>
  <c r="N567" i="1"/>
  <c r="P567" i="1"/>
  <c r="N25" i="1"/>
  <c r="P25" i="1"/>
  <c r="O25" i="1"/>
  <c r="P1465" i="1"/>
  <c r="N1465" i="1"/>
  <c r="O1464" i="1"/>
  <c r="N1464" i="1"/>
  <c r="P1464" i="1"/>
  <c r="O1465" i="1"/>
  <c r="P285" i="1"/>
  <c r="N285" i="1"/>
  <c r="P286" i="1"/>
  <c r="O285" i="1"/>
  <c r="N286" i="1"/>
  <c r="O286" i="1"/>
  <c r="N336" i="1"/>
  <c r="P336" i="1"/>
  <c r="O336" i="1"/>
  <c r="N1682" i="1"/>
  <c r="P1682" i="1"/>
  <c r="O1682" i="1"/>
  <c r="P1683" i="1"/>
  <c r="N1683" i="1"/>
  <c r="O1683" i="1"/>
  <c r="N263" i="1"/>
  <c r="N264" i="1"/>
  <c r="P263" i="1"/>
  <c r="P264" i="1"/>
  <c r="O263" i="1"/>
  <c r="O235" i="1"/>
  <c r="N236" i="1"/>
  <c r="P236" i="1"/>
  <c r="O236" i="1"/>
  <c r="N235" i="1"/>
  <c r="P235" i="1"/>
  <c r="N1032" i="1"/>
  <c r="P1031" i="1"/>
  <c r="O1031" i="1"/>
  <c r="O1032" i="1"/>
  <c r="N1031" i="1"/>
  <c r="P1032" i="1"/>
  <c r="N696" i="1"/>
  <c r="N697" i="1"/>
  <c r="P697" i="1"/>
  <c r="O697" i="1"/>
  <c r="P696" i="1"/>
  <c r="O696" i="1"/>
  <c r="P89" i="1"/>
  <c r="N89" i="1"/>
  <c r="O89" i="1"/>
  <c r="N381" i="1"/>
  <c r="P381" i="1"/>
  <c r="N382" i="1"/>
  <c r="P382" i="1"/>
  <c r="O381" i="1"/>
  <c r="O382" i="1"/>
  <c r="O362" i="1"/>
  <c r="N361" i="1"/>
  <c r="O361" i="1"/>
  <c r="P362" i="1"/>
  <c r="N362" i="1"/>
  <c r="P361" i="1"/>
  <c r="P559" i="1"/>
  <c r="O559" i="1"/>
  <c r="N559" i="1"/>
  <c r="O974" i="1"/>
  <c r="P974" i="1"/>
  <c r="N974" i="1"/>
  <c r="P721" i="1"/>
  <c r="N721" i="1"/>
  <c r="P720" i="1"/>
  <c r="O720" i="1"/>
  <c r="N720" i="1"/>
  <c r="O721" i="1"/>
  <c r="O889" i="1"/>
  <c r="N888" i="1"/>
  <c r="P888" i="1"/>
  <c r="O888" i="1"/>
  <c r="N889" i="1"/>
  <c r="P889" i="1"/>
  <c r="N853" i="1"/>
  <c r="P853" i="1"/>
  <c r="O853" i="1"/>
  <c r="N854" i="1"/>
  <c r="P854" i="1"/>
  <c r="O854" i="1"/>
  <c r="N833" i="1"/>
  <c r="O833" i="1"/>
  <c r="P833" i="1"/>
  <c r="N740" i="1"/>
  <c r="O739" i="1"/>
  <c r="P740" i="1"/>
  <c r="P739" i="1"/>
  <c r="O740" i="1"/>
  <c r="O202" i="1"/>
  <c r="P202" i="1"/>
  <c r="N202" i="1"/>
  <c r="N897" i="1"/>
  <c r="P897" i="1"/>
  <c r="O897" i="1"/>
  <c r="P691" i="1"/>
  <c r="O691" i="1"/>
  <c r="N691" i="1"/>
  <c r="N389" i="1"/>
  <c r="N390" i="1"/>
  <c r="P390" i="1"/>
  <c r="P389" i="1"/>
  <c r="O390" i="1"/>
  <c r="O389" i="1"/>
  <c r="N305" i="1"/>
  <c r="P305" i="1"/>
  <c r="O305" i="1"/>
  <c r="P306" i="1"/>
  <c r="N306" i="1"/>
  <c r="O306" i="1"/>
  <c r="N192" i="1"/>
  <c r="P193" i="1"/>
  <c r="P192" i="1"/>
  <c r="N193" i="1"/>
  <c r="O193" i="1"/>
  <c r="O192" i="1"/>
  <c r="N1458" i="1"/>
  <c r="P1457" i="1"/>
  <c r="O1457" i="1"/>
  <c r="O1458" i="1"/>
  <c r="N1457" i="1"/>
  <c r="P1458" i="1"/>
  <c r="P899" i="1"/>
  <c r="P900" i="1"/>
  <c r="O899" i="1"/>
  <c r="N899" i="1"/>
  <c r="N900" i="1"/>
  <c r="O900" i="1"/>
  <c r="P632" i="1"/>
  <c r="O632" i="1"/>
  <c r="P631" i="1"/>
  <c r="N631" i="1"/>
  <c r="N632" i="1"/>
  <c r="O631" i="1"/>
  <c r="N52" i="1"/>
  <c r="P51" i="1"/>
  <c r="P52" i="1"/>
  <c r="N51" i="1"/>
  <c r="O51" i="1"/>
  <c r="O52" i="1"/>
  <c r="P1011" i="1"/>
  <c r="N1012" i="1"/>
  <c r="P1012" i="1"/>
  <c r="N1011" i="1"/>
  <c r="O1012" i="1"/>
  <c r="O1011" i="1"/>
  <c r="O1028" i="1"/>
  <c r="P1028" i="1"/>
  <c r="P1027" i="1"/>
  <c r="N1028" i="1"/>
  <c r="N1027" i="1"/>
  <c r="O1027" i="1"/>
  <c r="N21" i="1"/>
  <c r="P21" i="1"/>
  <c r="O21" i="1"/>
  <c r="N56" i="1"/>
  <c r="P56" i="1"/>
  <c r="O56" i="1"/>
  <c r="N1095" i="1"/>
  <c r="N1096" i="1"/>
  <c r="P1095" i="1"/>
  <c r="O1095" i="1"/>
  <c r="O1096" i="1"/>
  <c r="P1096" i="1"/>
  <c r="N510" i="1"/>
  <c r="P510" i="1"/>
  <c r="O510" i="1"/>
  <c r="P509" i="1"/>
  <c r="N509" i="1"/>
  <c r="O509" i="1"/>
  <c r="P617" i="1"/>
  <c r="O617" i="1"/>
  <c r="N617" i="1"/>
  <c r="O1533" i="1"/>
  <c r="P1533" i="1"/>
  <c r="N1533" i="1"/>
  <c r="O816" i="1"/>
  <c r="N816" i="1"/>
  <c r="P815" i="1"/>
  <c r="N815" i="1"/>
  <c r="O815" i="1"/>
  <c r="P816" i="1"/>
  <c r="O828" i="1"/>
  <c r="P827" i="1"/>
  <c r="O827" i="1"/>
  <c r="N828" i="1"/>
  <c r="N827" i="1"/>
  <c r="P828" i="1"/>
  <c r="N251" i="1"/>
  <c r="O251" i="1"/>
  <c r="P251" i="1"/>
  <c r="P153" i="1"/>
  <c r="O153" i="1"/>
  <c r="N153" i="1"/>
  <c r="N620" i="1"/>
  <c r="P620" i="1"/>
  <c r="O620" i="1"/>
  <c r="O725" i="1"/>
  <c r="N724" i="1"/>
  <c r="P724" i="1"/>
  <c r="O724" i="1"/>
  <c r="N725" i="1"/>
  <c r="P725" i="1"/>
  <c r="N517" i="1"/>
  <c r="O517" i="1"/>
  <c r="P517" i="1"/>
  <c r="P1301" i="1"/>
  <c r="O1301" i="1"/>
  <c r="N1301" i="1"/>
  <c r="N823" i="1"/>
  <c r="P823" i="1"/>
  <c r="O823" i="1"/>
  <c r="O103" i="1"/>
  <c r="N103" i="1"/>
  <c r="N184" i="1"/>
  <c r="P184" i="1"/>
  <c r="O184" i="1"/>
  <c r="N1139" i="1"/>
  <c r="P1139" i="1"/>
  <c r="O1139" i="1"/>
  <c r="P1016" i="1"/>
  <c r="P97" i="1"/>
  <c r="O97" i="1"/>
  <c r="N97" i="1"/>
  <c r="N597" i="1"/>
  <c r="P597" i="1"/>
  <c r="O597" i="1"/>
  <c r="N396" i="1"/>
  <c r="O1693" i="1"/>
  <c r="N1693" i="1"/>
  <c r="P1694" i="1"/>
  <c r="O1694" i="1"/>
  <c r="N1694" i="1"/>
  <c r="P1693" i="1"/>
  <c r="N573" i="1"/>
  <c r="O574" i="1"/>
  <c r="P574" i="1"/>
  <c r="N574" i="1"/>
  <c r="P573" i="1"/>
  <c r="O573" i="1"/>
  <c r="P335" i="1"/>
  <c r="N335" i="1"/>
  <c r="O335" i="1"/>
  <c r="P1726" i="1"/>
  <c r="N1725" i="1"/>
  <c r="P1725" i="1"/>
  <c r="O1725" i="1"/>
  <c r="O1726" i="1"/>
  <c r="N1726" i="1"/>
  <c r="P1049" i="1"/>
  <c r="O1049" i="1"/>
  <c r="N1049" i="1"/>
  <c r="N1387" i="1"/>
  <c r="N1388" i="1"/>
  <c r="P1387" i="1"/>
  <c r="O1387" i="1"/>
  <c r="O1388" i="1"/>
  <c r="P1388" i="1"/>
  <c r="O1072" i="1"/>
  <c r="N1072" i="1"/>
  <c r="P1072" i="1"/>
  <c r="P572" i="1"/>
  <c r="N572" i="1"/>
  <c r="O572" i="1"/>
  <c r="O114" i="1"/>
  <c r="N114" i="1"/>
  <c r="P114" i="1"/>
  <c r="O113" i="1"/>
  <c r="N113" i="1"/>
  <c r="P113" i="1"/>
  <c r="O188" i="1"/>
  <c r="N188" i="1"/>
  <c r="P188" i="1"/>
  <c r="N1240" i="1"/>
  <c r="O1240" i="1"/>
  <c r="P1240" i="1"/>
  <c r="P1339" i="1"/>
  <c r="N1339" i="1"/>
  <c r="O1339" i="1"/>
  <c r="N1340" i="1"/>
  <c r="P1340" i="1"/>
  <c r="O1340" i="1"/>
  <c r="N789" i="1"/>
  <c r="P789" i="1"/>
  <c r="O789" i="1"/>
  <c r="P1429" i="1"/>
  <c r="N1429" i="1"/>
  <c r="O1429" i="1"/>
  <c r="O295" i="1"/>
  <c r="N295" i="1"/>
  <c r="P295" i="1"/>
  <c r="N1080" i="1"/>
  <c r="P1079" i="1"/>
  <c r="O1079" i="1"/>
  <c r="N1079" i="1"/>
  <c r="P1080" i="1"/>
  <c r="N140" i="1"/>
  <c r="P141" i="1"/>
  <c r="P140" i="1"/>
  <c r="O140" i="1"/>
  <c r="N141" i="1"/>
  <c r="O141" i="1"/>
  <c r="P101" i="1"/>
  <c r="O101" i="1"/>
  <c r="N102" i="1"/>
  <c r="P102" i="1"/>
  <c r="O102" i="1"/>
  <c r="N101" i="1"/>
  <c r="O569" i="1"/>
  <c r="N569" i="1"/>
  <c r="P569" i="1"/>
  <c r="O790" i="1"/>
  <c r="N790" i="1"/>
  <c r="P790" i="1"/>
  <c r="N257" i="1"/>
  <c r="P257" i="1"/>
  <c r="O257" i="1"/>
  <c r="P621" i="1"/>
  <c r="N621" i="1"/>
  <c r="O621" i="1"/>
  <c r="N399" i="1"/>
  <c r="N398" i="1"/>
  <c r="O399" i="1"/>
  <c r="O398" i="1"/>
  <c r="P398" i="1"/>
  <c r="P399" i="1"/>
  <c r="O1790" i="1"/>
  <c r="P1790" i="1"/>
  <c r="P1789" i="1"/>
  <c r="N1790" i="1"/>
  <c r="N1789" i="1"/>
  <c r="O1789" i="1"/>
  <c r="O504" i="1"/>
  <c r="P505" i="1"/>
  <c r="O505" i="1"/>
  <c r="P504" i="1"/>
  <c r="N504" i="1"/>
  <c r="N505" i="1"/>
  <c r="N324" i="1"/>
  <c r="O324" i="1"/>
  <c r="N323" i="1"/>
  <c r="O323" i="1"/>
  <c r="P324" i="1"/>
  <c r="P323" i="1"/>
  <c r="O760" i="1"/>
  <c r="P1484" i="1"/>
  <c r="O219" i="1"/>
  <c r="P1173" i="1"/>
  <c r="O891" i="1"/>
  <c r="O705" i="1"/>
  <c r="P1201" i="1"/>
  <c r="P882" i="1"/>
  <c r="N876" i="1"/>
  <c r="N311" i="1"/>
  <c r="N1786" i="1"/>
  <c r="O537" i="1"/>
  <c r="O312" i="1"/>
  <c r="N524" i="1"/>
  <c r="O486" i="1"/>
  <c r="N220" i="1"/>
  <c r="O571" i="1"/>
  <c r="O264" i="1"/>
  <c r="N1140" i="1"/>
  <c r="N1317" i="1"/>
  <c r="P1068" i="1"/>
  <c r="P648" i="1"/>
  <c r="N891" i="1"/>
  <c r="O1019" i="1"/>
  <c r="P388" i="1"/>
  <c r="N523" i="1"/>
  <c r="P589" i="1"/>
  <c r="O112" i="1"/>
  <c r="O1485" i="1"/>
  <c r="O1015" i="1"/>
  <c r="P219" i="1"/>
  <c r="P891" i="1"/>
  <c r="P705" i="1"/>
  <c r="O834" i="1"/>
  <c r="N371" i="1"/>
  <c r="N111" i="1"/>
  <c r="N1008" i="1"/>
  <c r="N892" i="1"/>
  <c r="N647" i="1"/>
  <c r="O108" i="1"/>
  <c r="O761" i="1"/>
  <c r="P712" i="1"/>
  <c r="O301" i="1"/>
  <c r="O277" i="1"/>
  <c r="P112" i="1"/>
  <c r="O311" i="1"/>
  <c r="O1348" i="1"/>
  <c r="O692" i="1"/>
  <c r="N54" i="1"/>
  <c r="O1205" i="1"/>
  <c r="P129" i="1"/>
  <c r="N1173" i="1"/>
  <c r="N882" i="1"/>
  <c r="O388" i="1"/>
  <c r="P892" i="1"/>
  <c r="P523" i="1"/>
  <c r="P877" i="1"/>
  <c r="O1202" i="1"/>
  <c r="P1347" i="1"/>
  <c r="P354" i="1"/>
  <c r="O178" i="1"/>
  <c r="N1016" i="1"/>
  <c r="N822" i="1"/>
  <c r="P177" i="1"/>
  <c r="O357" i="1"/>
  <c r="N761" i="1"/>
  <c r="P1318" i="1"/>
  <c r="N301" i="1"/>
  <c r="P300" i="1"/>
  <c r="O883" i="1"/>
  <c r="N277" i="1"/>
  <c r="P111" i="1"/>
  <c r="O1068" i="1"/>
  <c r="P311" i="1"/>
  <c r="P876" i="1"/>
  <c r="N276" i="1"/>
  <c r="P20" i="1"/>
  <c r="N187" i="1"/>
  <c r="N337" i="1"/>
  <c r="N1202" i="1"/>
  <c r="O972" i="1"/>
  <c r="O1080" i="1"/>
  <c r="N129" i="1"/>
  <c r="N1015" i="1"/>
  <c r="O57" i="1"/>
  <c r="O1351" i="1"/>
  <c r="P1202" i="1"/>
  <c r="O387" i="1"/>
  <c r="O1317" i="1"/>
  <c r="O395" i="1"/>
  <c r="N1348" i="1"/>
  <c r="N518" i="1"/>
  <c r="N353" i="1"/>
  <c r="O744" i="1"/>
  <c r="N775" i="1"/>
  <c r="N739" i="1"/>
  <c r="P357" i="1"/>
  <c r="P883" i="1"/>
  <c r="O177" i="1"/>
  <c r="P704" i="1"/>
  <c r="O775" i="1"/>
  <c r="O596" i="1"/>
  <c r="N874" i="1"/>
  <c r="N185" i="1"/>
  <c r="N334" i="1"/>
  <c r="N387" i="1"/>
  <c r="N648" i="1"/>
  <c r="O947" i="1"/>
  <c r="P1351" i="1"/>
  <c r="O1352" i="1"/>
  <c r="P67" i="1"/>
  <c r="P1317" i="1"/>
  <c r="P395" i="1"/>
  <c r="N177" i="1"/>
  <c r="N712" i="1"/>
  <c r="N1001" i="1"/>
  <c r="N971" i="1"/>
  <c r="O353" i="1"/>
  <c r="N883" i="1"/>
  <c r="N705" i="1"/>
  <c r="O873" i="1"/>
  <c r="O396" i="1"/>
  <c r="N244" i="1"/>
  <c r="N372" i="1"/>
  <c r="N1018" i="1"/>
  <c r="N107" i="1"/>
  <c r="O619" i="1"/>
  <c r="P1348" i="1"/>
  <c r="P103" i="1"/>
  <c r="N449" i="1"/>
  <c r="P947" i="1"/>
  <c r="O971" i="1"/>
  <c r="P1352" i="1"/>
  <c r="N1019" i="1"/>
  <c r="N1351" i="1"/>
  <c r="N130" i="1"/>
  <c r="P870" i="1"/>
  <c r="P972" i="1"/>
  <c r="P353" i="1"/>
  <c r="P873" i="1"/>
  <c r="O524" i="1"/>
  <c r="P396" i="1"/>
  <c r="O220" i="1"/>
  <c r="N896" i="1"/>
  <c r="N820" i="1"/>
  <c r="P1239" i="1"/>
  <c r="P1329" i="1"/>
  <c r="O356" i="1"/>
  <c r="N395" i="1"/>
  <c r="O243" i="1"/>
  <c r="O130" i="1"/>
  <c r="P971" i="1"/>
  <c r="O1201" i="1"/>
  <c r="O777" i="1"/>
  <c r="O1524" i="1"/>
  <c r="N855" i="1"/>
  <c r="P130" i="1"/>
  <c r="P1408" i="1"/>
  <c r="O1055" i="1"/>
  <c r="P777" i="1"/>
  <c r="N411" i="1"/>
  <c r="O884" i="1"/>
  <c r="N817" i="1"/>
  <c r="N1004" i="1"/>
  <c r="P1568" i="1"/>
  <c r="O187" i="1"/>
  <c r="P1409" i="1"/>
  <c r="N884" i="1"/>
  <c r="P1668" i="1"/>
  <c r="O1766" i="1"/>
  <c r="P938" i="1"/>
  <c r="P753" i="1"/>
  <c r="P187" i="1"/>
  <c r="P245" i="1"/>
  <c r="P869" i="1"/>
  <c r="P1316" i="1"/>
  <c r="O1036" i="1"/>
  <c r="O1381" i="1"/>
  <c r="P1524" i="1"/>
  <c r="P57" i="1"/>
  <c r="P874" i="1"/>
  <c r="O939" i="1"/>
  <c r="O1567" i="1"/>
  <c r="O1397" i="1"/>
  <c r="O1785" i="1"/>
  <c r="N869" i="1"/>
  <c r="O870" i="1"/>
  <c r="O1171" i="1"/>
  <c r="P1205" i="1"/>
  <c r="O1455" i="1"/>
  <c r="O1529" i="1"/>
  <c r="P939" i="1"/>
  <c r="P1567" i="1"/>
  <c r="P1397" i="1"/>
  <c r="N412" i="1"/>
  <c r="N938" i="1"/>
  <c r="O1534" i="1"/>
  <c r="O412" i="1"/>
  <c r="P1036" i="1"/>
  <c r="N1535" i="1"/>
  <c r="P1736" i="1"/>
  <c r="O741" i="1"/>
  <c r="P1342" i="1"/>
  <c r="N741" i="1"/>
  <c r="P1534" i="1"/>
  <c r="P851" i="1"/>
  <c r="O1568" i="1"/>
  <c r="O1537" i="1"/>
  <c r="O1530" i="1"/>
  <c r="N1205" i="1"/>
  <c r="N1534" i="1"/>
  <c r="P1537" i="1"/>
  <c r="O818" i="1"/>
  <c r="P518" i="1"/>
  <c r="O489" i="1"/>
  <c r="O223" i="1"/>
  <c r="N1661" i="1"/>
  <c r="O176" i="1"/>
  <c r="O1006" i="1"/>
  <c r="O1558" i="1"/>
  <c r="P1221" i="1"/>
  <c r="O1066" i="1"/>
  <c r="O896" i="1"/>
  <c r="P384" i="1"/>
  <c r="N1558" i="1"/>
  <c r="O1126" i="1"/>
  <c r="P1558" i="1"/>
  <c r="P593" i="1"/>
  <c r="P999" i="1"/>
  <c r="N552" i="1"/>
  <c r="O840" i="1"/>
  <c r="O266" i="1"/>
  <c r="N57" i="1"/>
  <c r="P609" i="1"/>
  <c r="P1662" i="1"/>
  <c r="N82" i="1"/>
  <c r="O1535" i="1"/>
  <c r="O1765" i="1"/>
  <c r="O138" i="1"/>
  <c r="P1312" i="1"/>
  <c r="O1618" i="1"/>
  <c r="O1661" i="1"/>
  <c r="P1053" i="1"/>
  <c r="P821" i="1"/>
  <c r="P1785" i="1"/>
  <c r="O895" i="1"/>
  <c r="P1766" i="1"/>
  <c r="O1248" i="1"/>
  <c r="O1253" i="1"/>
  <c r="O1254" i="1"/>
  <c r="O594" i="1"/>
  <c r="P1623" i="1"/>
  <c r="P95" i="1"/>
  <c r="P1430" i="1"/>
  <c r="N1129" i="1"/>
  <c r="O488" i="1"/>
  <c r="O1408" i="1"/>
  <c r="O349" i="1"/>
  <c r="P820" i="1"/>
  <c r="O267" i="1"/>
  <c r="O233" i="1"/>
  <c r="N1720" i="1"/>
  <c r="P1445" i="1"/>
  <c r="O1221" i="1"/>
  <c r="O1462" i="1"/>
  <c r="P58" i="1"/>
  <c r="O593" i="1"/>
  <c r="O1631" i="1"/>
  <c r="O999" i="1"/>
  <c r="P921" i="1"/>
  <c r="P1462" i="1"/>
  <c r="N1559" i="1"/>
  <c r="N1253" i="1"/>
  <c r="N175" i="1"/>
  <c r="N265" i="1"/>
  <c r="N1005" i="1"/>
  <c r="O175" i="1"/>
  <c r="O1053" i="1"/>
  <c r="P91" i="1"/>
  <c r="N1714" i="1"/>
  <c r="N356" i="1"/>
  <c r="P896" i="1"/>
  <c r="N176" i="1"/>
  <c r="O1601" i="1"/>
  <c r="P1322" i="1"/>
  <c r="O1115" i="1"/>
  <c r="O1756" i="1"/>
  <c r="O1667" i="1"/>
  <c r="O1721" i="1"/>
  <c r="O1559" i="1"/>
  <c r="P1253" i="1"/>
  <c r="P1254" i="1"/>
  <c r="P594" i="1"/>
  <c r="P70" i="1"/>
  <c r="P1643" i="1"/>
  <c r="O1129" i="1"/>
  <c r="O1461" i="1"/>
  <c r="O734" i="1"/>
  <c r="P571" i="1"/>
  <c r="N1408" i="1"/>
  <c r="P267" i="1"/>
  <c r="P1114" i="1"/>
  <c r="O347" i="1"/>
  <c r="O1312" i="1"/>
  <c r="O155" i="1"/>
  <c r="O907" i="1"/>
  <c r="O1407" i="1"/>
  <c r="P610" i="1"/>
  <c r="P1605" i="1"/>
  <c r="P646" i="1"/>
  <c r="P1129" i="1"/>
  <c r="P1461" i="1"/>
  <c r="N907" i="1"/>
  <c r="N1100" i="1"/>
  <c r="N266" i="1"/>
  <c r="N1407" i="1"/>
  <c r="N1445" i="1"/>
  <c r="N256" i="1"/>
  <c r="P693" i="1"/>
  <c r="N571" i="1"/>
  <c r="O820" i="1"/>
  <c r="N1600" i="1"/>
  <c r="P1699" i="1"/>
  <c r="P1618" i="1"/>
  <c r="P1394" i="1"/>
  <c r="P1272" i="1"/>
  <c r="O1499" i="1"/>
  <c r="P692" i="1"/>
  <c r="N267" i="1"/>
  <c r="O151" i="1"/>
  <c r="O1273" i="1"/>
  <c r="P1034" i="1"/>
  <c r="O26" i="1"/>
  <c r="P857" i="1"/>
  <c r="P1499" i="1"/>
  <c r="O757" i="1"/>
  <c r="N1272" i="1"/>
  <c r="N1393" i="1"/>
  <c r="N692" i="1"/>
  <c r="O1762" i="1"/>
  <c r="O1394" i="1"/>
  <c r="P1273" i="1"/>
  <c r="P26" i="1"/>
  <c r="O1642" i="1"/>
  <c r="O879" i="1"/>
  <c r="O758" i="1"/>
  <c r="O613" i="1"/>
  <c r="O355" i="1"/>
  <c r="O27" i="1"/>
  <c r="O1393" i="1"/>
  <c r="P1642" i="1"/>
  <c r="P879" i="1"/>
  <c r="O1267" i="1"/>
  <c r="O1025" i="1"/>
  <c r="P355" i="1"/>
  <c r="P356" i="1"/>
  <c r="O92" i="1"/>
  <c r="O1272" i="1"/>
  <c r="O661" i="1"/>
  <c r="O274" i="1"/>
  <c r="O1033" i="1"/>
  <c r="P1500" i="1"/>
  <c r="P27" i="1"/>
  <c r="P1393" i="1"/>
  <c r="P1267" i="1"/>
  <c r="P1025" i="1"/>
  <c r="P92" i="1"/>
  <c r="P727" i="1"/>
  <c r="N825" i="1"/>
  <c r="P661" i="1"/>
  <c r="P274" i="1"/>
  <c r="O91" i="1"/>
  <c r="O1026" i="1"/>
  <c r="O1643" i="1"/>
  <c r="O1732" i="1"/>
  <c r="O519" i="1"/>
  <c r="P787" i="1"/>
  <c r="P613" i="1"/>
  <c r="O726" i="1"/>
  <c r="O1771" i="1"/>
  <c r="O215" i="1"/>
  <c r="O1607" i="1"/>
  <c r="P726" i="1"/>
  <c r="O1104" i="1"/>
  <c r="O245" i="1"/>
  <c r="N92" i="1"/>
  <c r="P1064" i="1"/>
  <c r="O1076" i="1"/>
  <c r="O283" i="1"/>
  <c r="P215" i="1"/>
  <c r="O1250" i="1"/>
  <c r="O1120" i="1"/>
  <c r="O727" i="1"/>
  <c r="P1695" i="1"/>
  <c r="O433" i="1"/>
  <c r="N726" i="1"/>
  <c r="P806" i="1"/>
  <c r="O935" i="1"/>
  <c r="P1076" i="1"/>
  <c r="P283" i="1"/>
  <c r="P1250" i="1"/>
  <c r="P7" i="1"/>
  <c r="O1624" i="1"/>
  <c r="P433" i="1"/>
  <c r="O273" i="1"/>
  <c r="O359" i="1"/>
  <c r="P1077" i="1"/>
  <c r="O923" i="1"/>
  <c r="O1119" i="1"/>
  <c r="O1635" i="1"/>
  <c r="O803" i="1"/>
  <c r="P1624" i="1"/>
  <c r="P1731" i="1"/>
  <c r="P18" i="1"/>
  <c r="N138" i="1"/>
  <c r="N799" i="1"/>
  <c r="P928" i="1"/>
  <c r="P776" i="1"/>
  <c r="P359" i="1"/>
  <c r="O1298" i="1"/>
  <c r="O893" i="1"/>
  <c r="P1635" i="1"/>
  <c r="P803" i="1"/>
  <c r="O1341" i="1"/>
  <c r="N1077" i="1"/>
  <c r="P1297" i="1"/>
  <c r="N355" i="1"/>
  <c r="O58" i="1"/>
  <c r="P1328" i="1"/>
  <c r="O610" i="1"/>
  <c r="P861" i="1"/>
  <c r="O1342" i="1"/>
  <c r="O1605" i="1"/>
  <c r="O1289" i="1"/>
  <c r="P1341" i="1"/>
  <c r="P1768" i="1"/>
  <c r="N746" i="1"/>
  <c r="N593" i="1"/>
  <c r="N933" i="1"/>
  <c r="P930" i="1"/>
  <c r="N1204" i="1"/>
  <c r="N1238" i="1"/>
  <c r="P840" i="1"/>
  <c r="P1427" i="1"/>
  <c r="O59" i="1"/>
  <c r="O1328" i="1"/>
  <c r="O1077" i="1"/>
  <c r="P1756" i="1"/>
  <c r="P1055" i="1"/>
  <c r="O1561" i="1"/>
  <c r="P958" i="1"/>
  <c r="P757" i="1"/>
  <c r="P223" i="1"/>
  <c r="N1710" i="1"/>
  <c r="N658" i="1"/>
  <c r="N840" i="1"/>
  <c r="N1607" i="1"/>
  <c r="O281" i="1"/>
  <c r="O841" i="1"/>
  <c r="O280" i="1"/>
  <c r="N872" i="1"/>
  <c r="N1017" i="1"/>
  <c r="O1543" i="1"/>
  <c r="P677" i="1"/>
  <c r="P280" i="1"/>
  <c r="O1259" i="1"/>
  <c r="O1329" i="1"/>
  <c r="P138" i="1"/>
  <c r="O1017" i="1"/>
  <c r="P1613" i="1"/>
  <c r="O482" i="1"/>
  <c r="O1093" i="1"/>
  <c r="P914" i="1"/>
  <c r="P758" i="1"/>
  <c r="P1769" i="1"/>
  <c r="O1436" i="1"/>
  <c r="P1258" i="1"/>
  <c r="N944" i="1"/>
  <c r="N1328" i="1"/>
  <c r="N1329" i="1"/>
  <c r="N1033" i="1"/>
  <c r="N1239" i="1"/>
  <c r="N646" i="1"/>
  <c r="N1362" i="1"/>
  <c r="N281" i="1"/>
  <c r="N280" i="1"/>
  <c r="P233" i="1"/>
  <c r="P855" i="1"/>
  <c r="P1490" i="1"/>
  <c r="O851" i="1"/>
  <c r="P1259" i="1"/>
  <c r="O139" i="1"/>
  <c r="P1017" i="1"/>
  <c r="O945" i="1"/>
  <c r="O609" i="1"/>
  <c r="O1416" i="1"/>
  <c r="P482" i="1"/>
  <c r="P1093" i="1"/>
  <c r="O1238" i="1"/>
  <c r="O66" i="1"/>
  <c r="O1239" i="1"/>
  <c r="O1710" i="1"/>
  <c r="N1416" i="1"/>
  <c r="N915" i="1"/>
  <c r="N861" i="1"/>
  <c r="N287" i="1"/>
  <c r="O255" i="1"/>
  <c r="P1745" i="1"/>
  <c r="O1613" i="1"/>
  <c r="O1769" i="1"/>
  <c r="O1258" i="1"/>
  <c r="N1326" i="1"/>
  <c r="P915" i="1"/>
  <c r="P139" i="1"/>
  <c r="O1018" i="1"/>
  <c r="O1711" i="1"/>
  <c r="O1417" i="1"/>
  <c r="P1669" i="1"/>
  <c r="O351" i="1"/>
  <c r="O327" i="1"/>
  <c r="O1612" i="1"/>
  <c r="O1774" i="1"/>
  <c r="P1238" i="1"/>
  <c r="P66" i="1"/>
  <c r="P1710" i="1"/>
  <c r="O1575" i="1"/>
  <c r="O1755" i="1"/>
  <c r="N333" i="1"/>
  <c r="O612" i="1"/>
  <c r="N1266" i="1"/>
  <c r="P59" i="1"/>
  <c r="O914" i="1"/>
  <c r="N841" i="1"/>
  <c r="P1018" i="1"/>
  <c r="P1711" i="1"/>
  <c r="P327" i="1"/>
  <c r="P1612" i="1"/>
  <c r="O1668" i="1"/>
  <c r="P1526" i="1"/>
  <c r="P1673" i="1"/>
  <c r="P1575" i="1"/>
  <c r="P1755" i="1"/>
  <c r="O1768" i="1"/>
  <c r="O921" i="1"/>
  <c r="N738" i="1"/>
  <c r="N1105" i="1"/>
  <c r="N612" i="1"/>
  <c r="O874" i="1"/>
  <c r="P255" i="1"/>
  <c r="O7" i="1"/>
  <c r="P1539" i="1"/>
  <c r="O1540" i="1"/>
  <c r="N1540" i="1"/>
  <c r="N1539" i="1"/>
  <c r="O1539" i="1"/>
  <c r="N1677" i="1"/>
  <c r="O1676" i="1"/>
  <c r="P1677" i="1"/>
  <c r="O1677" i="1"/>
  <c r="P1082" i="1"/>
  <c r="O1082" i="1"/>
  <c r="N1626" i="1"/>
  <c r="O1626" i="1"/>
  <c r="P1625" i="1"/>
  <c r="O1625" i="1"/>
  <c r="O1257" i="1"/>
  <c r="O454" i="1"/>
  <c r="N454" i="1"/>
  <c r="P455" i="1"/>
  <c r="O455" i="1"/>
  <c r="N1616" i="1"/>
  <c r="P1617" i="1"/>
  <c r="P1616" i="1"/>
  <c r="O1617" i="1"/>
  <c r="O1371" i="1"/>
  <c r="P1257" i="1"/>
  <c r="N1590" i="1"/>
  <c r="P1589" i="1"/>
  <c r="O1589" i="1"/>
  <c r="P1590" i="1"/>
  <c r="O1590" i="1"/>
  <c r="N1519" i="1"/>
  <c r="O1518" i="1"/>
  <c r="O1519" i="1"/>
  <c r="O1544" i="1"/>
  <c r="N1544" i="1"/>
  <c r="P1519" i="1"/>
  <c r="O1740" i="1"/>
  <c r="N1639" i="1"/>
  <c r="P1639" i="1"/>
  <c r="O1639" i="1"/>
  <c r="N1059" i="1"/>
  <c r="O1059" i="1"/>
  <c r="P1292" i="1"/>
  <c r="O1292" i="1"/>
  <c r="N1165" i="1"/>
  <c r="O1164" i="1"/>
  <c r="P1165" i="1"/>
  <c r="O1165" i="1"/>
  <c r="P1164" i="1"/>
  <c r="N1071" i="1"/>
  <c r="O1071" i="1"/>
  <c r="P1070" i="1"/>
  <c r="P1071" i="1"/>
  <c r="O1070" i="1"/>
  <c r="N1594" i="1"/>
  <c r="N1593" i="1"/>
  <c r="O1594" i="1"/>
  <c r="P1593" i="1"/>
  <c r="O1593" i="1"/>
  <c r="N713" i="1"/>
  <c r="O714" i="1"/>
  <c r="P714" i="1"/>
  <c r="N162" i="1"/>
  <c r="O162" i="1"/>
  <c r="P162" i="1"/>
  <c r="N243" i="1"/>
  <c r="P242" i="1"/>
  <c r="O242" i="1"/>
  <c r="P1540" i="1"/>
  <c r="P243" i="1"/>
  <c r="P1741" i="1"/>
  <c r="N931" i="1"/>
  <c r="P931" i="1"/>
  <c r="O931" i="1"/>
  <c r="P290" i="1"/>
  <c r="N1583" i="1"/>
  <c r="O1583" i="1"/>
  <c r="P1582" i="1"/>
  <c r="P1583" i="1"/>
  <c r="N785" i="1"/>
  <c r="O786" i="1"/>
  <c r="P785" i="1"/>
  <c r="N1210" i="1"/>
  <c r="P1209" i="1"/>
  <c r="N252" i="1"/>
  <c r="O252" i="1"/>
  <c r="N424" i="1"/>
  <c r="P424" i="1"/>
  <c r="N1543" i="1"/>
  <c r="N1504" i="1"/>
  <c r="P1503" i="1"/>
  <c r="O1302" i="1"/>
  <c r="N1302" i="1"/>
  <c r="N1368" i="1"/>
  <c r="P1368" i="1"/>
  <c r="P1285" i="1"/>
  <c r="O1285" i="1"/>
  <c r="N1298" i="1"/>
  <c r="P1298" i="1"/>
  <c r="N291" i="1"/>
  <c r="P291" i="1"/>
  <c r="P1384" i="1"/>
  <c r="P1383" i="1"/>
  <c r="O1383" i="1"/>
  <c r="N949" i="1"/>
  <c r="N948" i="1"/>
  <c r="O948" i="1"/>
  <c r="P948" i="1"/>
  <c r="O949" i="1"/>
  <c r="P1676" i="1"/>
  <c r="O1503" i="1"/>
  <c r="O1504" i="1"/>
  <c r="P1544" i="1"/>
  <c r="O1616" i="1"/>
  <c r="N1194" i="1"/>
  <c r="O1194" i="1"/>
  <c r="N1496" i="1"/>
  <c r="N1495" i="1"/>
  <c r="O1496" i="1"/>
  <c r="P1495" i="1"/>
  <c r="O1495" i="1"/>
  <c r="P949" i="1"/>
  <c r="N1579" i="1"/>
  <c r="P1578" i="1"/>
  <c r="O1578" i="1"/>
  <c r="N1108" i="1"/>
  <c r="O1107" i="1"/>
  <c r="P1107" i="1"/>
  <c r="P1108" i="1"/>
  <c r="O1108" i="1"/>
  <c r="N1718" i="1"/>
  <c r="P1717" i="1"/>
  <c r="P1718" i="1"/>
  <c r="O1718" i="1"/>
  <c r="O1717" i="1"/>
  <c r="N1176" i="1"/>
  <c r="P1176" i="1"/>
  <c r="O1176" i="1"/>
  <c r="N1538" i="1"/>
  <c r="O1538" i="1"/>
  <c r="P232" i="1"/>
  <c r="N231" i="1"/>
  <c r="O231" i="1"/>
  <c r="P1302" i="1"/>
  <c r="P1504" i="1"/>
  <c r="N1760" i="1"/>
  <c r="P1759" i="1"/>
  <c r="O1760" i="1"/>
  <c r="O1759" i="1"/>
  <c r="P1760" i="1"/>
  <c r="O1014" i="1"/>
  <c r="P1014" i="1"/>
  <c r="P1113" i="1"/>
  <c r="P1667" i="1"/>
  <c r="P186" i="1"/>
  <c r="O1410" i="1"/>
  <c r="O611" i="1"/>
  <c r="O1506" i="1"/>
  <c r="O1064" i="1"/>
  <c r="N246" i="1"/>
  <c r="N1409" i="1"/>
  <c r="O885" i="1"/>
  <c r="P425" i="1"/>
  <c r="P884" i="1"/>
  <c r="O211" i="1"/>
  <c r="O1603" i="1"/>
  <c r="O674" i="1"/>
  <c r="P1782" i="1"/>
  <c r="O930" i="1"/>
  <c r="O1698" i="1"/>
  <c r="O1426" i="1"/>
  <c r="O1061" i="1"/>
  <c r="O878" i="1"/>
  <c r="P895" i="1"/>
  <c r="O821" i="1"/>
  <c r="P1713" i="1"/>
  <c r="O958" i="1"/>
  <c r="P1607" i="1"/>
  <c r="P1026" i="1"/>
  <c r="P1002" i="1"/>
  <c r="O529" i="1"/>
  <c r="O98" i="1"/>
  <c r="O658" i="1"/>
  <c r="O1714" i="1"/>
  <c r="O99" i="1"/>
  <c r="P611" i="1"/>
  <c r="P1506" i="1"/>
  <c r="P1491" i="1"/>
  <c r="N1505" i="1"/>
  <c r="P550" i="1"/>
  <c r="O1100" i="1"/>
  <c r="O185" i="1"/>
  <c r="P181" i="1"/>
  <c r="P273" i="1"/>
  <c r="P1446" i="1"/>
  <c r="P532" i="1"/>
  <c r="O360" i="1"/>
  <c r="N734" i="1"/>
  <c r="P551" i="1"/>
  <c r="P906" i="1"/>
  <c r="N1735" i="1"/>
  <c r="N906" i="1"/>
  <c r="N1713" i="1"/>
  <c r="O1004" i="1"/>
  <c r="P1652" i="1"/>
  <c r="P1672" i="1"/>
  <c r="N359" i="1"/>
  <c r="O1204" i="1"/>
  <c r="P1603" i="1"/>
  <c r="P1698" i="1"/>
  <c r="P1426" i="1"/>
  <c r="P1061" i="1"/>
  <c r="P878" i="1"/>
  <c r="O1101" i="1"/>
  <c r="O915" i="1"/>
  <c r="O1251" i="1"/>
  <c r="O1332" i="1"/>
  <c r="O677" i="1"/>
  <c r="P1744" i="1"/>
  <c r="P338" i="1"/>
  <c r="O1427" i="1"/>
  <c r="O1296" i="1"/>
  <c r="O659" i="1"/>
  <c r="O1297" i="1"/>
  <c r="O1604" i="1"/>
  <c r="P1714" i="1"/>
  <c r="O1608" i="1"/>
  <c r="O1701" i="1"/>
  <c r="N274" i="1"/>
  <c r="N868" i="1"/>
  <c r="N1064" i="1"/>
  <c r="N895" i="1"/>
  <c r="N1267" i="1"/>
  <c r="N1619" i="1"/>
  <c r="N550" i="1"/>
  <c r="P320" i="1"/>
  <c r="P1100" i="1"/>
  <c r="P185" i="1"/>
  <c r="P1004" i="1"/>
  <c r="N1446" i="1"/>
  <c r="N532" i="1"/>
  <c r="N180" i="1"/>
  <c r="N551" i="1"/>
  <c r="N1061" i="1"/>
  <c r="O906" i="1"/>
  <c r="N570" i="1"/>
  <c r="O186" i="1"/>
  <c r="P1653" i="1"/>
  <c r="N885" i="1"/>
  <c r="N338" i="1"/>
  <c r="O532" i="1"/>
  <c r="P1204" i="1"/>
  <c r="O1113" i="1"/>
  <c r="O1062" i="1"/>
  <c r="P1101" i="1"/>
  <c r="O1290" i="1"/>
  <c r="P1252" i="1"/>
  <c r="P1251" i="1"/>
  <c r="O1056" i="1"/>
  <c r="P98" i="1"/>
  <c r="O1266" i="1"/>
  <c r="P1085" i="1"/>
  <c r="P659" i="1"/>
  <c r="O1619" i="1"/>
  <c r="P1604" i="1"/>
  <c r="P1608" i="1"/>
  <c r="N1113" i="1"/>
  <c r="N1652" i="1"/>
  <c r="N241" i="1"/>
  <c r="N1341" i="1"/>
  <c r="O319" i="1"/>
  <c r="N186" i="1"/>
  <c r="O240" i="1"/>
  <c r="O241" i="1"/>
  <c r="O1005" i="1"/>
  <c r="O181" i="1"/>
  <c r="N181" i="1"/>
  <c r="O872" i="1"/>
  <c r="P23" i="1"/>
  <c r="O1367" i="1"/>
  <c r="O1653" i="1"/>
  <c r="O1672" i="1"/>
  <c r="P1289" i="1"/>
  <c r="N1297" i="1"/>
  <c r="N245" i="1"/>
  <c r="P1062" i="1"/>
  <c r="P1290" i="1"/>
  <c r="O1505" i="1"/>
  <c r="O1252" i="1"/>
  <c r="P1296" i="1"/>
  <c r="P1619" i="1"/>
  <c r="O1673" i="1"/>
  <c r="N857" i="1"/>
  <c r="N360" i="1"/>
  <c r="O1128" i="1"/>
  <c r="N1251" i="1"/>
  <c r="N1499" i="1"/>
  <c r="N240" i="1"/>
  <c r="P241" i="1"/>
  <c r="O934" i="1"/>
  <c r="P326" i="1"/>
  <c r="O18" i="1"/>
  <c r="N1180" i="1"/>
  <c r="P1180" i="1"/>
  <c r="N310" i="1"/>
  <c r="P310" i="1"/>
  <c r="N1029" i="1"/>
  <c r="P1030" i="1"/>
  <c r="O1030" i="1"/>
  <c r="P1294" i="1"/>
  <c r="N1294" i="1"/>
  <c r="O1294" i="1"/>
  <c r="O1637" i="1"/>
  <c r="P1638" i="1"/>
  <c r="N1638" i="1"/>
  <c r="O1638" i="1"/>
  <c r="P1647" i="1"/>
  <c r="O1647" i="1"/>
  <c r="P13" i="1"/>
  <c r="P12" i="1"/>
  <c r="N13" i="1"/>
  <c r="O13" i="1"/>
  <c r="O1209" i="1"/>
  <c r="O1210" i="1"/>
  <c r="N1209" i="1"/>
  <c r="P170" i="1"/>
  <c r="O171" i="1"/>
  <c r="N171" i="1"/>
  <c r="O170" i="1"/>
  <c r="N842" i="1"/>
  <c r="N1796" i="1"/>
  <c r="N1795" i="1"/>
  <c r="O1796" i="1"/>
  <c r="N1785" i="1"/>
  <c r="O1784" i="1"/>
  <c r="N1366" i="1"/>
  <c r="O55" i="1"/>
  <c r="N1404" i="1"/>
  <c r="O1404" i="1"/>
  <c r="O916" i="1"/>
  <c r="N916" i="1"/>
  <c r="P916" i="1"/>
  <c r="P33" i="1"/>
  <c r="O33" i="1"/>
  <c r="N473" i="1"/>
  <c r="O473" i="1"/>
  <c r="O904" i="1"/>
  <c r="P905" i="1"/>
  <c r="N904" i="1"/>
  <c r="O905" i="1"/>
  <c r="P423" i="1"/>
  <c r="O423" i="1"/>
  <c r="N1573" i="1"/>
  <c r="P1574" i="1"/>
  <c r="N1574" i="1"/>
  <c r="P1573" i="1"/>
  <c r="O1573" i="1"/>
  <c r="N918" i="1"/>
  <c r="O918" i="1"/>
  <c r="P246" i="1"/>
  <c r="P247" i="1"/>
  <c r="O246" i="1"/>
  <c r="O247" i="1"/>
  <c r="N309" i="1"/>
  <c r="N1485" i="1"/>
  <c r="P1485" i="1"/>
  <c r="N870" i="1"/>
  <c r="O1662" i="1"/>
  <c r="N182" i="1"/>
  <c r="O875" i="1"/>
  <c r="P875" i="1"/>
  <c r="N875" i="1"/>
  <c r="P842" i="1"/>
  <c r="N1479" i="1"/>
  <c r="P1480" i="1"/>
  <c r="O1480" i="1"/>
  <c r="O1479" i="1"/>
  <c r="P1479" i="1"/>
  <c r="N1332" i="1"/>
  <c r="P1622" i="1"/>
  <c r="P1356" i="1"/>
  <c r="O1634" i="1"/>
  <c r="O1293" i="1"/>
  <c r="P1796" i="1"/>
  <c r="O326" i="1"/>
  <c r="O561" i="1"/>
  <c r="O1696" i="1"/>
  <c r="O1403" i="1"/>
  <c r="O1549" i="1"/>
  <c r="P531" i="1"/>
  <c r="N519" i="1"/>
  <c r="P519" i="1"/>
  <c r="N1426" i="1"/>
  <c r="P1425" i="1"/>
  <c r="O1425" i="1"/>
  <c r="N1187" i="1"/>
  <c r="N1782" i="1"/>
  <c r="N1781" i="1"/>
  <c r="P350" i="1"/>
  <c r="N1752" i="1"/>
  <c r="O1752" i="1"/>
  <c r="N1293" i="1"/>
  <c r="N1702" i="1"/>
  <c r="N1065" i="1"/>
  <c r="P1065" i="1"/>
  <c r="O1065" i="1"/>
  <c r="N17" i="1"/>
  <c r="O419" i="1"/>
  <c r="P419" i="1"/>
  <c r="N419" i="1"/>
  <c r="P1404" i="1"/>
  <c r="N1632" i="1"/>
  <c r="P1632" i="1"/>
  <c r="P1631" i="1"/>
  <c r="O1632" i="1"/>
  <c r="P926" i="1"/>
  <c r="O926" i="1"/>
  <c r="N925" i="1"/>
  <c r="N1775" i="1"/>
  <c r="N1774" i="1"/>
  <c r="P1775" i="1"/>
  <c r="O1775" i="1"/>
  <c r="N1037" i="1"/>
  <c r="N1036" i="1"/>
  <c r="P1037" i="1"/>
  <c r="N694" i="1"/>
  <c r="P694" i="1"/>
  <c r="O693" i="1"/>
  <c r="O694" i="1"/>
  <c r="P309" i="1"/>
  <c r="P1140" i="1"/>
  <c r="P252" i="1"/>
  <c r="N55" i="1"/>
  <c r="P904" i="1"/>
  <c r="N106" i="1"/>
  <c r="P107" i="1"/>
  <c r="O107" i="1"/>
  <c r="P106" i="1"/>
  <c r="O106" i="1"/>
  <c r="N1530" i="1"/>
  <c r="P1530" i="1"/>
  <c r="P1529" i="1"/>
  <c r="N1381" i="1"/>
  <c r="P1381" i="1"/>
  <c r="N1382" i="1"/>
  <c r="O1226" i="1"/>
  <c r="P1226" i="1"/>
  <c r="P1106" i="1"/>
  <c r="N1107" i="1"/>
  <c r="O1106" i="1"/>
  <c r="N1721" i="1"/>
  <c r="P1721" i="1"/>
  <c r="P1720" i="1"/>
  <c r="P17" i="1"/>
  <c r="N1150" i="1"/>
  <c r="P1149" i="1"/>
  <c r="O1149" i="1"/>
  <c r="O804" i="1"/>
  <c r="P804" i="1"/>
  <c r="O932" i="1"/>
  <c r="P932" i="1"/>
  <c r="N932" i="1"/>
  <c r="P933" i="1"/>
  <c r="N1441" i="1"/>
  <c r="O1442" i="1"/>
  <c r="P1442" i="1"/>
  <c r="P935" i="1"/>
  <c r="O1441" i="1"/>
  <c r="N1379" i="1"/>
  <c r="O1379" i="1"/>
  <c r="O1378" i="1"/>
  <c r="N1571" i="1"/>
  <c r="O1571" i="1"/>
  <c r="P1570" i="1"/>
  <c r="O1570" i="1"/>
  <c r="P308" i="1"/>
  <c r="P307" i="1"/>
  <c r="N307" i="1"/>
  <c r="O307" i="1"/>
  <c r="N308" i="1"/>
  <c r="O681" i="1"/>
  <c r="P681" i="1"/>
  <c r="P682" i="1"/>
  <c r="O1188" i="1"/>
  <c r="P1188" i="1"/>
  <c r="N1188" i="1"/>
  <c r="P209" i="1"/>
  <c r="O209" i="1"/>
  <c r="O210" i="1"/>
  <c r="O982" i="1"/>
  <c r="N982" i="1"/>
  <c r="P983" i="1"/>
  <c r="O983" i="1"/>
  <c r="P982" i="1"/>
  <c r="N983" i="1"/>
  <c r="P1571" i="1"/>
  <c r="P969" i="1"/>
  <c r="O969" i="1"/>
  <c r="N1513" i="1"/>
  <c r="P1513" i="1"/>
  <c r="N546" i="1"/>
  <c r="O545" i="1"/>
  <c r="O546" i="1"/>
  <c r="N1376" i="1"/>
  <c r="O1375" i="1"/>
  <c r="P1376" i="1"/>
  <c r="O1376" i="1"/>
  <c r="N989" i="1"/>
  <c r="O989" i="1"/>
  <c r="P989" i="1"/>
  <c r="N341" i="1"/>
  <c r="P341" i="1"/>
  <c r="O341" i="1"/>
  <c r="P340" i="1"/>
  <c r="O340" i="1"/>
  <c r="P171" i="1"/>
  <c r="N1084" i="1"/>
  <c r="O1083" i="1"/>
  <c r="P1084" i="1"/>
  <c r="N1083" i="1"/>
  <c r="O227" i="1"/>
  <c r="O226" i="1"/>
  <c r="O1622" i="1"/>
  <c r="N31" i="1"/>
  <c r="P31" i="1"/>
  <c r="O31" i="1"/>
  <c r="N1034" i="1"/>
  <c r="O1034" i="1"/>
  <c r="N1191" i="1"/>
  <c r="N1190" i="1"/>
  <c r="P1191" i="1"/>
  <c r="O309" i="1"/>
  <c r="P55" i="1"/>
  <c r="O687" i="1"/>
  <c r="N688" i="1"/>
  <c r="P687" i="1"/>
  <c r="P688" i="1"/>
  <c r="O320" i="1"/>
  <c r="N319" i="1"/>
  <c r="N533" i="1"/>
  <c r="N534" i="1"/>
  <c r="O533" i="1"/>
  <c r="P533" i="1"/>
  <c r="P534" i="1"/>
  <c r="O534" i="1"/>
  <c r="O1179" i="1"/>
  <c r="P1637" i="1"/>
  <c r="O1084" i="1"/>
  <c r="O807" i="1"/>
  <c r="P561" i="1"/>
  <c r="P1696" i="1"/>
  <c r="P1403" i="1"/>
  <c r="O579" i="1"/>
  <c r="P1549" i="1"/>
  <c r="P1367" i="1"/>
  <c r="P987" i="1"/>
  <c r="N1731" i="1"/>
  <c r="N1598" i="1"/>
  <c r="P1597" i="1"/>
  <c r="P1598" i="1"/>
  <c r="O1598" i="1"/>
  <c r="O607" i="1"/>
  <c r="N607" i="1"/>
  <c r="N673" i="1"/>
  <c r="O673" i="1"/>
  <c r="N643" i="1"/>
  <c r="O642" i="1"/>
  <c r="P643" i="1"/>
  <c r="O643" i="1"/>
  <c r="N1315" i="1"/>
  <c r="O1314" i="1"/>
  <c r="P1315" i="1"/>
  <c r="O1315" i="1"/>
  <c r="N1771" i="1"/>
  <c r="O1770" i="1"/>
  <c r="P1770" i="1"/>
  <c r="N747" i="1"/>
  <c r="P747" i="1"/>
  <c r="O747" i="1"/>
  <c r="P746" i="1"/>
  <c r="N1248" i="1"/>
  <c r="P1247" i="1"/>
  <c r="O1247" i="1"/>
  <c r="N22" i="1"/>
  <c r="N1285" i="1"/>
  <c r="P1284" i="1"/>
  <c r="O1284" i="1"/>
  <c r="N831" i="1"/>
  <c r="P831" i="1"/>
  <c r="O831" i="1"/>
  <c r="N1515" i="1"/>
  <c r="O1514" i="1"/>
  <c r="N743" i="1"/>
  <c r="P742" i="1"/>
  <c r="N742" i="1"/>
  <c r="N818" i="1"/>
  <c r="P817" i="1"/>
  <c r="O817" i="1"/>
  <c r="N347" i="1"/>
  <c r="O310" i="1"/>
  <c r="N340" i="1"/>
  <c r="O1396" i="1"/>
  <c r="P1396" i="1"/>
  <c r="N1397" i="1"/>
  <c r="P802" i="1"/>
  <c r="O802" i="1"/>
  <c r="P183" i="1"/>
  <c r="P1416" i="1"/>
  <c r="N1417" i="1"/>
  <c r="P1431" i="1"/>
  <c r="N1521" i="1"/>
  <c r="O1521" i="1"/>
  <c r="N1432" i="1"/>
  <c r="N1431" i="1"/>
  <c r="P1432" i="1"/>
  <c r="O1432" i="1"/>
  <c r="N1229" i="1"/>
  <c r="O1229" i="1"/>
  <c r="P1228" i="1"/>
  <c r="O1228" i="1"/>
  <c r="N990" i="1"/>
  <c r="O990" i="1"/>
  <c r="O960" i="1"/>
  <c r="N960" i="1"/>
  <c r="N959" i="1"/>
  <c r="P960" i="1"/>
  <c r="P959" i="1"/>
  <c r="O959" i="1"/>
  <c r="O1320" i="1"/>
  <c r="N1319" i="1"/>
  <c r="P1319" i="1"/>
  <c r="O1319" i="1"/>
  <c r="O182" i="1"/>
  <c r="N1663" i="1"/>
  <c r="O1663" i="1"/>
  <c r="N1662" i="1"/>
  <c r="P81" i="1"/>
  <c r="O82" i="1"/>
  <c r="P82" i="1"/>
  <c r="O81" i="1"/>
  <c r="N81" i="1"/>
  <c r="O1170" i="1"/>
  <c r="P1170" i="1"/>
  <c r="N1170" i="1"/>
  <c r="P1175" i="1"/>
  <c r="O1174" i="1"/>
  <c r="O1175" i="1"/>
  <c r="P1174" i="1"/>
  <c r="N619" i="1"/>
  <c r="P619" i="1"/>
  <c r="N1555" i="1"/>
  <c r="P1555" i="1"/>
  <c r="O1555" i="1"/>
  <c r="N995" i="1"/>
  <c r="P994" i="1"/>
  <c r="O994" i="1"/>
  <c r="N135" i="1"/>
  <c r="O135" i="1"/>
  <c r="N71" i="1"/>
  <c r="P71" i="1"/>
  <c r="O71" i="1"/>
  <c r="N326" i="1"/>
  <c r="O12" i="1"/>
  <c r="P182" i="1"/>
  <c r="O253" i="1"/>
  <c r="P253" i="1"/>
  <c r="N253" i="1"/>
  <c r="O20" i="1"/>
  <c r="N20" i="1"/>
  <c r="P372" i="1"/>
  <c r="O372" i="1"/>
  <c r="N373" i="1"/>
  <c r="P373" i="1"/>
  <c r="O373" i="1"/>
  <c r="O1140" i="1"/>
  <c r="N1141" i="1"/>
  <c r="P805" i="1"/>
  <c r="P1066" i="1"/>
  <c r="P1229" i="1"/>
  <c r="N1745" i="1"/>
  <c r="O1745" i="1"/>
  <c r="N1185" i="1"/>
  <c r="P1185" i="1"/>
  <c r="O1185" i="1"/>
  <c r="N702" i="1"/>
  <c r="P702" i="1"/>
  <c r="O702" i="1"/>
  <c r="P701" i="1"/>
  <c r="N1082" i="1"/>
  <c r="P1081" i="1"/>
  <c r="O1081" i="1"/>
  <c r="O308" i="1"/>
  <c r="N1695" i="1"/>
  <c r="N596" i="1"/>
  <c r="O595" i="1"/>
  <c r="P596" i="1"/>
  <c r="N595" i="1"/>
  <c r="N1746" i="1"/>
  <c r="P979" i="1"/>
  <c r="O979" i="1"/>
  <c r="O337" i="1"/>
  <c r="P337" i="1"/>
  <c r="O338" i="1"/>
  <c r="P319" i="1"/>
  <c r="P595" i="1"/>
  <c r="P473" i="1"/>
  <c r="P1293" i="1"/>
  <c r="O1761" i="1"/>
  <c r="O1190" i="1"/>
  <c r="P1179" i="1"/>
  <c r="P1784" i="1"/>
  <c r="O1795" i="1"/>
  <c r="P135" i="1"/>
  <c r="O1691" i="1"/>
  <c r="O1548" i="1"/>
  <c r="P1663" i="1"/>
  <c r="O19" i="1"/>
  <c r="P1761" i="1"/>
  <c r="P1320" i="1"/>
  <c r="P1190" i="1"/>
  <c r="P918" i="1"/>
  <c r="O1029" i="1"/>
  <c r="P807" i="1"/>
  <c r="O1316" i="1"/>
  <c r="P618" i="1"/>
  <c r="O1744" i="1"/>
  <c r="P546" i="1"/>
  <c r="O1512" i="1"/>
  <c r="O471" i="1"/>
  <c r="O1695" i="1"/>
  <c r="N407" i="1"/>
  <c r="P407" i="1"/>
  <c r="O407" i="1"/>
  <c r="N330" i="1"/>
  <c r="P330" i="1"/>
  <c r="O331" i="1"/>
  <c r="N1548" i="1"/>
  <c r="N754" i="1"/>
  <c r="N753" i="1"/>
  <c r="P754" i="1"/>
  <c r="O754" i="1"/>
  <c r="N1490" i="1"/>
  <c r="N456" i="1"/>
  <c r="P457" i="1"/>
  <c r="N1120" i="1"/>
  <c r="P1120" i="1"/>
  <c r="N1119" i="1"/>
  <c r="N1564" i="1"/>
  <c r="O1563" i="1"/>
  <c r="O1564" i="1"/>
  <c r="N1304" i="1"/>
  <c r="N1303" i="1"/>
  <c r="P1303" i="1"/>
  <c r="O1303" i="1"/>
  <c r="P1304" i="1"/>
  <c r="N1081" i="1"/>
  <c r="N919" i="1"/>
  <c r="P781" i="1"/>
  <c r="O781" i="1"/>
  <c r="N1338" i="1"/>
  <c r="P1338" i="1"/>
  <c r="O1338" i="1"/>
  <c r="O1337" i="1"/>
  <c r="P1337" i="1"/>
  <c r="N1214" i="1"/>
  <c r="O1213" i="1"/>
  <c r="P459" i="1"/>
  <c r="O459" i="1"/>
  <c r="N1436" i="1"/>
  <c r="O1435" i="1"/>
  <c r="P1435" i="1"/>
  <c r="O54" i="1"/>
  <c r="O933" i="1"/>
  <c r="N232" i="1"/>
  <c r="O424" i="1"/>
  <c r="N530" i="1"/>
  <c r="N529" i="1"/>
  <c r="P529" i="1"/>
  <c r="P530" i="1"/>
  <c r="N1637" i="1"/>
  <c r="N714" i="1"/>
  <c r="P713" i="1"/>
  <c r="O713" i="1"/>
  <c r="P146" i="1"/>
  <c r="O146" i="1"/>
  <c r="P1363" i="1"/>
  <c r="P1362" i="1"/>
  <c r="O1363" i="1"/>
  <c r="O1362" i="1"/>
  <c r="N1323" i="1"/>
  <c r="P1323" i="1"/>
  <c r="O1323" i="1"/>
  <c r="O1322" i="1"/>
  <c r="N471" i="1"/>
  <c r="N934" i="1"/>
  <c r="N122" i="1"/>
  <c r="P121" i="1"/>
  <c r="O121" i="1"/>
  <c r="P122" i="1"/>
  <c r="N737" i="1"/>
  <c r="O737" i="1"/>
  <c r="P133" i="1"/>
  <c r="O133" i="1"/>
  <c r="P134" i="1"/>
  <c r="O134" i="1"/>
  <c r="P578" i="1"/>
  <c r="O578" i="1"/>
  <c r="N578" i="1"/>
  <c r="P990" i="1"/>
  <c r="O1111" i="1"/>
  <c r="P1111" i="1"/>
  <c r="N1628" i="1"/>
  <c r="P1627" i="1"/>
  <c r="O1628" i="1"/>
  <c r="N1627" i="1"/>
  <c r="O1627" i="1"/>
  <c r="N863" i="1"/>
  <c r="P863" i="1"/>
  <c r="O863" i="1"/>
  <c r="N121" i="1"/>
  <c r="N850" i="1"/>
  <c r="N849" i="1"/>
  <c r="O850" i="1"/>
  <c r="P849" i="1"/>
  <c r="P843" i="1"/>
  <c r="O843" i="1"/>
  <c r="O842" i="1"/>
  <c r="P325" i="1"/>
  <c r="N325" i="1"/>
  <c r="O17" i="1"/>
  <c r="N18" i="1"/>
  <c r="O805" i="1"/>
  <c r="O995" i="1"/>
  <c r="P934" i="1"/>
  <c r="P1795" i="1"/>
  <c r="O122" i="1"/>
  <c r="O1366" i="1"/>
  <c r="P1691" i="1"/>
  <c r="P1548" i="1"/>
  <c r="P19" i="1"/>
  <c r="O1669" i="1"/>
  <c r="P227" i="1"/>
  <c r="P850" i="1"/>
  <c r="O919" i="1"/>
  <c r="P1029" i="1"/>
  <c r="P1210" i="1"/>
  <c r="O1150" i="1"/>
  <c r="O1623" i="1"/>
  <c r="O1703" i="1"/>
  <c r="O618" i="1"/>
  <c r="P22" i="1"/>
  <c r="P1512" i="1"/>
  <c r="N1047" i="1"/>
  <c r="O1047" i="1"/>
  <c r="N804" i="1"/>
  <c r="N1327" i="1"/>
  <c r="O1327" i="1"/>
  <c r="P1326" i="1"/>
  <c r="O1326" i="1"/>
  <c r="N1357" i="1"/>
  <c r="P1357" i="1"/>
  <c r="N423" i="1"/>
  <c r="N1184" i="1"/>
  <c r="P1183" i="1"/>
  <c r="O1184" i="1"/>
  <c r="N1007" i="1"/>
  <c r="P1007" i="1"/>
  <c r="O1007" i="1"/>
  <c r="P1006" i="1"/>
  <c r="N681" i="1"/>
  <c r="P1171" i="1"/>
  <c r="N1635" i="1"/>
  <c r="N1634" i="1"/>
  <c r="N1320" i="1"/>
  <c r="N579" i="1"/>
  <c r="O183" i="1"/>
  <c r="N1375" i="1"/>
  <c r="P54" i="1"/>
  <c r="N618" i="1"/>
  <c r="N905" i="1"/>
  <c r="O688" i="1"/>
  <c r="O425" i="1"/>
  <c r="O384" i="1"/>
  <c r="N383" i="1"/>
  <c r="P383" i="1"/>
  <c r="N384" i="1"/>
  <c r="O350" i="1"/>
  <c r="P349" i="1"/>
  <c r="N349" i="1"/>
  <c r="P317" i="1"/>
  <c r="O317" i="1"/>
  <c r="O431" i="1"/>
  <c r="P431" i="1"/>
  <c r="N431" i="1"/>
  <c r="P680" i="1"/>
  <c r="P679" i="1"/>
  <c r="O679" i="1"/>
  <c r="N680" i="1"/>
  <c r="N679" i="1"/>
  <c r="N540" i="1"/>
  <c r="O540" i="1"/>
  <c r="P540" i="1"/>
  <c r="P539" i="1"/>
  <c r="N539" i="1"/>
  <c r="O539" i="1"/>
  <c r="N66" i="1"/>
  <c r="N67" i="1"/>
  <c r="P6" i="1"/>
  <c r="O6" i="1"/>
  <c r="P5" i="1"/>
  <c r="O5" i="1"/>
  <c r="R5" i="1" s="1"/>
  <c r="N6" i="1"/>
  <c r="P1778" i="1"/>
  <c r="P1779" i="1"/>
  <c r="N1778" i="1"/>
  <c r="O1778" i="1"/>
  <c r="O1779" i="1"/>
  <c r="O1731" i="1"/>
  <c r="P1732" i="1"/>
  <c r="N531" i="1"/>
  <c r="O1736" i="1"/>
  <c r="P1735" i="1"/>
  <c r="O1735" i="1"/>
  <c r="O1491" i="1"/>
  <c r="N1491" i="1"/>
  <c r="N1300" i="1"/>
  <c r="P1300" i="1"/>
  <c r="O1300" i="1"/>
  <c r="O334" i="1"/>
  <c r="P334" i="1"/>
  <c r="O333" i="1"/>
  <c r="P333" i="1"/>
  <c r="N1063" i="1"/>
  <c r="N1430" i="1"/>
  <c r="O1454" i="1"/>
  <c r="P1601" i="1"/>
  <c r="P1455" i="1"/>
  <c r="O1511" i="1"/>
  <c r="O1431" i="1"/>
  <c r="P1056" i="1"/>
  <c r="O678" i="1"/>
  <c r="O857" i="1"/>
  <c r="O738" i="1"/>
  <c r="P1104" i="1"/>
  <c r="O287" i="1"/>
  <c r="P1235" i="1"/>
  <c r="N1299" i="1"/>
  <c r="N26" i="1"/>
  <c r="N682" i="1"/>
  <c r="N1125" i="1"/>
  <c r="N282" i="1"/>
  <c r="N1311" i="1"/>
  <c r="O244" i="1"/>
  <c r="N1578" i="1"/>
  <c r="O868" i="1"/>
  <c r="P734" i="1"/>
  <c r="P256" i="1"/>
  <c r="O256" i="1"/>
  <c r="N1410" i="1"/>
  <c r="O1409" i="1"/>
  <c r="N488" i="1"/>
  <c r="P231" i="1"/>
  <c r="N1225" i="1"/>
  <c r="N1384" i="1"/>
  <c r="O1384" i="1"/>
  <c r="N1672" i="1"/>
  <c r="P1454" i="1"/>
  <c r="O282" i="1"/>
  <c r="O1481" i="1"/>
  <c r="O1125" i="1"/>
  <c r="O1299" i="1"/>
  <c r="O647" i="1"/>
  <c r="O1443" i="1"/>
  <c r="P678" i="1"/>
  <c r="O858" i="1"/>
  <c r="P738" i="1"/>
  <c r="O1105" i="1"/>
  <c r="O1600" i="1"/>
  <c r="O822" i="1"/>
  <c r="N1427" i="1"/>
  <c r="N1747" i="1"/>
  <c r="N733" i="1"/>
  <c r="N978" i="1"/>
  <c r="N677" i="1"/>
  <c r="N1617" i="1"/>
  <c r="P244" i="1"/>
  <c r="N1070" i="1"/>
  <c r="P868" i="1"/>
  <c r="O232" i="1"/>
  <c r="O733" i="1"/>
  <c r="N83" i="1"/>
  <c r="P83" i="1"/>
  <c r="N1383" i="1"/>
  <c r="N316" i="1"/>
  <c r="O316" i="1"/>
  <c r="P316" i="1"/>
  <c r="P1128" i="1"/>
  <c r="N23" i="1"/>
  <c r="P282" i="1"/>
  <c r="P1481" i="1"/>
  <c r="O1500" i="1"/>
  <c r="O938" i="1"/>
  <c r="P1299" i="1"/>
  <c r="O1063" i="1"/>
  <c r="P647" i="1"/>
  <c r="P1443" i="1"/>
  <c r="P858" i="1"/>
  <c r="P1579" i="1"/>
  <c r="P1105" i="1"/>
  <c r="O869" i="1"/>
  <c r="O646" i="1"/>
  <c r="O1224" i="1"/>
  <c r="P1600" i="1"/>
  <c r="N19" i="1"/>
  <c r="N807" i="1"/>
  <c r="N1461" i="1"/>
  <c r="N1289" i="1"/>
  <c r="N1759" i="1"/>
  <c r="O180" i="1"/>
  <c r="N119" i="1"/>
  <c r="P119" i="1"/>
  <c r="O119" i="1"/>
  <c r="P411" i="1"/>
  <c r="O411" i="1"/>
  <c r="P175" i="1"/>
  <c r="N544" i="1"/>
  <c r="P544" i="1"/>
  <c r="O544" i="1"/>
  <c r="N1088" i="1"/>
  <c r="P1088" i="1"/>
  <c r="O1088" i="1"/>
  <c r="N1421" i="1"/>
  <c r="P1421" i="1"/>
  <c r="O1421" i="1"/>
  <c r="N148" i="1"/>
  <c r="P148" i="1"/>
  <c r="O148" i="1"/>
  <c r="N160" i="1"/>
  <c r="P160" i="1"/>
  <c r="O160" i="1"/>
  <c r="N290" i="1"/>
  <c r="O289" i="1"/>
  <c r="P289" i="1"/>
  <c r="N600" i="1"/>
  <c r="P600" i="1"/>
  <c r="O600" i="1"/>
  <c r="N736" i="1"/>
  <c r="P736" i="1"/>
  <c r="P735" i="1"/>
  <c r="O736" i="1"/>
  <c r="O735" i="1"/>
  <c r="N1052" i="1"/>
  <c r="P1052" i="1"/>
  <c r="O1052" i="1"/>
  <c r="N418" i="1"/>
  <c r="P417" i="1"/>
  <c r="O417" i="1"/>
  <c r="P418" i="1"/>
  <c r="O418" i="1"/>
  <c r="N1157" i="1"/>
  <c r="O1156" i="1"/>
  <c r="N147" i="1"/>
  <c r="N792" i="1"/>
  <c r="O792" i="1"/>
  <c r="P792" i="1"/>
  <c r="N370" i="1"/>
  <c r="O836" i="1"/>
  <c r="O1187" i="1"/>
  <c r="P1379" i="1"/>
  <c r="P1126" i="1"/>
  <c r="P1059" i="1"/>
  <c r="P1752" i="1"/>
  <c r="P155" i="1"/>
  <c r="P1511" i="1"/>
  <c r="P1184" i="1"/>
  <c r="O291" i="1"/>
  <c r="P1378" i="1"/>
  <c r="O894" i="1"/>
  <c r="O1747" i="1"/>
  <c r="P1213" i="1"/>
  <c r="O1526" i="1"/>
  <c r="O1002" i="1"/>
  <c r="O1051" i="1"/>
  <c r="O1515" i="1"/>
  <c r="O1741" i="1"/>
  <c r="P1224" i="1"/>
  <c r="O518" i="1"/>
  <c r="P99" i="1"/>
  <c r="O787" i="1"/>
  <c r="P1564" i="1"/>
  <c r="O457" i="1"/>
  <c r="N977" i="1"/>
  <c r="N1372" i="1"/>
  <c r="P1372" i="1"/>
  <c r="O1372" i="1"/>
  <c r="N1051" i="1"/>
  <c r="N1510" i="1"/>
  <c r="O1509" i="1"/>
  <c r="P1509" i="1"/>
  <c r="N70" i="1"/>
  <c r="N472" i="1"/>
  <c r="O472" i="1"/>
  <c r="P472" i="1"/>
  <c r="N96" i="1"/>
  <c r="P96" i="1"/>
  <c r="O96" i="1"/>
  <c r="N852" i="1"/>
  <c r="P852" i="1"/>
  <c r="O852" i="1"/>
  <c r="N672" i="1"/>
  <c r="P672" i="1"/>
  <c r="O672" i="1"/>
  <c r="N1055" i="1"/>
  <c r="P1646" i="1"/>
  <c r="N1647" i="1"/>
  <c r="N73" i="1"/>
  <c r="P72" i="1"/>
  <c r="O72" i="1"/>
  <c r="P73" i="1"/>
  <c r="O73" i="1"/>
  <c r="N134" i="1"/>
  <c r="N1164" i="1"/>
  <c r="N1625" i="1"/>
  <c r="N745" i="1"/>
  <c r="P745" i="1"/>
  <c r="O745" i="1"/>
  <c r="N433" i="1"/>
  <c r="P432" i="1"/>
  <c r="N1740" i="1"/>
  <c r="N1503" i="1"/>
  <c r="N832" i="1"/>
  <c r="P832" i="1"/>
  <c r="O832" i="1"/>
  <c r="N926" i="1"/>
  <c r="P925" i="1"/>
  <c r="O925" i="1"/>
  <c r="N446" i="1"/>
  <c r="P445" i="1"/>
  <c r="O445" i="1"/>
  <c r="P446" i="1"/>
  <c r="O446" i="1"/>
  <c r="N1489" i="1"/>
  <c r="N455" i="1"/>
  <c r="P454" i="1"/>
  <c r="N1755" i="1"/>
  <c r="N1563" i="1"/>
  <c r="N1589" i="1"/>
  <c r="N1420" i="1"/>
  <c r="N802" i="1"/>
  <c r="P612" i="1"/>
  <c r="N432" i="1"/>
  <c r="N1514" i="1"/>
  <c r="N821" i="1"/>
  <c r="N776" i="1"/>
  <c r="P836" i="1"/>
  <c r="N757" i="1"/>
  <c r="N1435" i="1"/>
  <c r="O785" i="1"/>
  <c r="P1051" i="1"/>
  <c r="P1515" i="1"/>
  <c r="N1112" i="1"/>
  <c r="O1112" i="1"/>
  <c r="P1112" i="1"/>
  <c r="N226" i="1"/>
  <c r="P225" i="1"/>
  <c r="O225" i="1"/>
  <c r="P1058" i="1"/>
  <c r="P480" i="1"/>
  <c r="N836" i="1"/>
  <c r="P370" i="1"/>
  <c r="P159" i="1"/>
  <c r="P1762" i="1"/>
  <c r="P226" i="1"/>
  <c r="P1561" i="1"/>
  <c r="O1344" i="1"/>
  <c r="O866" i="1"/>
  <c r="P1703" i="1"/>
  <c r="P1740" i="1"/>
  <c r="O147" i="1"/>
  <c r="O1763" i="1"/>
  <c r="P637" i="1"/>
  <c r="O1003" i="1"/>
  <c r="O743" i="1"/>
  <c r="O1489" i="1"/>
  <c r="P1225" i="1"/>
  <c r="O1186" i="1"/>
  <c r="O859" i="1"/>
  <c r="N929" i="1"/>
  <c r="P929" i="1"/>
  <c r="O929" i="1"/>
  <c r="N225" i="1"/>
  <c r="N924" i="1"/>
  <c r="O924" i="1"/>
  <c r="P924" i="1"/>
  <c r="P210" i="1"/>
  <c r="N211" i="1"/>
  <c r="P673" i="1"/>
  <c r="N674" i="1"/>
  <c r="N1126" i="1"/>
  <c r="N549" i="1"/>
  <c r="P548" i="1"/>
  <c r="O549" i="1"/>
  <c r="O548" i="1"/>
  <c r="P549" i="1"/>
  <c r="N536" i="1"/>
  <c r="P536" i="1"/>
  <c r="O536" i="1"/>
  <c r="N1692" i="1"/>
  <c r="O1692" i="1"/>
  <c r="P1692" i="1"/>
  <c r="N1480" i="1"/>
  <c r="N566" i="1"/>
  <c r="P565" i="1"/>
  <c r="O565" i="1"/>
  <c r="P566" i="1"/>
  <c r="O566" i="1"/>
  <c r="N770" i="1"/>
  <c r="P770" i="1"/>
  <c r="O770" i="1"/>
  <c r="N1378" i="1"/>
  <c r="N152" i="1"/>
  <c r="P152" i="1"/>
  <c r="O152" i="1"/>
  <c r="N201" i="1"/>
  <c r="O201" i="1"/>
  <c r="P200" i="1"/>
  <c r="O200" i="1"/>
  <c r="P201" i="1"/>
  <c r="N864" i="1"/>
  <c r="O864" i="1"/>
  <c r="P864" i="1"/>
  <c r="N1002" i="1"/>
  <c r="N1183" i="1"/>
  <c r="N1111" i="1"/>
  <c r="P708" i="1"/>
  <c r="O560" i="1"/>
  <c r="P545" i="1"/>
  <c r="N878" i="1"/>
  <c r="P769" i="1"/>
  <c r="N701" i="1"/>
  <c r="N1058" i="1"/>
  <c r="O920" i="1"/>
  <c r="N928" i="1"/>
  <c r="N1356" i="1"/>
  <c r="O1092" i="1"/>
  <c r="N1768" i="1"/>
  <c r="N1748" i="1"/>
  <c r="O1748" i="1"/>
  <c r="P1748" i="1"/>
  <c r="O1225" i="1"/>
  <c r="N965" i="1"/>
  <c r="P964" i="1"/>
  <c r="O964" i="1"/>
  <c r="P965" i="1"/>
  <c r="O965" i="1"/>
  <c r="N1172" i="1"/>
  <c r="O1172" i="1"/>
  <c r="P1172" i="1"/>
  <c r="N481" i="1"/>
  <c r="P481" i="1"/>
  <c r="O371" i="1"/>
  <c r="O837" i="1"/>
  <c r="O977" i="1"/>
  <c r="P1344" i="1"/>
  <c r="P866" i="1"/>
  <c r="P1000" i="1"/>
  <c r="O1525" i="1"/>
  <c r="P147" i="1"/>
  <c r="P1763" i="1"/>
  <c r="O637" i="1"/>
  <c r="P1003" i="1"/>
  <c r="P743" i="1"/>
  <c r="P1489" i="1"/>
  <c r="O1127" i="1"/>
  <c r="P1186" i="1"/>
  <c r="P859" i="1"/>
  <c r="N660" i="1"/>
  <c r="O660" i="1"/>
  <c r="P660" i="1"/>
  <c r="N801" i="1"/>
  <c r="P801" i="1"/>
  <c r="O801" i="1"/>
  <c r="N41" i="1"/>
  <c r="P40" i="1"/>
  <c r="P41" i="1"/>
  <c r="O41" i="1"/>
  <c r="N1179" i="1"/>
  <c r="N1171" i="1"/>
  <c r="N1676" i="1"/>
  <c r="N923" i="1"/>
  <c r="N1257" i="1"/>
  <c r="P1256" i="1"/>
  <c r="N1142" i="1"/>
  <c r="P1141" i="1"/>
  <c r="O1141" i="1"/>
  <c r="N1066" i="1"/>
  <c r="N1484" i="1"/>
  <c r="N728" i="1"/>
  <c r="P728" i="1"/>
  <c r="O728" i="1"/>
  <c r="N565" i="1"/>
  <c r="N1442" i="1"/>
  <c r="N727" i="1"/>
  <c r="N1014" i="1"/>
  <c r="P1013" i="1"/>
  <c r="O1013" i="1"/>
  <c r="N786" i="1"/>
  <c r="P786" i="1"/>
  <c r="N1567" i="1"/>
  <c r="N708" i="1"/>
  <c r="N1560" i="1"/>
  <c r="N535" i="1"/>
  <c r="N560" i="1"/>
  <c r="N545" i="1"/>
  <c r="N1520" i="1"/>
  <c r="P671" i="1"/>
  <c r="P744" i="1"/>
  <c r="P920" i="1"/>
  <c r="N693" i="1"/>
  <c r="O1220" i="1"/>
  <c r="N1314" i="1"/>
  <c r="P1092" i="1"/>
  <c r="O791" i="1"/>
  <c r="N860" i="1"/>
  <c r="P860" i="1"/>
  <c r="O860" i="1"/>
  <c r="P1187" i="1"/>
  <c r="O370" i="1"/>
  <c r="O159" i="1"/>
  <c r="N457" i="1"/>
  <c r="P456" i="1"/>
  <c r="O456" i="1"/>
  <c r="N608" i="1"/>
  <c r="P608" i="1"/>
  <c r="O608" i="1"/>
  <c r="N988" i="1"/>
  <c r="P988" i="1"/>
  <c r="O988" i="1"/>
  <c r="N352" i="1"/>
  <c r="P352" i="1"/>
  <c r="O352" i="1"/>
  <c r="O708" i="1"/>
  <c r="O1086" i="1"/>
  <c r="P1086" i="1"/>
  <c r="P371" i="1"/>
  <c r="P607" i="1"/>
  <c r="P837" i="1"/>
  <c r="O543" i="1"/>
  <c r="O1702" i="1"/>
  <c r="P977" i="1"/>
  <c r="O867" i="1"/>
  <c r="O1000" i="1"/>
  <c r="P1525" i="1"/>
  <c r="O1214" i="1"/>
  <c r="O638" i="1"/>
  <c r="O1579" i="1"/>
  <c r="P1127" i="1"/>
  <c r="O1781" i="1"/>
  <c r="O535" i="1"/>
  <c r="O1180" i="1"/>
  <c r="O1520" i="1"/>
  <c r="N969" i="1"/>
  <c r="O968" i="1"/>
  <c r="P968" i="1"/>
  <c r="N1556" i="1"/>
  <c r="P1556" i="1"/>
  <c r="O1556" i="1"/>
  <c r="N856" i="1"/>
  <c r="P856" i="1"/>
  <c r="O856" i="1"/>
  <c r="N210" i="1"/>
  <c r="N553" i="1"/>
  <c r="O552" i="1"/>
  <c r="P553" i="1"/>
  <c r="O553" i="1"/>
  <c r="P552" i="1"/>
  <c r="N1425" i="1"/>
  <c r="N1784" i="1"/>
  <c r="N1454" i="1"/>
  <c r="N557" i="1"/>
  <c r="O556" i="1"/>
  <c r="P557" i="1"/>
  <c r="P556" i="1"/>
  <c r="O557" i="1"/>
  <c r="N289" i="1"/>
  <c r="N893" i="1"/>
  <c r="N1343" i="1"/>
  <c r="N543" i="1"/>
  <c r="N642" i="1"/>
  <c r="N1751" i="1"/>
  <c r="N964" i="1"/>
  <c r="N154" i="1"/>
  <c r="N1612" i="1"/>
  <c r="N1371" i="1"/>
  <c r="N781" i="1"/>
  <c r="P780" i="1"/>
  <c r="O780" i="1"/>
  <c r="N1717" i="1"/>
  <c r="N288" i="1"/>
  <c r="P288" i="1"/>
  <c r="O288" i="1"/>
  <c r="N958" i="1"/>
  <c r="O957" i="1"/>
  <c r="P957" i="1"/>
  <c r="N420" i="1"/>
  <c r="P420" i="1"/>
  <c r="O420" i="1"/>
  <c r="N1623" i="1"/>
  <c r="N1333" i="1"/>
  <c r="N599" i="1"/>
  <c r="N58" i="1"/>
  <c r="N735" i="1"/>
  <c r="N460" i="1"/>
  <c r="P460" i="1"/>
  <c r="O460" i="1"/>
  <c r="N1195" i="1"/>
  <c r="P1195" i="1"/>
  <c r="O1195" i="1"/>
  <c r="N1604" i="1"/>
  <c r="N1582" i="1"/>
  <c r="N1186" i="1"/>
  <c r="N151" i="1"/>
  <c r="N1698" i="1"/>
  <c r="N1537" i="1"/>
  <c r="O1420" i="1"/>
  <c r="N1367" i="1"/>
  <c r="N769" i="1"/>
  <c r="N671" i="1"/>
  <c r="N744" i="1"/>
  <c r="N920" i="1"/>
  <c r="N637" i="1"/>
  <c r="O676" i="1"/>
  <c r="P1220" i="1"/>
  <c r="N1247" i="1"/>
  <c r="N1092" i="1"/>
  <c r="P791" i="1"/>
  <c r="N1224" i="1"/>
  <c r="P1747" i="1"/>
  <c r="N1087" i="1"/>
  <c r="N24" i="1"/>
  <c r="P24" i="1"/>
  <c r="O24" i="1"/>
  <c r="O481" i="1"/>
  <c r="O1087" i="1"/>
  <c r="O1560" i="1"/>
  <c r="O1751" i="1"/>
  <c r="O1343" i="1"/>
  <c r="P154" i="1"/>
  <c r="O1510" i="1"/>
  <c r="P543" i="1"/>
  <c r="P1702" i="1"/>
  <c r="O978" i="1"/>
  <c r="O709" i="1"/>
  <c r="P867" i="1"/>
  <c r="O1333" i="1"/>
  <c r="O1001" i="1"/>
  <c r="P1214" i="1"/>
  <c r="P638" i="1"/>
  <c r="O1157" i="1"/>
  <c r="P1781" i="1"/>
  <c r="P535" i="1"/>
  <c r="P1520" i="1"/>
  <c r="N408" i="1"/>
  <c r="P408" i="1"/>
  <c r="O408" i="1"/>
  <c r="N166" i="1"/>
  <c r="P166" i="1"/>
  <c r="O166" i="1"/>
  <c r="O165" i="1"/>
  <c r="N1428" i="1"/>
  <c r="O1428" i="1"/>
  <c r="P1428" i="1"/>
  <c r="N980" i="1"/>
  <c r="P980" i="1"/>
  <c r="O980" i="1"/>
  <c r="N1642" i="1"/>
  <c r="N979" i="1"/>
  <c r="N137" i="1"/>
  <c r="P136" i="1"/>
  <c r="O136" i="1"/>
  <c r="P137" i="1"/>
  <c r="O137" i="1"/>
  <c r="N417" i="1"/>
  <c r="N800" i="1"/>
  <c r="O800" i="1"/>
  <c r="P799" i="1"/>
  <c r="P800" i="1"/>
  <c r="N1116" i="1"/>
  <c r="P1116" i="1"/>
  <c r="O1116" i="1"/>
  <c r="N1570" i="1"/>
  <c r="N826" i="1"/>
  <c r="O825" i="1"/>
  <c r="P825" i="1"/>
  <c r="N1292" i="1"/>
  <c r="N1236" i="1"/>
  <c r="P1236" i="1"/>
  <c r="O1236" i="1"/>
  <c r="N1149" i="1"/>
  <c r="N95" i="1"/>
  <c r="N98" i="1"/>
  <c r="O1256" i="1"/>
  <c r="N1115" i="1"/>
  <c r="N242" i="1"/>
  <c r="N930" i="1"/>
  <c r="N1646" i="1"/>
  <c r="P676" i="1"/>
  <c r="N1220" i="1"/>
  <c r="P1156" i="1"/>
  <c r="N791" i="1"/>
  <c r="N1284" i="1"/>
  <c r="O769" i="1"/>
  <c r="N161" i="1"/>
  <c r="P161" i="1"/>
  <c r="O161" i="1"/>
  <c r="P894" i="1"/>
  <c r="N421" i="1"/>
  <c r="P421" i="1"/>
  <c r="O421" i="1"/>
  <c r="N348" i="1"/>
  <c r="P348" i="1"/>
  <c r="O348" i="1"/>
  <c r="O1334" i="1"/>
  <c r="P1087" i="1"/>
  <c r="P1334" i="1"/>
  <c r="P1560" i="1"/>
  <c r="O1058" i="1"/>
  <c r="P1751" i="1"/>
  <c r="P1343" i="1"/>
  <c r="O154" i="1"/>
  <c r="P1510" i="1"/>
  <c r="O742" i="1"/>
  <c r="O290" i="1"/>
  <c r="P978" i="1"/>
  <c r="P709" i="1"/>
  <c r="P893" i="1"/>
  <c r="P1333" i="1"/>
  <c r="P1001" i="1"/>
  <c r="O1085" i="1"/>
  <c r="O599" i="1"/>
  <c r="O1490" i="1"/>
  <c r="P1514" i="1"/>
  <c r="O23" i="1"/>
  <c r="P822" i="1"/>
  <c r="O1183" i="1"/>
  <c r="O987" i="1"/>
  <c r="P1157" i="1"/>
  <c r="N1048" i="1"/>
  <c r="P1048" i="1"/>
  <c r="O1048" i="1"/>
  <c r="N32" i="1"/>
  <c r="P32" i="1"/>
  <c r="O32" i="1"/>
  <c r="O330" i="1"/>
  <c r="N331" i="1"/>
  <c r="N1762" i="1"/>
  <c r="N788" i="1"/>
  <c r="P788" i="1"/>
  <c r="O788" i="1"/>
  <c r="N1000" i="1"/>
  <c r="O682" i="1"/>
  <c r="N683" i="1"/>
  <c r="N159" i="1"/>
  <c r="N351" i="1"/>
  <c r="N1067" i="1"/>
  <c r="P1067" i="1"/>
  <c r="O1067" i="1"/>
  <c r="N945" i="1"/>
  <c r="O944" i="1"/>
  <c r="P944" i="1"/>
  <c r="N88" i="1"/>
  <c r="P88" i="1"/>
  <c r="O88" i="1"/>
  <c r="N224" i="1"/>
  <c r="P224" i="1"/>
  <c r="O224" i="1"/>
  <c r="N1009" i="1"/>
  <c r="P1009" i="1"/>
  <c r="O1009" i="1"/>
  <c r="P1008" i="1"/>
  <c r="O1008" i="1"/>
  <c r="N1770" i="1"/>
  <c r="N1175" i="1"/>
  <c r="N1668" i="1"/>
  <c r="N40" i="1"/>
  <c r="N1525" i="1"/>
  <c r="N1085" i="1"/>
  <c r="N1518" i="1"/>
  <c r="N871" i="1"/>
  <c r="O871" i="1"/>
  <c r="P871" i="1"/>
  <c r="N216" i="1"/>
  <c r="O216" i="1"/>
  <c r="P216" i="1"/>
  <c r="N1013" i="1"/>
  <c r="N118" i="1"/>
  <c r="P118" i="1"/>
  <c r="O118" i="1"/>
  <c r="P117" i="1"/>
  <c r="O117" i="1"/>
  <c r="N866" i="1"/>
  <c r="N659" i="1"/>
  <c r="N1512" i="1"/>
  <c r="N165" i="1"/>
  <c r="N1025" i="1"/>
  <c r="N1597" i="1"/>
  <c r="N994" i="1"/>
  <c r="P1420" i="1"/>
  <c r="N609" i="1"/>
  <c r="N676" i="1"/>
  <c r="O776" i="1"/>
  <c r="N1156" i="1"/>
  <c r="O855" i="1"/>
  <c r="N1258" i="1"/>
  <c r="O480" i="1"/>
  <c r="P560" i="1"/>
  <c r="V1635" i="1" l="1"/>
  <c r="V1751" i="1"/>
  <c r="V1804" i="1"/>
  <c r="V4" i="1" s="1"/>
  <c r="W4" i="1" s="1"/>
  <c r="S6" i="1"/>
  <c r="S7" i="1" l="1"/>
  <c r="T6" i="1"/>
  <c r="U6" i="1" s="1"/>
  <c r="R6" i="1"/>
  <c r="S8" i="1" l="1"/>
  <c r="T7" i="1"/>
  <c r="U7" i="1" s="1"/>
  <c r="R7" i="1"/>
  <c r="S9" i="1" l="1"/>
  <c r="T8" i="1"/>
  <c r="U8" i="1" s="1"/>
  <c r="R8" i="1"/>
  <c r="S10" i="1" l="1"/>
  <c r="T9" i="1"/>
  <c r="U9" i="1" s="1"/>
  <c r="R9" i="1"/>
  <c r="S11" i="1" l="1"/>
  <c r="T10" i="1"/>
  <c r="U10" i="1" s="1"/>
  <c r="R10" i="1"/>
  <c r="S12" i="1" l="1"/>
  <c r="T11" i="1"/>
  <c r="U11" i="1" s="1"/>
  <c r="R11" i="1"/>
  <c r="S13" i="1" l="1"/>
  <c r="T12" i="1"/>
  <c r="U12" i="1" s="1"/>
  <c r="R12" i="1"/>
  <c r="S14" i="1" l="1"/>
  <c r="T13" i="1"/>
  <c r="U13" i="1" s="1"/>
  <c r="R13" i="1"/>
  <c r="S15" i="1" l="1"/>
  <c r="T14" i="1"/>
  <c r="U14" i="1" s="1"/>
  <c r="R14" i="1"/>
  <c r="S16" i="1" l="1"/>
  <c r="T15" i="1"/>
  <c r="U15" i="1" s="1"/>
  <c r="R15" i="1"/>
  <c r="S17" i="1" l="1"/>
  <c r="T16" i="1"/>
  <c r="U16" i="1" s="1"/>
  <c r="R16" i="1"/>
  <c r="S18" i="1" l="1"/>
  <c r="T17" i="1"/>
  <c r="U17" i="1" s="1"/>
  <c r="R17" i="1"/>
  <c r="S19" i="1" l="1"/>
  <c r="T18" i="1"/>
  <c r="U18" i="1" s="1"/>
  <c r="R18" i="1"/>
  <c r="S20" i="1" l="1"/>
  <c r="T19" i="1"/>
  <c r="U19" i="1" s="1"/>
  <c r="R19" i="1"/>
  <c r="S21" i="1" l="1"/>
  <c r="T20" i="1"/>
  <c r="U20" i="1" s="1"/>
  <c r="R20" i="1"/>
  <c r="S22" i="1" l="1"/>
  <c r="T21" i="1"/>
  <c r="U21" i="1" s="1"/>
  <c r="R21" i="1"/>
  <c r="S23" i="1" l="1"/>
  <c r="T22" i="1"/>
  <c r="U22" i="1" s="1"/>
  <c r="R22" i="1"/>
  <c r="S24" i="1" l="1"/>
  <c r="T23" i="1"/>
  <c r="U23" i="1" s="1"/>
  <c r="R23" i="1"/>
  <c r="S25" i="1" l="1"/>
  <c r="T24" i="1"/>
  <c r="U24" i="1" s="1"/>
  <c r="R24" i="1"/>
  <c r="S26" i="1" l="1"/>
  <c r="T25" i="1"/>
  <c r="U25" i="1" s="1"/>
  <c r="R25" i="1"/>
  <c r="S27" i="1" l="1"/>
  <c r="T26" i="1"/>
  <c r="U26" i="1" s="1"/>
  <c r="R26" i="1"/>
  <c r="S28" i="1" l="1"/>
  <c r="T27" i="1"/>
  <c r="U27" i="1" s="1"/>
  <c r="R27" i="1"/>
  <c r="S29" i="1" l="1"/>
  <c r="T28" i="1"/>
  <c r="U28" i="1" s="1"/>
  <c r="R28" i="1"/>
  <c r="S30" i="1" l="1"/>
  <c r="T29" i="1"/>
  <c r="U29" i="1" s="1"/>
  <c r="R29" i="1"/>
  <c r="S31" i="1" l="1"/>
  <c r="T30" i="1"/>
  <c r="U30" i="1" s="1"/>
  <c r="R30" i="1"/>
  <c r="S32" i="1" l="1"/>
  <c r="T31" i="1"/>
  <c r="U31" i="1" s="1"/>
  <c r="R31" i="1"/>
  <c r="S33" i="1" l="1"/>
  <c r="T32" i="1"/>
  <c r="U32" i="1" s="1"/>
  <c r="R32" i="1"/>
  <c r="S34" i="1" l="1"/>
  <c r="T33" i="1"/>
  <c r="U33" i="1" s="1"/>
  <c r="R33" i="1"/>
  <c r="S35" i="1" l="1"/>
  <c r="T34" i="1"/>
  <c r="U34" i="1" s="1"/>
  <c r="R34" i="1"/>
  <c r="S36" i="1" l="1"/>
  <c r="T35" i="1"/>
  <c r="U35" i="1" s="1"/>
  <c r="R35" i="1"/>
  <c r="S37" i="1" l="1"/>
  <c r="T36" i="1"/>
  <c r="U36" i="1" s="1"/>
  <c r="R36" i="1"/>
  <c r="S38" i="1" l="1"/>
  <c r="T37" i="1"/>
  <c r="U37" i="1" s="1"/>
  <c r="R37" i="1"/>
  <c r="S39" i="1" l="1"/>
  <c r="T38" i="1"/>
  <c r="U38" i="1" s="1"/>
  <c r="R38" i="1"/>
  <c r="S40" i="1" l="1"/>
  <c r="T39" i="1"/>
  <c r="U39" i="1" s="1"/>
  <c r="R39" i="1"/>
  <c r="S41" i="1" l="1"/>
  <c r="T40" i="1"/>
  <c r="U40" i="1" s="1"/>
  <c r="R40" i="1"/>
  <c r="S42" i="1" l="1"/>
  <c r="T41" i="1"/>
  <c r="U41" i="1" s="1"/>
  <c r="R41" i="1"/>
  <c r="S43" i="1" l="1"/>
  <c r="T42" i="1"/>
  <c r="U42" i="1" s="1"/>
  <c r="R42" i="1"/>
  <c r="S44" i="1" l="1"/>
  <c r="T43" i="1"/>
  <c r="U43" i="1" s="1"/>
  <c r="R43" i="1"/>
  <c r="S45" i="1" l="1"/>
  <c r="T44" i="1"/>
  <c r="U44" i="1" s="1"/>
  <c r="R44" i="1"/>
  <c r="S46" i="1" l="1"/>
  <c r="T45" i="1"/>
  <c r="U45" i="1" s="1"/>
  <c r="R45" i="1"/>
  <c r="S47" i="1" l="1"/>
  <c r="T46" i="1"/>
  <c r="U46" i="1" s="1"/>
  <c r="R46" i="1"/>
  <c r="S48" i="1" l="1"/>
  <c r="T47" i="1"/>
  <c r="U47" i="1" s="1"/>
  <c r="R47" i="1"/>
  <c r="S49" i="1" l="1"/>
  <c r="T48" i="1"/>
  <c r="U48" i="1" s="1"/>
  <c r="R48" i="1"/>
  <c r="S50" i="1" l="1"/>
  <c r="T49" i="1"/>
  <c r="U49" i="1" s="1"/>
  <c r="R49" i="1"/>
  <c r="S51" i="1" l="1"/>
  <c r="T50" i="1"/>
  <c r="U50" i="1" s="1"/>
  <c r="R50" i="1"/>
  <c r="S52" i="1" l="1"/>
  <c r="T51" i="1"/>
  <c r="U51" i="1" s="1"/>
  <c r="R51" i="1"/>
  <c r="S53" i="1" l="1"/>
  <c r="T52" i="1"/>
  <c r="U52" i="1" s="1"/>
  <c r="R52" i="1"/>
  <c r="S54" i="1" l="1"/>
  <c r="T53" i="1"/>
  <c r="U53" i="1" s="1"/>
  <c r="R53" i="1"/>
  <c r="S55" i="1" l="1"/>
  <c r="T54" i="1"/>
  <c r="U54" i="1" s="1"/>
  <c r="R54" i="1"/>
  <c r="S56" i="1" l="1"/>
  <c r="T55" i="1"/>
  <c r="U55" i="1" s="1"/>
  <c r="R55" i="1"/>
  <c r="S57" i="1" l="1"/>
  <c r="T56" i="1"/>
  <c r="U56" i="1" s="1"/>
  <c r="R56" i="1"/>
  <c r="S58" i="1" l="1"/>
  <c r="T57" i="1"/>
  <c r="U57" i="1" s="1"/>
  <c r="R57" i="1"/>
  <c r="S59" i="1" l="1"/>
  <c r="T58" i="1"/>
  <c r="U58" i="1" s="1"/>
  <c r="R58" i="1"/>
  <c r="S60" i="1" l="1"/>
  <c r="T59" i="1"/>
  <c r="U59" i="1" s="1"/>
  <c r="R59" i="1"/>
  <c r="S61" i="1" l="1"/>
  <c r="T60" i="1"/>
  <c r="U60" i="1" s="1"/>
  <c r="R60" i="1"/>
  <c r="S62" i="1" l="1"/>
  <c r="T61" i="1"/>
  <c r="U61" i="1" s="1"/>
  <c r="R61" i="1"/>
  <c r="S63" i="1" l="1"/>
  <c r="T62" i="1"/>
  <c r="U62" i="1" s="1"/>
  <c r="R62" i="1"/>
  <c r="S64" i="1" l="1"/>
  <c r="T63" i="1"/>
  <c r="U63" i="1" s="1"/>
  <c r="R63" i="1"/>
  <c r="S65" i="1" l="1"/>
  <c r="T64" i="1"/>
  <c r="U64" i="1" s="1"/>
  <c r="R64" i="1"/>
  <c r="S66" i="1" l="1"/>
  <c r="T65" i="1"/>
  <c r="U65" i="1" s="1"/>
  <c r="R65" i="1"/>
  <c r="S67" i="1" l="1"/>
  <c r="T66" i="1"/>
  <c r="U66" i="1" s="1"/>
  <c r="R66" i="1"/>
  <c r="S68" i="1" l="1"/>
  <c r="T67" i="1"/>
  <c r="U67" i="1" s="1"/>
  <c r="R67" i="1"/>
  <c r="S69" i="1" l="1"/>
  <c r="T68" i="1"/>
  <c r="U68" i="1" s="1"/>
  <c r="R68" i="1"/>
  <c r="S70" i="1" l="1"/>
  <c r="T69" i="1"/>
  <c r="U69" i="1" s="1"/>
  <c r="R69" i="1"/>
  <c r="S71" i="1" l="1"/>
  <c r="T70" i="1"/>
  <c r="U70" i="1" s="1"/>
  <c r="R70" i="1"/>
  <c r="S72" i="1" l="1"/>
  <c r="T71" i="1"/>
  <c r="U71" i="1" s="1"/>
  <c r="R71" i="1"/>
  <c r="S73" i="1" l="1"/>
  <c r="T72" i="1"/>
  <c r="U72" i="1" s="1"/>
  <c r="R72" i="1"/>
  <c r="S74" i="1" l="1"/>
  <c r="T73" i="1"/>
  <c r="U73" i="1" s="1"/>
  <c r="R73" i="1"/>
  <c r="S75" i="1" l="1"/>
  <c r="T74" i="1"/>
  <c r="U74" i="1" s="1"/>
  <c r="R74" i="1"/>
  <c r="S76" i="1" l="1"/>
  <c r="T75" i="1"/>
  <c r="U75" i="1" s="1"/>
  <c r="R75" i="1"/>
  <c r="S77" i="1" l="1"/>
  <c r="T76" i="1"/>
  <c r="U76" i="1" s="1"/>
  <c r="R76" i="1"/>
  <c r="S78" i="1" l="1"/>
  <c r="T77" i="1"/>
  <c r="U77" i="1" s="1"/>
  <c r="R77" i="1"/>
  <c r="S79" i="1" l="1"/>
  <c r="T78" i="1"/>
  <c r="U78" i="1" s="1"/>
  <c r="R78" i="1"/>
  <c r="S80" i="1" l="1"/>
  <c r="T79" i="1"/>
  <c r="U79" i="1" s="1"/>
  <c r="R79" i="1"/>
  <c r="S81" i="1" l="1"/>
  <c r="T80" i="1"/>
  <c r="U80" i="1" s="1"/>
  <c r="R80" i="1"/>
  <c r="S82" i="1" l="1"/>
  <c r="T81" i="1"/>
  <c r="U81" i="1" s="1"/>
  <c r="R81" i="1"/>
  <c r="S83" i="1" l="1"/>
  <c r="T82" i="1"/>
  <c r="U82" i="1" s="1"/>
  <c r="R82" i="1"/>
  <c r="S84" i="1" l="1"/>
  <c r="T83" i="1"/>
  <c r="U83" i="1" s="1"/>
  <c r="R83" i="1"/>
  <c r="S85" i="1" l="1"/>
  <c r="T84" i="1"/>
  <c r="U84" i="1" s="1"/>
  <c r="R84" i="1"/>
  <c r="S86" i="1" l="1"/>
  <c r="T85" i="1"/>
  <c r="U85" i="1" s="1"/>
  <c r="R85" i="1"/>
  <c r="S87" i="1" l="1"/>
  <c r="T86" i="1"/>
  <c r="U86" i="1" s="1"/>
  <c r="R86" i="1"/>
  <c r="S88" i="1" l="1"/>
  <c r="T87" i="1"/>
  <c r="U87" i="1" s="1"/>
  <c r="R87" i="1"/>
  <c r="S89" i="1" l="1"/>
  <c r="T88" i="1"/>
  <c r="U88" i="1" s="1"/>
  <c r="R88" i="1"/>
  <c r="S90" i="1" l="1"/>
  <c r="T89" i="1"/>
  <c r="U89" i="1" s="1"/>
  <c r="R89" i="1"/>
  <c r="S91" i="1" l="1"/>
  <c r="T90" i="1"/>
  <c r="U90" i="1" s="1"/>
  <c r="R90" i="1"/>
  <c r="S92" i="1" l="1"/>
  <c r="T91" i="1"/>
  <c r="U91" i="1" s="1"/>
  <c r="R91" i="1"/>
  <c r="S93" i="1" l="1"/>
  <c r="T92" i="1"/>
  <c r="U92" i="1" s="1"/>
  <c r="R92" i="1"/>
  <c r="S94" i="1" l="1"/>
  <c r="T93" i="1"/>
  <c r="U93" i="1" s="1"/>
  <c r="R93" i="1"/>
  <c r="S95" i="1" l="1"/>
  <c r="T94" i="1"/>
  <c r="U94" i="1" s="1"/>
  <c r="R94" i="1"/>
  <c r="S96" i="1" l="1"/>
  <c r="T95" i="1"/>
  <c r="U95" i="1" s="1"/>
  <c r="R95" i="1"/>
  <c r="S97" i="1" l="1"/>
  <c r="T96" i="1"/>
  <c r="U96" i="1" s="1"/>
  <c r="R96" i="1"/>
  <c r="S98" i="1" l="1"/>
  <c r="T97" i="1"/>
  <c r="U97" i="1" s="1"/>
  <c r="R97" i="1"/>
  <c r="S99" i="1" l="1"/>
  <c r="T98" i="1"/>
  <c r="U98" i="1" s="1"/>
  <c r="R98" i="1"/>
  <c r="S100" i="1" l="1"/>
  <c r="T99" i="1"/>
  <c r="U99" i="1" s="1"/>
  <c r="R99" i="1"/>
  <c r="S101" i="1" l="1"/>
  <c r="T100" i="1"/>
  <c r="U100" i="1" s="1"/>
  <c r="R100" i="1"/>
  <c r="S102" i="1" l="1"/>
  <c r="T101" i="1"/>
  <c r="U101" i="1" s="1"/>
  <c r="R101" i="1"/>
  <c r="S103" i="1" l="1"/>
  <c r="T102" i="1"/>
  <c r="U102" i="1" s="1"/>
  <c r="R102" i="1"/>
  <c r="S104" i="1" l="1"/>
  <c r="T103" i="1"/>
  <c r="U103" i="1" s="1"/>
  <c r="R103" i="1"/>
  <c r="S105" i="1" l="1"/>
  <c r="T104" i="1"/>
  <c r="U104" i="1" s="1"/>
  <c r="R104" i="1"/>
  <c r="S106" i="1" l="1"/>
  <c r="T105" i="1"/>
  <c r="U105" i="1" s="1"/>
  <c r="R105" i="1"/>
  <c r="S107" i="1" l="1"/>
  <c r="T106" i="1"/>
  <c r="U106" i="1" s="1"/>
  <c r="R106" i="1"/>
  <c r="S108" i="1" l="1"/>
  <c r="T107" i="1"/>
  <c r="U107" i="1" s="1"/>
  <c r="R107" i="1"/>
  <c r="S109" i="1" l="1"/>
  <c r="T108" i="1"/>
  <c r="U108" i="1" s="1"/>
  <c r="R108" i="1"/>
  <c r="S110" i="1" l="1"/>
  <c r="T109" i="1"/>
  <c r="U109" i="1" s="1"/>
  <c r="R109" i="1"/>
  <c r="S111" i="1" l="1"/>
  <c r="T110" i="1"/>
  <c r="U110" i="1" s="1"/>
  <c r="R110" i="1"/>
  <c r="S112" i="1" l="1"/>
  <c r="T111" i="1"/>
  <c r="U111" i="1" s="1"/>
  <c r="R111" i="1"/>
  <c r="S113" i="1" l="1"/>
  <c r="T112" i="1"/>
  <c r="U112" i="1" s="1"/>
  <c r="R112" i="1"/>
  <c r="S114" i="1" l="1"/>
  <c r="T113" i="1"/>
  <c r="U113" i="1" s="1"/>
  <c r="R113" i="1"/>
  <c r="S115" i="1" l="1"/>
  <c r="T114" i="1"/>
  <c r="U114" i="1" s="1"/>
  <c r="R114" i="1"/>
  <c r="S116" i="1" l="1"/>
  <c r="T115" i="1"/>
  <c r="U115" i="1" s="1"/>
  <c r="R115" i="1"/>
  <c r="S117" i="1" l="1"/>
  <c r="T116" i="1"/>
  <c r="U116" i="1" s="1"/>
  <c r="R116" i="1"/>
  <c r="S118" i="1" l="1"/>
  <c r="T117" i="1"/>
  <c r="U117" i="1" s="1"/>
  <c r="R117" i="1"/>
  <c r="S119" i="1" l="1"/>
  <c r="T118" i="1"/>
  <c r="U118" i="1" s="1"/>
  <c r="R118" i="1"/>
  <c r="S120" i="1" l="1"/>
  <c r="T119" i="1"/>
  <c r="U119" i="1" s="1"/>
  <c r="R119" i="1"/>
  <c r="S121" i="1" l="1"/>
  <c r="T120" i="1"/>
  <c r="U120" i="1" s="1"/>
  <c r="R120" i="1"/>
  <c r="S122" i="1" l="1"/>
  <c r="T121" i="1"/>
  <c r="U121" i="1" s="1"/>
  <c r="R121" i="1"/>
  <c r="S123" i="1" l="1"/>
  <c r="T122" i="1"/>
  <c r="U122" i="1" s="1"/>
  <c r="R122" i="1"/>
  <c r="S124" i="1" l="1"/>
  <c r="T123" i="1"/>
  <c r="U123" i="1" s="1"/>
  <c r="R123" i="1"/>
  <c r="S125" i="1" l="1"/>
  <c r="T124" i="1"/>
  <c r="U124" i="1" s="1"/>
  <c r="R124" i="1"/>
  <c r="S126" i="1" l="1"/>
  <c r="T125" i="1"/>
  <c r="U125" i="1" s="1"/>
  <c r="R125" i="1"/>
  <c r="S127" i="1" l="1"/>
  <c r="T126" i="1"/>
  <c r="U126" i="1" s="1"/>
  <c r="R126" i="1"/>
  <c r="S128" i="1" l="1"/>
  <c r="T127" i="1"/>
  <c r="U127" i="1" s="1"/>
  <c r="R127" i="1"/>
  <c r="S129" i="1" l="1"/>
  <c r="T128" i="1"/>
  <c r="U128" i="1" s="1"/>
  <c r="R128" i="1"/>
  <c r="S130" i="1" l="1"/>
  <c r="T129" i="1"/>
  <c r="U129" i="1" s="1"/>
  <c r="R129" i="1"/>
  <c r="S131" i="1" l="1"/>
  <c r="T130" i="1"/>
  <c r="U130" i="1" s="1"/>
  <c r="R130" i="1"/>
  <c r="S132" i="1" l="1"/>
  <c r="T131" i="1"/>
  <c r="U131" i="1" s="1"/>
  <c r="R131" i="1"/>
  <c r="S133" i="1" l="1"/>
  <c r="T132" i="1"/>
  <c r="U132" i="1" s="1"/>
  <c r="R132" i="1"/>
  <c r="S134" i="1" l="1"/>
  <c r="T133" i="1"/>
  <c r="U133" i="1" s="1"/>
  <c r="R133" i="1"/>
  <c r="S135" i="1" l="1"/>
  <c r="T134" i="1"/>
  <c r="U134" i="1" s="1"/>
  <c r="R134" i="1"/>
  <c r="S136" i="1" l="1"/>
  <c r="T135" i="1"/>
  <c r="U135" i="1" s="1"/>
  <c r="R135" i="1"/>
  <c r="S137" i="1" l="1"/>
  <c r="T136" i="1"/>
  <c r="U136" i="1" s="1"/>
  <c r="R136" i="1"/>
  <c r="S138" i="1" l="1"/>
  <c r="T137" i="1"/>
  <c r="U137" i="1" s="1"/>
  <c r="R137" i="1"/>
  <c r="S139" i="1" l="1"/>
  <c r="T138" i="1"/>
  <c r="U138" i="1" s="1"/>
  <c r="R138" i="1"/>
  <c r="S140" i="1" l="1"/>
  <c r="T139" i="1"/>
  <c r="U139" i="1" s="1"/>
  <c r="R139" i="1"/>
  <c r="S141" i="1" l="1"/>
  <c r="T140" i="1"/>
  <c r="U140" i="1" s="1"/>
  <c r="R140" i="1"/>
  <c r="S142" i="1" l="1"/>
  <c r="T141" i="1"/>
  <c r="U141" i="1" s="1"/>
  <c r="R141" i="1"/>
  <c r="S143" i="1" l="1"/>
  <c r="T142" i="1"/>
  <c r="U142" i="1" s="1"/>
  <c r="R142" i="1"/>
  <c r="S144" i="1" l="1"/>
  <c r="T143" i="1"/>
  <c r="U143" i="1" s="1"/>
  <c r="R143" i="1"/>
  <c r="S145" i="1" l="1"/>
  <c r="T144" i="1"/>
  <c r="U144" i="1" s="1"/>
  <c r="R144" i="1"/>
  <c r="S146" i="1" l="1"/>
  <c r="T145" i="1"/>
  <c r="U145" i="1" s="1"/>
  <c r="R145" i="1"/>
  <c r="S147" i="1" l="1"/>
  <c r="T146" i="1"/>
  <c r="U146" i="1" s="1"/>
  <c r="R146" i="1"/>
  <c r="S148" i="1" l="1"/>
  <c r="T147" i="1"/>
  <c r="U147" i="1" s="1"/>
  <c r="R147" i="1"/>
  <c r="S149" i="1" l="1"/>
  <c r="T148" i="1"/>
  <c r="U148" i="1" s="1"/>
  <c r="R148" i="1"/>
  <c r="S150" i="1" l="1"/>
  <c r="T149" i="1"/>
  <c r="U149" i="1" s="1"/>
  <c r="R149" i="1"/>
  <c r="S151" i="1" l="1"/>
  <c r="T150" i="1"/>
  <c r="U150" i="1" s="1"/>
  <c r="R150" i="1"/>
  <c r="S152" i="1" l="1"/>
  <c r="T151" i="1"/>
  <c r="U151" i="1" s="1"/>
  <c r="R151" i="1"/>
  <c r="S153" i="1" l="1"/>
  <c r="T152" i="1"/>
  <c r="U152" i="1" s="1"/>
  <c r="R152" i="1"/>
  <c r="S154" i="1" l="1"/>
  <c r="T153" i="1"/>
  <c r="U153" i="1" s="1"/>
  <c r="R153" i="1"/>
  <c r="S155" i="1" l="1"/>
  <c r="T154" i="1"/>
  <c r="U154" i="1" s="1"/>
  <c r="R154" i="1"/>
  <c r="S156" i="1" l="1"/>
  <c r="T155" i="1"/>
  <c r="U155" i="1" s="1"/>
  <c r="R155" i="1"/>
  <c r="S157" i="1" l="1"/>
  <c r="T156" i="1"/>
  <c r="U156" i="1" s="1"/>
  <c r="R156" i="1"/>
  <c r="S158" i="1" l="1"/>
  <c r="T157" i="1"/>
  <c r="U157" i="1" s="1"/>
  <c r="R157" i="1"/>
  <c r="S159" i="1" l="1"/>
  <c r="T158" i="1"/>
  <c r="U158" i="1" s="1"/>
  <c r="R158" i="1"/>
  <c r="S160" i="1" l="1"/>
  <c r="T159" i="1"/>
  <c r="U159" i="1" s="1"/>
  <c r="R159" i="1"/>
  <c r="S161" i="1" l="1"/>
  <c r="T160" i="1"/>
  <c r="U160" i="1" s="1"/>
  <c r="R160" i="1"/>
  <c r="S162" i="1" l="1"/>
  <c r="T161" i="1"/>
  <c r="U161" i="1" s="1"/>
  <c r="R161" i="1"/>
  <c r="S163" i="1" l="1"/>
  <c r="T162" i="1"/>
  <c r="U162" i="1" s="1"/>
  <c r="R162" i="1"/>
  <c r="S164" i="1" l="1"/>
  <c r="T163" i="1"/>
  <c r="U163" i="1" s="1"/>
  <c r="R163" i="1"/>
  <c r="S165" i="1" l="1"/>
  <c r="T164" i="1"/>
  <c r="U164" i="1" s="1"/>
  <c r="R164" i="1"/>
  <c r="S166" i="1" l="1"/>
  <c r="T165" i="1"/>
  <c r="U165" i="1" s="1"/>
  <c r="R165" i="1"/>
  <c r="S167" i="1" l="1"/>
  <c r="T166" i="1"/>
  <c r="U166" i="1" s="1"/>
  <c r="R166" i="1"/>
  <c r="S168" i="1" l="1"/>
  <c r="T167" i="1"/>
  <c r="U167" i="1" s="1"/>
  <c r="R167" i="1"/>
  <c r="S169" i="1" l="1"/>
  <c r="T168" i="1"/>
  <c r="U168" i="1" s="1"/>
  <c r="R168" i="1"/>
  <c r="S170" i="1" l="1"/>
  <c r="T169" i="1"/>
  <c r="U169" i="1" s="1"/>
  <c r="R169" i="1"/>
  <c r="S171" i="1" l="1"/>
  <c r="T170" i="1"/>
  <c r="U170" i="1" s="1"/>
  <c r="R170" i="1"/>
  <c r="S172" i="1" l="1"/>
  <c r="T171" i="1"/>
  <c r="U171" i="1" s="1"/>
  <c r="R171" i="1"/>
  <c r="S173" i="1" l="1"/>
  <c r="T172" i="1"/>
  <c r="U172" i="1" s="1"/>
  <c r="R172" i="1"/>
  <c r="S174" i="1" l="1"/>
  <c r="T173" i="1"/>
  <c r="U173" i="1" s="1"/>
  <c r="R173" i="1"/>
  <c r="S175" i="1" l="1"/>
  <c r="T174" i="1"/>
  <c r="U174" i="1" s="1"/>
  <c r="R174" i="1"/>
  <c r="S176" i="1" l="1"/>
  <c r="T175" i="1"/>
  <c r="U175" i="1" s="1"/>
  <c r="R175" i="1"/>
  <c r="S177" i="1" l="1"/>
  <c r="T176" i="1"/>
  <c r="U176" i="1" s="1"/>
  <c r="R176" i="1"/>
  <c r="S178" i="1" l="1"/>
  <c r="T177" i="1"/>
  <c r="U177" i="1" s="1"/>
  <c r="R177" i="1"/>
  <c r="S179" i="1" l="1"/>
  <c r="T178" i="1"/>
  <c r="U178" i="1" s="1"/>
  <c r="R178" i="1"/>
  <c r="S180" i="1" l="1"/>
  <c r="T179" i="1"/>
  <c r="U179" i="1" s="1"/>
  <c r="R179" i="1"/>
  <c r="S181" i="1" l="1"/>
  <c r="T180" i="1"/>
  <c r="U180" i="1" s="1"/>
  <c r="R180" i="1"/>
  <c r="S182" i="1" l="1"/>
  <c r="T181" i="1"/>
  <c r="U181" i="1" s="1"/>
  <c r="R181" i="1"/>
  <c r="S183" i="1" l="1"/>
  <c r="T182" i="1"/>
  <c r="U182" i="1" s="1"/>
  <c r="R182" i="1"/>
  <c r="S184" i="1" l="1"/>
  <c r="T183" i="1"/>
  <c r="U183" i="1" s="1"/>
  <c r="R183" i="1"/>
  <c r="S185" i="1" l="1"/>
  <c r="T184" i="1"/>
  <c r="U184" i="1" s="1"/>
  <c r="R184" i="1"/>
  <c r="S186" i="1" l="1"/>
  <c r="T185" i="1"/>
  <c r="U185" i="1" s="1"/>
  <c r="R185" i="1"/>
  <c r="S187" i="1" l="1"/>
  <c r="T186" i="1"/>
  <c r="U186" i="1" s="1"/>
  <c r="R186" i="1"/>
  <c r="S188" i="1" l="1"/>
  <c r="T187" i="1"/>
  <c r="U187" i="1" s="1"/>
  <c r="R187" i="1"/>
  <c r="S189" i="1" l="1"/>
  <c r="T188" i="1"/>
  <c r="U188" i="1" s="1"/>
  <c r="R188" i="1"/>
  <c r="S190" i="1" l="1"/>
  <c r="T189" i="1"/>
  <c r="U189" i="1" s="1"/>
  <c r="R189" i="1"/>
  <c r="S191" i="1" l="1"/>
  <c r="T190" i="1"/>
  <c r="U190" i="1" s="1"/>
  <c r="R190" i="1"/>
  <c r="S192" i="1" l="1"/>
  <c r="T191" i="1"/>
  <c r="U191" i="1" s="1"/>
  <c r="R191" i="1"/>
  <c r="S193" i="1" l="1"/>
  <c r="T192" i="1"/>
  <c r="U192" i="1" s="1"/>
  <c r="R192" i="1"/>
  <c r="S194" i="1" l="1"/>
  <c r="T193" i="1"/>
  <c r="U193" i="1" s="1"/>
  <c r="R193" i="1"/>
  <c r="S195" i="1" l="1"/>
  <c r="T194" i="1"/>
  <c r="U194" i="1" s="1"/>
  <c r="R194" i="1"/>
  <c r="S196" i="1" l="1"/>
  <c r="T195" i="1"/>
  <c r="U195" i="1" s="1"/>
  <c r="R195" i="1"/>
  <c r="S197" i="1" l="1"/>
  <c r="T196" i="1"/>
  <c r="U196" i="1" s="1"/>
  <c r="R196" i="1"/>
  <c r="S198" i="1" l="1"/>
  <c r="T197" i="1"/>
  <c r="U197" i="1" s="1"/>
  <c r="R197" i="1"/>
  <c r="S199" i="1" l="1"/>
  <c r="T198" i="1"/>
  <c r="U198" i="1" s="1"/>
  <c r="R198" i="1"/>
  <c r="S200" i="1" l="1"/>
  <c r="T199" i="1"/>
  <c r="U199" i="1" s="1"/>
  <c r="R199" i="1"/>
  <c r="S201" i="1" l="1"/>
  <c r="T200" i="1"/>
  <c r="U200" i="1" s="1"/>
  <c r="R200" i="1"/>
  <c r="S202" i="1" l="1"/>
  <c r="T201" i="1"/>
  <c r="U201" i="1" s="1"/>
  <c r="R201" i="1"/>
  <c r="S203" i="1" l="1"/>
  <c r="T202" i="1"/>
  <c r="U202" i="1" s="1"/>
  <c r="R202" i="1"/>
  <c r="S204" i="1" l="1"/>
  <c r="T203" i="1"/>
  <c r="U203" i="1" s="1"/>
  <c r="R203" i="1"/>
  <c r="S205" i="1" l="1"/>
  <c r="T204" i="1"/>
  <c r="U204" i="1" s="1"/>
  <c r="R204" i="1"/>
  <c r="S206" i="1" l="1"/>
  <c r="T205" i="1"/>
  <c r="U205" i="1" s="1"/>
  <c r="R205" i="1"/>
  <c r="S207" i="1" l="1"/>
  <c r="T206" i="1"/>
  <c r="U206" i="1" s="1"/>
  <c r="R206" i="1"/>
  <c r="S208" i="1" l="1"/>
  <c r="T207" i="1"/>
  <c r="U207" i="1" s="1"/>
  <c r="R207" i="1"/>
  <c r="S209" i="1" l="1"/>
  <c r="T208" i="1"/>
  <c r="U208" i="1" s="1"/>
  <c r="R208" i="1"/>
  <c r="S210" i="1" l="1"/>
  <c r="T209" i="1"/>
  <c r="U209" i="1" s="1"/>
  <c r="R209" i="1"/>
  <c r="S211" i="1" l="1"/>
  <c r="T210" i="1"/>
  <c r="U210" i="1" s="1"/>
  <c r="R210" i="1"/>
  <c r="S212" i="1" l="1"/>
  <c r="T211" i="1"/>
  <c r="U211" i="1" s="1"/>
  <c r="R211" i="1"/>
  <c r="S213" i="1" l="1"/>
  <c r="T212" i="1"/>
  <c r="U212" i="1" s="1"/>
  <c r="R212" i="1"/>
  <c r="S214" i="1" l="1"/>
  <c r="T213" i="1"/>
  <c r="U213" i="1" s="1"/>
  <c r="R213" i="1"/>
  <c r="S215" i="1" l="1"/>
  <c r="T214" i="1"/>
  <c r="U214" i="1" s="1"/>
  <c r="R214" i="1"/>
  <c r="S216" i="1" l="1"/>
  <c r="T215" i="1"/>
  <c r="U215" i="1" s="1"/>
  <c r="R215" i="1"/>
  <c r="S217" i="1" l="1"/>
  <c r="T216" i="1"/>
  <c r="U216" i="1" s="1"/>
  <c r="R216" i="1"/>
  <c r="S218" i="1" l="1"/>
  <c r="T217" i="1"/>
  <c r="U217" i="1" s="1"/>
  <c r="R217" i="1"/>
  <c r="S219" i="1" l="1"/>
  <c r="T218" i="1"/>
  <c r="U218" i="1" s="1"/>
  <c r="R218" i="1"/>
  <c r="S220" i="1" l="1"/>
  <c r="T219" i="1"/>
  <c r="U219" i="1" s="1"/>
  <c r="R219" i="1"/>
  <c r="S221" i="1" l="1"/>
  <c r="T220" i="1"/>
  <c r="U220" i="1" s="1"/>
  <c r="R220" i="1"/>
  <c r="S222" i="1" l="1"/>
  <c r="T221" i="1"/>
  <c r="U221" i="1" s="1"/>
  <c r="R221" i="1"/>
  <c r="S223" i="1" l="1"/>
  <c r="T222" i="1"/>
  <c r="U222" i="1" s="1"/>
  <c r="R222" i="1"/>
  <c r="S224" i="1" l="1"/>
  <c r="T223" i="1"/>
  <c r="U223" i="1" s="1"/>
  <c r="R223" i="1"/>
  <c r="S225" i="1" l="1"/>
  <c r="T224" i="1"/>
  <c r="U224" i="1" s="1"/>
  <c r="R224" i="1"/>
  <c r="S226" i="1" l="1"/>
  <c r="T225" i="1"/>
  <c r="U225" i="1" s="1"/>
  <c r="R225" i="1"/>
  <c r="S227" i="1" l="1"/>
  <c r="T226" i="1"/>
  <c r="U226" i="1" s="1"/>
  <c r="R226" i="1"/>
  <c r="S228" i="1" l="1"/>
  <c r="T227" i="1"/>
  <c r="U227" i="1" s="1"/>
  <c r="R227" i="1"/>
  <c r="S229" i="1" l="1"/>
  <c r="T228" i="1"/>
  <c r="U228" i="1" s="1"/>
  <c r="R228" i="1"/>
  <c r="S230" i="1" l="1"/>
  <c r="T229" i="1"/>
  <c r="U229" i="1" s="1"/>
  <c r="R229" i="1"/>
  <c r="S231" i="1" l="1"/>
  <c r="T230" i="1"/>
  <c r="U230" i="1" s="1"/>
  <c r="R230" i="1"/>
  <c r="S232" i="1" l="1"/>
  <c r="T231" i="1"/>
  <c r="U231" i="1" s="1"/>
  <c r="R231" i="1"/>
  <c r="S233" i="1" l="1"/>
  <c r="T232" i="1"/>
  <c r="U232" i="1" s="1"/>
  <c r="R232" i="1"/>
  <c r="S234" i="1" l="1"/>
  <c r="T233" i="1"/>
  <c r="U233" i="1" s="1"/>
  <c r="R233" i="1"/>
  <c r="S235" i="1" l="1"/>
  <c r="T234" i="1"/>
  <c r="U234" i="1" s="1"/>
  <c r="R234" i="1"/>
  <c r="S236" i="1" l="1"/>
  <c r="T235" i="1"/>
  <c r="U235" i="1" s="1"/>
  <c r="R235" i="1"/>
  <c r="S237" i="1" l="1"/>
  <c r="T236" i="1"/>
  <c r="U236" i="1" s="1"/>
  <c r="R236" i="1"/>
  <c r="S238" i="1" l="1"/>
  <c r="T237" i="1"/>
  <c r="U237" i="1" s="1"/>
  <c r="R237" i="1"/>
  <c r="S239" i="1" l="1"/>
  <c r="T238" i="1"/>
  <c r="U238" i="1" s="1"/>
  <c r="R238" i="1"/>
  <c r="S240" i="1" l="1"/>
  <c r="T239" i="1"/>
  <c r="U239" i="1" s="1"/>
  <c r="R239" i="1"/>
  <c r="S241" i="1" l="1"/>
  <c r="T240" i="1"/>
  <c r="U240" i="1" s="1"/>
  <c r="R240" i="1"/>
  <c r="S242" i="1" l="1"/>
  <c r="T241" i="1"/>
  <c r="U241" i="1" s="1"/>
  <c r="R241" i="1"/>
  <c r="S243" i="1" l="1"/>
  <c r="T242" i="1"/>
  <c r="U242" i="1" s="1"/>
  <c r="R242" i="1"/>
  <c r="S244" i="1" l="1"/>
  <c r="T243" i="1"/>
  <c r="U243" i="1" s="1"/>
  <c r="R243" i="1"/>
  <c r="S245" i="1" l="1"/>
  <c r="T244" i="1"/>
  <c r="U244" i="1" s="1"/>
  <c r="R244" i="1"/>
  <c r="S246" i="1" l="1"/>
  <c r="T245" i="1"/>
  <c r="U245" i="1" s="1"/>
  <c r="R245" i="1"/>
  <c r="S247" i="1" l="1"/>
  <c r="T246" i="1"/>
  <c r="U246" i="1" s="1"/>
  <c r="R246" i="1"/>
  <c r="S248" i="1" l="1"/>
  <c r="T247" i="1"/>
  <c r="U247" i="1" s="1"/>
  <c r="R247" i="1"/>
  <c r="S249" i="1" l="1"/>
  <c r="T248" i="1"/>
  <c r="U248" i="1" s="1"/>
  <c r="R248" i="1"/>
  <c r="S250" i="1" l="1"/>
  <c r="T249" i="1"/>
  <c r="U249" i="1" s="1"/>
  <c r="R249" i="1"/>
  <c r="S251" i="1" l="1"/>
  <c r="T250" i="1"/>
  <c r="U250" i="1" s="1"/>
  <c r="R250" i="1"/>
  <c r="S252" i="1" l="1"/>
  <c r="T251" i="1"/>
  <c r="U251" i="1" s="1"/>
  <c r="R251" i="1"/>
  <c r="S253" i="1" l="1"/>
  <c r="T252" i="1"/>
  <c r="U252" i="1" s="1"/>
  <c r="R252" i="1"/>
  <c r="S254" i="1" l="1"/>
  <c r="T253" i="1"/>
  <c r="U253" i="1" s="1"/>
  <c r="R253" i="1"/>
  <c r="S255" i="1" l="1"/>
  <c r="T254" i="1"/>
  <c r="U254" i="1" s="1"/>
  <c r="R254" i="1"/>
  <c r="S256" i="1" l="1"/>
  <c r="T255" i="1"/>
  <c r="U255" i="1" s="1"/>
  <c r="R255" i="1"/>
  <c r="S257" i="1" l="1"/>
  <c r="T256" i="1"/>
  <c r="U256" i="1" s="1"/>
  <c r="R256" i="1"/>
  <c r="S258" i="1" l="1"/>
  <c r="T257" i="1"/>
  <c r="U257" i="1" s="1"/>
  <c r="R257" i="1"/>
  <c r="S259" i="1" l="1"/>
  <c r="T258" i="1"/>
  <c r="U258" i="1" s="1"/>
  <c r="R258" i="1"/>
  <c r="S260" i="1" l="1"/>
  <c r="T259" i="1"/>
  <c r="U259" i="1" s="1"/>
  <c r="R259" i="1"/>
  <c r="S261" i="1" l="1"/>
  <c r="T260" i="1"/>
  <c r="U260" i="1" s="1"/>
  <c r="R260" i="1"/>
  <c r="S262" i="1" l="1"/>
  <c r="T261" i="1"/>
  <c r="U261" i="1" s="1"/>
  <c r="R261" i="1"/>
  <c r="S263" i="1" l="1"/>
  <c r="T262" i="1"/>
  <c r="U262" i="1" s="1"/>
  <c r="R262" i="1"/>
  <c r="S264" i="1" l="1"/>
  <c r="T263" i="1"/>
  <c r="U263" i="1" s="1"/>
  <c r="R263" i="1"/>
  <c r="S265" i="1" l="1"/>
  <c r="T264" i="1"/>
  <c r="U264" i="1" s="1"/>
  <c r="R264" i="1"/>
  <c r="S266" i="1" l="1"/>
  <c r="T265" i="1"/>
  <c r="U265" i="1" s="1"/>
  <c r="R265" i="1"/>
  <c r="S267" i="1" l="1"/>
  <c r="T266" i="1"/>
  <c r="U266" i="1" s="1"/>
  <c r="R266" i="1"/>
  <c r="S268" i="1" l="1"/>
  <c r="T267" i="1"/>
  <c r="U267" i="1" s="1"/>
  <c r="R267" i="1"/>
  <c r="S269" i="1" l="1"/>
  <c r="T268" i="1"/>
  <c r="U268" i="1" s="1"/>
  <c r="R268" i="1"/>
  <c r="S270" i="1" l="1"/>
  <c r="T269" i="1"/>
  <c r="U269" i="1" s="1"/>
  <c r="R269" i="1"/>
  <c r="S271" i="1" l="1"/>
  <c r="T270" i="1"/>
  <c r="U270" i="1" s="1"/>
  <c r="R270" i="1"/>
  <c r="S272" i="1" l="1"/>
  <c r="T271" i="1"/>
  <c r="U271" i="1" s="1"/>
  <c r="R271" i="1"/>
  <c r="S273" i="1" l="1"/>
  <c r="T272" i="1"/>
  <c r="U272" i="1" s="1"/>
  <c r="R272" i="1"/>
  <c r="S274" i="1" l="1"/>
  <c r="T273" i="1"/>
  <c r="U273" i="1" s="1"/>
  <c r="R273" i="1"/>
  <c r="S275" i="1" l="1"/>
  <c r="T274" i="1"/>
  <c r="U274" i="1" s="1"/>
  <c r="R274" i="1"/>
  <c r="S276" i="1" l="1"/>
  <c r="T275" i="1"/>
  <c r="U275" i="1" s="1"/>
  <c r="R275" i="1"/>
  <c r="S277" i="1" l="1"/>
  <c r="T276" i="1"/>
  <c r="U276" i="1" s="1"/>
  <c r="R276" i="1"/>
  <c r="S278" i="1" l="1"/>
  <c r="T277" i="1"/>
  <c r="U277" i="1" s="1"/>
  <c r="R277" i="1"/>
  <c r="S279" i="1" l="1"/>
  <c r="T278" i="1"/>
  <c r="U278" i="1" s="1"/>
  <c r="R278" i="1"/>
  <c r="S280" i="1" l="1"/>
  <c r="T279" i="1"/>
  <c r="U279" i="1" s="1"/>
  <c r="R279" i="1"/>
  <c r="S281" i="1" l="1"/>
  <c r="T280" i="1"/>
  <c r="U280" i="1" s="1"/>
  <c r="R280" i="1"/>
  <c r="S282" i="1" l="1"/>
  <c r="T281" i="1"/>
  <c r="U281" i="1" s="1"/>
  <c r="R281" i="1"/>
  <c r="S283" i="1" l="1"/>
  <c r="T282" i="1"/>
  <c r="U282" i="1" s="1"/>
  <c r="R282" i="1"/>
  <c r="S284" i="1" l="1"/>
  <c r="T283" i="1"/>
  <c r="U283" i="1" s="1"/>
  <c r="R283" i="1"/>
  <c r="S285" i="1" l="1"/>
  <c r="T284" i="1"/>
  <c r="U284" i="1" s="1"/>
  <c r="R284" i="1"/>
  <c r="S286" i="1" l="1"/>
  <c r="T285" i="1"/>
  <c r="U285" i="1" s="1"/>
  <c r="R285" i="1"/>
  <c r="S287" i="1" l="1"/>
  <c r="T286" i="1"/>
  <c r="U286" i="1" s="1"/>
  <c r="R286" i="1"/>
  <c r="S288" i="1" l="1"/>
  <c r="T287" i="1"/>
  <c r="U287" i="1" s="1"/>
  <c r="R287" i="1"/>
  <c r="S289" i="1" l="1"/>
  <c r="T288" i="1"/>
  <c r="U288" i="1" s="1"/>
  <c r="R288" i="1"/>
  <c r="S290" i="1" l="1"/>
  <c r="T289" i="1"/>
  <c r="U289" i="1" s="1"/>
  <c r="R289" i="1"/>
  <c r="S291" i="1" l="1"/>
  <c r="T290" i="1"/>
  <c r="U290" i="1" s="1"/>
  <c r="R290" i="1"/>
  <c r="S292" i="1" l="1"/>
  <c r="T291" i="1"/>
  <c r="U291" i="1" s="1"/>
  <c r="R291" i="1"/>
  <c r="S293" i="1" l="1"/>
  <c r="T292" i="1"/>
  <c r="U292" i="1" s="1"/>
  <c r="R292" i="1"/>
  <c r="S294" i="1" l="1"/>
  <c r="T293" i="1"/>
  <c r="U293" i="1" s="1"/>
  <c r="R293" i="1"/>
  <c r="S295" i="1" l="1"/>
  <c r="T294" i="1"/>
  <c r="U294" i="1" s="1"/>
  <c r="R294" i="1"/>
  <c r="S296" i="1" l="1"/>
  <c r="T295" i="1"/>
  <c r="U295" i="1" s="1"/>
  <c r="R295" i="1"/>
  <c r="S297" i="1" l="1"/>
  <c r="T296" i="1"/>
  <c r="U296" i="1" s="1"/>
  <c r="R296" i="1"/>
  <c r="S298" i="1" l="1"/>
  <c r="T297" i="1"/>
  <c r="U297" i="1" s="1"/>
  <c r="R297" i="1"/>
  <c r="S299" i="1" l="1"/>
  <c r="T298" i="1"/>
  <c r="U298" i="1" s="1"/>
  <c r="R298" i="1"/>
  <c r="S300" i="1" l="1"/>
  <c r="T299" i="1"/>
  <c r="U299" i="1" s="1"/>
  <c r="R299" i="1"/>
  <c r="S301" i="1" l="1"/>
  <c r="T300" i="1"/>
  <c r="U300" i="1" s="1"/>
  <c r="R300" i="1"/>
  <c r="S302" i="1" l="1"/>
  <c r="T301" i="1"/>
  <c r="U301" i="1" s="1"/>
  <c r="R301" i="1"/>
  <c r="S303" i="1" l="1"/>
  <c r="T302" i="1"/>
  <c r="U302" i="1" s="1"/>
  <c r="R302" i="1"/>
  <c r="S304" i="1" l="1"/>
  <c r="T303" i="1"/>
  <c r="U303" i="1" s="1"/>
  <c r="R303" i="1"/>
  <c r="S305" i="1" l="1"/>
  <c r="T304" i="1"/>
  <c r="U304" i="1" s="1"/>
  <c r="R304" i="1"/>
  <c r="S306" i="1" l="1"/>
  <c r="T305" i="1"/>
  <c r="U305" i="1" s="1"/>
  <c r="R305" i="1"/>
  <c r="S307" i="1" l="1"/>
  <c r="T306" i="1"/>
  <c r="U306" i="1" s="1"/>
  <c r="R306" i="1"/>
  <c r="S308" i="1" l="1"/>
  <c r="T307" i="1"/>
  <c r="U307" i="1" s="1"/>
  <c r="R307" i="1"/>
  <c r="S309" i="1" l="1"/>
  <c r="T308" i="1"/>
  <c r="U308" i="1" s="1"/>
  <c r="R308" i="1"/>
  <c r="S310" i="1" l="1"/>
  <c r="T309" i="1"/>
  <c r="U309" i="1" s="1"/>
  <c r="R309" i="1"/>
  <c r="S311" i="1" l="1"/>
  <c r="T310" i="1"/>
  <c r="U310" i="1" s="1"/>
  <c r="R310" i="1"/>
  <c r="S312" i="1" l="1"/>
  <c r="T311" i="1"/>
  <c r="U311" i="1" s="1"/>
  <c r="R311" i="1"/>
  <c r="S313" i="1" l="1"/>
  <c r="T312" i="1"/>
  <c r="U312" i="1" s="1"/>
  <c r="R312" i="1"/>
  <c r="S314" i="1" l="1"/>
  <c r="T313" i="1"/>
  <c r="U313" i="1" s="1"/>
  <c r="R313" i="1"/>
  <c r="S315" i="1" l="1"/>
  <c r="T314" i="1"/>
  <c r="U314" i="1" s="1"/>
  <c r="R314" i="1"/>
  <c r="S316" i="1" l="1"/>
  <c r="T315" i="1"/>
  <c r="U315" i="1" s="1"/>
  <c r="R315" i="1"/>
  <c r="S317" i="1" l="1"/>
  <c r="T316" i="1"/>
  <c r="U316" i="1" s="1"/>
  <c r="R316" i="1"/>
  <c r="S318" i="1" l="1"/>
  <c r="T317" i="1"/>
  <c r="U317" i="1" s="1"/>
  <c r="R317" i="1"/>
  <c r="S319" i="1" l="1"/>
  <c r="T318" i="1"/>
  <c r="U318" i="1" s="1"/>
  <c r="R318" i="1"/>
  <c r="S320" i="1" l="1"/>
  <c r="T319" i="1"/>
  <c r="U319" i="1" s="1"/>
  <c r="R319" i="1"/>
  <c r="S321" i="1" l="1"/>
  <c r="T320" i="1"/>
  <c r="U320" i="1" s="1"/>
  <c r="R320" i="1"/>
  <c r="S322" i="1" l="1"/>
  <c r="T321" i="1"/>
  <c r="U321" i="1" s="1"/>
  <c r="R321" i="1"/>
  <c r="S323" i="1" l="1"/>
  <c r="T322" i="1"/>
  <c r="U322" i="1" s="1"/>
  <c r="R322" i="1"/>
  <c r="S324" i="1" l="1"/>
  <c r="T323" i="1"/>
  <c r="U323" i="1" s="1"/>
  <c r="R323" i="1"/>
  <c r="S325" i="1" l="1"/>
  <c r="T324" i="1"/>
  <c r="U324" i="1" s="1"/>
  <c r="R324" i="1"/>
  <c r="S326" i="1" l="1"/>
  <c r="T325" i="1"/>
  <c r="U325" i="1" s="1"/>
  <c r="R325" i="1"/>
  <c r="S327" i="1" l="1"/>
  <c r="T326" i="1"/>
  <c r="U326" i="1" s="1"/>
  <c r="R326" i="1"/>
  <c r="S328" i="1" l="1"/>
  <c r="T327" i="1"/>
  <c r="U327" i="1" s="1"/>
  <c r="R327" i="1"/>
  <c r="S329" i="1" l="1"/>
  <c r="T328" i="1"/>
  <c r="U328" i="1" s="1"/>
  <c r="R328" i="1"/>
  <c r="S330" i="1" l="1"/>
  <c r="T329" i="1"/>
  <c r="U329" i="1" s="1"/>
  <c r="R329" i="1"/>
  <c r="S331" i="1" l="1"/>
  <c r="T330" i="1"/>
  <c r="U330" i="1" s="1"/>
  <c r="R330" i="1"/>
  <c r="S332" i="1" l="1"/>
  <c r="T331" i="1"/>
  <c r="U331" i="1" s="1"/>
  <c r="R331" i="1"/>
  <c r="S333" i="1" l="1"/>
  <c r="T332" i="1"/>
  <c r="U332" i="1" s="1"/>
  <c r="R332" i="1"/>
  <c r="S334" i="1" l="1"/>
  <c r="T333" i="1"/>
  <c r="U333" i="1" s="1"/>
  <c r="R333" i="1"/>
  <c r="S335" i="1" l="1"/>
  <c r="T334" i="1"/>
  <c r="U334" i="1" s="1"/>
  <c r="R334" i="1"/>
  <c r="S336" i="1" l="1"/>
  <c r="T335" i="1"/>
  <c r="U335" i="1" s="1"/>
  <c r="R335" i="1"/>
  <c r="S337" i="1" l="1"/>
  <c r="T336" i="1"/>
  <c r="U336" i="1" s="1"/>
  <c r="R336" i="1"/>
  <c r="S338" i="1" l="1"/>
  <c r="T337" i="1"/>
  <c r="U337" i="1" s="1"/>
  <c r="R337" i="1"/>
  <c r="S339" i="1" l="1"/>
  <c r="T338" i="1"/>
  <c r="U338" i="1" s="1"/>
  <c r="R338" i="1"/>
  <c r="S340" i="1" l="1"/>
  <c r="T339" i="1"/>
  <c r="U339" i="1" s="1"/>
  <c r="R339" i="1"/>
  <c r="S341" i="1" l="1"/>
  <c r="T340" i="1"/>
  <c r="U340" i="1" s="1"/>
  <c r="R340" i="1"/>
  <c r="S342" i="1" l="1"/>
  <c r="T341" i="1"/>
  <c r="U341" i="1" s="1"/>
  <c r="R341" i="1"/>
  <c r="S343" i="1" l="1"/>
  <c r="T342" i="1"/>
  <c r="U342" i="1" s="1"/>
  <c r="R342" i="1"/>
  <c r="S344" i="1" l="1"/>
  <c r="T343" i="1"/>
  <c r="U343" i="1" s="1"/>
  <c r="R343" i="1"/>
  <c r="S345" i="1" l="1"/>
  <c r="T344" i="1"/>
  <c r="U344" i="1" s="1"/>
  <c r="R344" i="1"/>
  <c r="S346" i="1" l="1"/>
  <c r="T345" i="1"/>
  <c r="U345" i="1" s="1"/>
  <c r="R345" i="1"/>
  <c r="S347" i="1" l="1"/>
  <c r="T346" i="1"/>
  <c r="U346" i="1" s="1"/>
  <c r="R346" i="1"/>
  <c r="S348" i="1" l="1"/>
  <c r="T347" i="1"/>
  <c r="U347" i="1" s="1"/>
  <c r="R347" i="1"/>
  <c r="S349" i="1" l="1"/>
  <c r="T348" i="1"/>
  <c r="U348" i="1" s="1"/>
  <c r="R348" i="1"/>
  <c r="S350" i="1" l="1"/>
  <c r="T349" i="1"/>
  <c r="U349" i="1" s="1"/>
  <c r="R349" i="1"/>
  <c r="S351" i="1" l="1"/>
  <c r="T350" i="1"/>
  <c r="U350" i="1" s="1"/>
  <c r="R350" i="1"/>
  <c r="S352" i="1" l="1"/>
  <c r="T351" i="1"/>
  <c r="U351" i="1" s="1"/>
  <c r="R351" i="1"/>
  <c r="S353" i="1" l="1"/>
  <c r="T352" i="1"/>
  <c r="U352" i="1" s="1"/>
  <c r="R352" i="1"/>
  <c r="S354" i="1" l="1"/>
  <c r="T353" i="1"/>
  <c r="U353" i="1" s="1"/>
  <c r="R353" i="1"/>
  <c r="S355" i="1" l="1"/>
  <c r="T354" i="1"/>
  <c r="U354" i="1" s="1"/>
  <c r="R354" i="1"/>
  <c r="S356" i="1" l="1"/>
  <c r="T355" i="1"/>
  <c r="U355" i="1" s="1"/>
  <c r="R355" i="1"/>
  <c r="S357" i="1" l="1"/>
  <c r="T356" i="1"/>
  <c r="U356" i="1" s="1"/>
  <c r="R356" i="1"/>
  <c r="S358" i="1" l="1"/>
  <c r="T357" i="1"/>
  <c r="U357" i="1" s="1"/>
  <c r="R357" i="1"/>
  <c r="S359" i="1" l="1"/>
  <c r="T358" i="1"/>
  <c r="U358" i="1" s="1"/>
  <c r="R358" i="1"/>
  <c r="S360" i="1" l="1"/>
  <c r="T359" i="1"/>
  <c r="U359" i="1" s="1"/>
  <c r="R359" i="1"/>
  <c r="S361" i="1" l="1"/>
  <c r="T360" i="1"/>
  <c r="U360" i="1" s="1"/>
  <c r="R360" i="1"/>
  <c r="S362" i="1" l="1"/>
  <c r="T361" i="1"/>
  <c r="U361" i="1" s="1"/>
  <c r="R361" i="1"/>
  <c r="S363" i="1" l="1"/>
  <c r="T362" i="1"/>
  <c r="U362" i="1" s="1"/>
  <c r="R362" i="1"/>
  <c r="S364" i="1" l="1"/>
  <c r="T363" i="1"/>
  <c r="U363" i="1" s="1"/>
  <c r="R363" i="1"/>
  <c r="S365" i="1" l="1"/>
  <c r="T364" i="1"/>
  <c r="U364" i="1" s="1"/>
  <c r="R364" i="1"/>
  <c r="S366" i="1" l="1"/>
  <c r="T365" i="1"/>
  <c r="U365" i="1" s="1"/>
  <c r="R365" i="1"/>
  <c r="S367" i="1" l="1"/>
  <c r="T366" i="1"/>
  <c r="U366" i="1" s="1"/>
  <c r="R366" i="1"/>
  <c r="S368" i="1" l="1"/>
  <c r="T367" i="1"/>
  <c r="U367" i="1" s="1"/>
  <c r="R367" i="1"/>
  <c r="S369" i="1" l="1"/>
  <c r="T368" i="1"/>
  <c r="U368" i="1" s="1"/>
  <c r="R368" i="1"/>
  <c r="S370" i="1" l="1"/>
  <c r="T369" i="1"/>
  <c r="U369" i="1" s="1"/>
  <c r="R369" i="1"/>
  <c r="S371" i="1" l="1"/>
  <c r="T370" i="1"/>
  <c r="U370" i="1" s="1"/>
  <c r="R370" i="1"/>
  <c r="S372" i="1" l="1"/>
  <c r="T371" i="1"/>
  <c r="U371" i="1" s="1"/>
  <c r="R371" i="1"/>
  <c r="S373" i="1" l="1"/>
  <c r="T372" i="1"/>
  <c r="U372" i="1" s="1"/>
  <c r="R372" i="1"/>
  <c r="S374" i="1" l="1"/>
  <c r="T373" i="1"/>
  <c r="U373" i="1" s="1"/>
  <c r="R373" i="1"/>
  <c r="S375" i="1" l="1"/>
  <c r="T374" i="1"/>
  <c r="U374" i="1" s="1"/>
  <c r="R374" i="1"/>
  <c r="S376" i="1" l="1"/>
  <c r="T375" i="1"/>
  <c r="U375" i="1" s="1"/>
  <c r="R375" i="1"/>
  <c r="S377" i="1" l="1"/>
  <c r="T376" i="1"/>
  <c r="U376" i="1" s="1"/>
  <c r="R376" i="1"/>
  <c r="S378" i="1" l="1"/>
  <c r="T377" i="1"/>
  <c r="U377" i="1" s="1"/>
  <c r="R377" i="1"/>
  <c r="S379" i="1" l="1"/>
  <c r="T378" i="1"/>
  <c r="U378" i="1" s="1"/>
  <c r="R378" i="1"/>
  <c r="S380" i="1" l="1"/>
  <c r="T379" i="1"/>
  <c r="U379" i="1" s="1"/>
  <c r="R379" i="1"/>
  <c r="S381" i="1" l="1"/>
  <c r="T380" i="1"/>
  <c r="U380" i="1" s="1"/>
  <c r="R380" i="1"/>
  <c r="S382" i="1" l="1"/>
  <c r="T381" i="1"/>
  <c r="U381" i="1" s="1"/>
  <c r="R381" i="1"/>
  <c r="S383" i="1" l="1"/>
  <c r="T382" i="1"/>
  <c r="U382" i="1" s="1"/>
  <c r="R382" i="1"/>
  <c r="S384" i="1" l="1"/>
  <c r="T383" i="1"/>
  <c r="U383" i="1" s="1"/>
  <c r="R383" i="1"/>
  <c r="S385" i="1" l="1"/>
  <c r="T384" i="1"/>
  <c r="U384" i="1" s="1"/>
  <c r="R384" i="1"/>
  <c r="S386" i="1" l="1"/>
  <c r="T385" i="1"/>
  <c r="U385" i="1" s="1"/>
  <c r="R385" i="1"/>
  <c r="S387" i="1" l="1"/>
  <c r="T386" i="1"/>
  <c r="U386" i="1" s="1"/>
  <c r="R386" i="1"/>
  <c r="S388" i="1" l="1"/>
  <c r="T387" i="1"/>
  <c r="U387" i="1" s="1"/>
  <c r="R387" i="1"/>
  <c r="S389" i="1" l="1"/>
  <c r="T388" i="1"/>
  <c r="U388" i="1" s="1"/>
  <c r="R388" i="1"/>
  <c r="S390" i="1" l="1"/>
  <c r="T389" i="1"/>
  <c r="U389" i="1" s="1"/>
  <c r="R389" i="1"/>
  <c r="S391" i="1" l="1"/>
  <c r="T390" i="1"/>
  <c r="U390" i="1" s="1"/>
  <c r="R390" i="1"/>
  <c r="S392" i="1" l="1"/>
  <c r="T391" i="1"/>
  <c r="U391" i="1" s="1"/>
  <c r="R391" i="1"/>
  <c r="S393" i="1" l="1"/>
  <c r="T392" i="1"/>
  <c r="U392" i="1" s="1"/>
  <c r="R392" i="1"/>
  <c r="S394" i="1" l="1"/>
  <c r="T393" i="1"/>
  <c r="U393" i="1" s="1"/>
  <c r="R393" i="1"/>
  <c r="S395" i="1" l="1"/>
  <c r="T394" i="1"/>
  <c r="U394" i="1" s="1"/>
  <c r="R394" i="1"/>
  <c r="S396" i="1" l="1"/>
  <c r="T395" i="1"/>
  <c r="U395" i="1" s="1"/>
  <c r="R395" i="1"/>
  <c r="S397" i="1" l="1"/>
  <c r="T396" i="1"/>
  <c r="U396" i="1" s="1"/>
  <c r="R396" i="1"/>
  <c r="S398" i="1" l="1"/>
  <c r="T397" i="1"/>
  <c r="U397" i="1" s="1"/>
  <c r="R397" i="1"/>
  <c r="S399" i="1" l="1"/>
  <c r="T398" i="1"/>
  <c r="U398" i="1" s="1"/>
  <c r="R398" i="1"/>
  <c r="S400" i="1" l="1"/>
  <c r="T399" i="1"/>
  <c r="U399" i="1" s="1"/>
  <c r="R399" i="1"/>
  <c r="S401" i="1" l="1"/>
  <c r="T400" i="1"/>
  <c r="U400" i="1" s="1"/>
  <c r="R400" i="1"/>
  <c r="S402" i="1" l="1"/>
  <c r="T401" i="1"/>
  <c r="U401" i="1" s="1"/>
  <c r="R401" i="1"/>
  <c r="S403" i="1" l="1"/>
  <c r="T402" i="1"/>
  <c r="U402" i="1" s="1"/>
  <c r="R402" i="1"/>
  <c r="S404" i="1" l="1"/>
  <c r="T403" i="1"/>
  <c r="U403" i="1" s="1"/>
  <c r="R403" i="1"/>
  <c r="S405" i="1" l="1"/>
  <c r="T404" i="1"/>
  <c r="U404" i="1" s="1"/>
  <c r="R404" i="1"/>
  <c r="S406" i="1" l="1"/>
  <c r="T405" i="1"/>
  <c r="U405" i="1" s="1"/>
  <c r="R405" i="1"/>
  <c r="S407" i="1" l="1"/>
  <c r="T406" i="1"/>
  <c r="U406" i="1" s="1"/>
  <c r="R406" i="1"/>
  <c r="S408" i="1" l="1"/>
  <c r="T407" i="1"/>
  <c r="U407" i="1" s="1"/>
  <c r="R407" i="1"/>
  <c r="S409" i="1" l="1"/>
  <c r="T408" i="1"/>
  <c r="U408" i="1" s="1"/>
  <c r="R408" i="1"/>
  <c r="S410" i="1" l="1"/>
  <c r="T409" i="1"/>
  <c r="U409" i="1" s="1"/>
  <c r="R409" i="1"/>
  <c r="S411" i="1" l="1"/>
  <c r="T410" i="1"/>
  <c r="U410" i="1" s="1"/>
  <c r="R410" i="1"/>
  <c r="S412" i="1" l="1"/>
  <c r="T411" i="1"/>
  <c r="U411" i="1" s="1"/>
  <c r="R411" i="1"/>
  <c r="S413" i="1" l="1"/>
  <c r="T412" i="1"/>
  <c r="U412" i="1" s="1"/>
  <c r="R412" i="1"/>
  <c r="S414" i="1" l="1"/>
  <c r="T413" i="1"/>
  <c r="U413" i="1" s="1"/>
  <c r="R413" i="1"/>
  <c r="S415" i="1" l="1"/>
  <c r="T414" i="1"/>
  <c r="U414" i="1" s="1"/>
  <c r="R414" i="1"/>
  <c r="S416" i="1" l="1"/>
  <c r="T415" i="1"/>
  <c r="U415" i="1" s="1"/>
  <c r="R415" i="1"/>
  <c r="S417" i="1" l="1"/>
  <c r="T416" i="1"/>
  <c r="U416" i="1" s="1"/>
  <c r="R416" i="1"/>
  <c r="S418" i="1" l="1"/>
  <c r="T417" i="1"/>
  <c r="U417" i="1" s="1"/>
  <c r="R417" i="1"/>
  <c r="S419" i="1" l="1"/>
  <c r="T418" i="1"/>
  <c r="U418" i="1" s="1"/>
  <c r="R418" i="1"/>
  <c r="S420" i="1" l="1"/>
  <c r="T419" i="1"/>
  <c r="U419" i="1" s="1"/>
  <c r="R419" i="1"/>
  <c r="S421" i="1" l="1"/>
  <c r="T420" i="1"/>
  <c r="U420" i="1" s="1"/>
  <c r="R420" i="1"/>
  <c r="S422" i="1" l="1"/>
  <c r="T421" i="1"/>
  <c r="U421" i="1" s="1"/>
  <c r="R421" i="1"/>
  <c r="S423" i="1" l="1"/>
  <c r="T422" i="1"/>
  <c r="U422" i="1" s="1"/>
  <c r="R422" i="1"/>
  <c r="S424" i="1" l="1"/>
  <c r="T423" i="1"/>
  <c r="U423" i="1" s="1"/>
  <c r="R423" i="1"/>
  <c r="S425" i="1" l="1"/>
  <c r="T424" i="1"/>
  <c r="U424" i="1" s="1"/>
  <c r="R424" i="1"/>
  <c r="S426" i="1" l="1"/>
  <c r="T425" i="1"/>
  <c r="U425" i="1" s="1"/>
  <c r="R425" i="1"/>
  <c r="S427" i="1" l="1"/>
  <c r="T426" i="1"/>
  <c r="U426" i="1" s="1"/>
  <c r="R426" i="1"/>
  <c r="S428" i="1" l="1"/>
  <c r="T427" i="1"/>
  <c r="U427" i="1" s="1"/>
  <c r="R427" i="1"/>
  <c r="S429" i="1" l="1"/>
  <c r="T428" i="1"/>
  <c r="U428" i="1" s="1"/>
  <c r="R428" i="1"/>
  <c r="S430" i="1" l="1"/>
  <c r="T429" i="1"/>
  <c r="U429" i="1" s="1"/>
  <c r="R429" i="1"/>
  <c r="S431" i="1" l="1"/>
  <c r="T430" i="1"/>
  <c r="U430" i="1" s="1"/>
  <c r="R430" i="1"/>
  <c r="S432" i="1" l="1"/>
  <c r="T431" i="1"/>
  <c r="U431" i="1" s="1"/>
  <c r="R431" i="1"/>
  <c r="S433" i="1" l="1"/>
  <c r="T432" i="1"/>
  <c r="U432" i="1" s="1"/>
  <c r="R432" i="1"/>
  <c r="S434" i="1" l="1"/>
  <c r="T433" i="1"/>
  <c r="U433" i="1" s="1"/>
  <c r="R433" i="1"/>
  <c r="S435" i="1" l="1"/>
  <c r="T434" i="1"/>
  <c r="U434" i="1" s="1"/>
  <c r="R434" i="1"/>
  <c r="S436" i="1" l="1"/>
  <c r="T435" i="1"/>
  <c r="U435" i="1" s="1"/>
  <c r="R435" i="1"/>
  <c r="S437" i="1" l="1"/>
  <c r="T436" i="1"/>
  <c r="U436" i="1" s="1"/>
  <c r="R436" i="1"/>
  <c r="S438" i="1" l="1"/>
  <c r="T437" i="1"/>
  <c r="U437" i="1" s="1"/>
  <c r="R437" i="1"/>
  <c r="S439" i="1" l="1"/>
  <c r="T438" i="1"/>
  <c r="U438" i="1" s="1"/>
  <c r="R438" i="1"/>
  <c r="S440" i="1" l="1"/>
  <c r="T439" i="1"/>
  <c r="U439" i="1" s="1"/>
  <c r="R439" i="1"/>
  <c r="S441" i="1" l="1"/>
  <c r="T440" i="1"/>
  <c r="U440" i="1" s="1"/>
  <c r="R440" i="1"/>
  <c r="S442" i="1" l="1"/>
  <c r="T441" i="1"/>
  <c r="U441" i="1" s="1"/>
  <c r="R441" i="1"/>
  <c r="S443" i="1" l="1"/>
  <c r="T442" i="1"/>
  <c r="U442" i="1" s="1"/>
  <c r="R442" i="1"/>
  <c r="S444" i="1" l="1"/>
  <c r="T443" i="1"/>
  <c r="U443" i="1" s="1"/>
  <c r="R443" i="1"/>
  <c r="S445" i="1" l="1"/>
  <c r="T444" i="1"/>
  <c r="U444" i="1" s="1"/>
  <c r="R444" i="1"/>
  <c r="S446" i="1" l="1"/>
  <c r="T445" i="1"/>
  <c r="U445" i="1" s="1"/>
  <c r="R445" i="1"/>
  <c r="S447" i="1" l="1"/>
  <c r="T446" i="1"/>
  <c r="U446" i="1" s="1"/>
  <c r="R446" i="1"/>
  <c r="S448" i="1" l="1"/>
  <c r="T447" i="1"/>
  <c r="U447" i="1" s="1"/>
  <c r="R447" i="1"/>
  <c r="S449" i="1" l="1"/>
  <c r="T448" i="1"/>
  <c r="U448" i="1" s="1"/>
  <c r="R448" i="1"/>
  <c r="S450" i="1" l="1"/>
  <c r="T449" i="1"/>
  <c r="U449" i="1" s="1"/>
  <c r="R449" i="1"/>
  <c r="S451" i="1" l="1"/>
  <c r="T450" i="1"/>
  <c r="U450" i="1" s="1"/>
  <c r="R450" i="1"/>
  <c r="S452" i="1" l="1"/>
  <c r="T451" i="1"/>
  <c r="U451" i="1" s="1"/>
  <c r="R451" i="1"/>
  <c r="S453" i="1" l="1"/>
  <c r="T452" i="1"/>
  <c r="U452" i="1" s="1"/>
  <c r="R452" i="1"/>
  <c r="S454" i="1" l="1"/>
  <c r="T453" i="1"/>
  <c r="U453" i="1" s="1"/>
  <c r="R453" i="1"/>
  <c r="S455" i="1" l="1"/>
  <c r="T454" i="1"/>
  <c r="U454" i="1" s="1"/>
  <c r="R454" i="1"/>
  <c r="S456" i="1" l="1"/>
  <c r="T455" i="1"/>
  <c r="U455" i="1" s="1"/>
  <c r="R455" i="1"/>
  <c r="S457" i="1" l="1"/>
  <c r="T456" i="1"/>
  <c r="U456" i="1" s="1"/>
  <c r="R456" i="1"/>
  <c r="S458" i="1" l="1"/>
  <c r="T457" i="1"/>
  <c r="U457" i="1" s="1"/>
  <c r="R457" i="1"/>
  <c r="S459" i="1" l="1"/>
  <c r="T458" i="1"/>
  <c r="U458" i="1" s="1"/>
  <c r="R458" i="1"/>
  <c r="S460" i="1" l="1"/>
  <c r="T459" i="1"/>
  <c r="U459" i="1" s="1"/>
  <c r="R459" i="1"/>
  <c r="S461" i="1" l="1"/>
  <c r="T460" i="1"/>
  <c r="U460" i="1" s="1"/>
  <c r="R460" i="1"/>
  <c r="S462" i="1" l="1"/>
  <c r="T461" i="1"/>
  <c r="U461" i="1" s="1"/>
  <c r="R461" i="1"/>
  <c r="S463" i="1" l="1"/>
  <c r="T462" i="1"/>
  <c r="U462" i="1" s="1"/>
  <c r="R462" i="1"/>
  <c r="S464" i="1" l="1"/>
  <c r="T463" i="1"/>
  <c r="U463" i="1" s="1"/>
  <c r="R463" i="1"/>
  <c r="S465" i="1" l="1"/>
  <c r="T464" i="1"/>
  <c r="U464" i="1" s="1"/>
  <c r="R464" i="1"/>
  <c r="S466" i="1" l="1"/>
  <c r="T465" i="1"/>
  <c r="U465" i="1" s="1"/>
  <c r="R465" i="1"/>
  <c r="S467" i="1" l="1"/>
  <c r="T466" i="1"/>
  <c r="U466" i="1" s="1"/>
  <c r="R466" i="1"/>
  <c r="S468" i="1" l="1"/>
  <c r="T467" i="1"/>
  <c r="U467" i="1" s="1"/>
  <c r="R467" i="1"/>
  <c r="S469" i="1" l="1"/>
  <c r="T468" i="1"/>
  <c r="U468" i="1" s="1"/>
  <c r="R468" i="1"/>
  <c r="S470" i="1" l="1"/>
  <c r="T469" i="1"/>
  <c r="U469" i="1" s="1"/>
  <c r="R469" i="1"/>
  <c r="S471" i="1" l="1"/>
  <c r="T470" i="1"/>
  <c r="U470" i="1" s="1"/>
  <c r="R470" i="1"/>
  <c r="S472" i="1" l="1"/>
  <c r="T471" i="1"/>
  <c r="U471" i="1" s="1"/>
  <c r="R471" i="1"/>
  <c r="S473" i="1" l="1"/>
  <c r="T472" i="1"/>
  <c r="U472" i="1" s="1"/>
  <c r="R472" i="1"/>
  <c r="S474" i="1" l="1"/>
  <c r="T473" i="1"/>
  <c r="U473" i="1" s="1"/>
  <c r="R473" i="1"/>
  <c r="S475" i="1" l="1"/>
  <c r="T474" i="1"/>
  <c r="U474" i="1" s="1"/>
  <c r="R474" i="1"/>
  <c r="S476" i="1" l="1"/>
  <c r="T475" i="1"/>
  <c r="U475" i="1" s="1"/>
  <c r="R475" i="1"/>
  <c r="S477" i="1" l="1"/>
  <c r="T476" i="1"/>
  <c r="U476" i="1" s="1"/>
  <c r="R476" i="1"/>
  <c r="S478" i="1" l="1"/>
  <c r="T477" i="1"/>
  <c r="U477" i="1" s="1"/>
  <c r="R477" i="1"/>
  <c r="S479" i="1" l="1"/>
  <c r="T478" i="1"/>
  <c r="U478" i="1" s="1"/>
  <c r="R478" i="1"/>
  <c r="S480" i="1" l="1"/>
  <c r="T479" i="1"/>
  <c r="U479" i="1" s="1"/>
  <c r="R479" i="1"/>
  <c r="S481" i="1" l="1"/>
  <c r="T480" i="1"/>
  <c r="U480" i="1" s="1"/>
  <c r="R480" i="1"/>
  <c r="S482" i="1" l="1"/>
  <c r="T481" i="1"/>
  <c r="U481" i="1" s="1"/>
  <c r="R481" i="1"/>
  <c r="S483" i="1" l="1"/>
  <c r="T482" i="1"/>
  <c r="U482" i="1" s="1"/>
  <c r="R482" i="1"/>
  <c r="S484" i="1" l="1"/>
  <c r="T483" i="1"/>
  <c r="U483" i="1" s="1"/>
  <c r="R483" i="1"/>
  <c r="S485" i="1" l="1"/>
  <c r="T484" i="1"/>
  <c r="U484" i="1" s="1"/>
  <c r="R484" i="1"/>
  <c r="S486" i="1" l="1"/>
  <c r="T485" i="1"/>
  <c r="U485" i="1" s="1"/>
  <c r="R485" i="1"/>
  <c r="S487" i="1" l="1"/>
  <c r="T486" i="1"/>
  <c r="U486" i="1" s="1"/>
  <c r="R486" i="1"/>
  <c r="S488" i="1" l="1"/>
  <c r="T487" i="1"/>
  <c r="U487" i="1" s="1"/>
  <c r="R487" i="1"/>
  <c r="S489" i="1" l="1"/>
  <c r="T488" i="1"/>
  <c r="U488" i="1" s="1"/>
  <c r="R488" i="1"/>
  <c r="S490" i="1" l="1"/>
  <c r="T489" i="1"/>
  <c r="U489" i="1" s="1"/>
  <c r="R489" i="1"/>
  <c r="S491" i="1" l="1"/>
  <c r="T490" i="1"/>
  <c r="U490" i="1" s="1"/>
  <c r="R490" i="1"/>
  <c r="S492" i="1" l="1"/>
  <c r="T491" i="1"/>
  <c r="U491" i="1" s="1"/>
  <c r="R491" i="1"/>
  <c r="S493" i="1" l="1"/>
  <c r="T492" i="1"/>
  <c r="U492" i="1" s="1"/>
  <c r="R492" i="1"/>
  <c r="S494" i="1" l="1"/>
  <c r="T493" i="1"/>
  <c r="U493" i="1" s="1"/>
  <c r="R493" i="1"/>
  <c r="S495" i="1" l="1"/>
  <c r="T494" i="1"/>
  <c r="U494" i="1" s="1"/>
  <c r="R494" i="1"/>
  <c r="S496" i="1" l="1"/>
  <c r="T495" i="1"/>
  <c r="U495" i="1" s="1"/>
  <c r="R495" i="1"/>
  <c r="S497" i="1" l="1"/>
  <c r="T496" i="1"/>
  <c r="U496" i="1" s="1"/>
  <c r="R496" i="1"/>
  <c r="S498" i="1" l="1"/>
  <c r="T497" i="1"/>
  <c r="U497" i="1" s="1"/>
  <c r="R497" i="1"/>
  <c r="S499" i="1" l="1"/>
  <c r="T498" i="1"/>
  <c r="U498" i="1" s="1"/>
  <c r="R498" i="1"/>
  <c r="S500" i="1" l="1"/>
  <c r="T499" i="1"/>
  <c r="U499" i="1" s="1"/>
  <c r="R499" i="1"/>
  <c r="S501" i="1" l="1"/>
  <c r="T500" i="1"/>
  <c r="U500" i="1" s="1"/>
  <c r="R500" i="1"/>
  <c r="S502" i="1" l="1"/>
  <c r="T501" i="1"/>
  <c r="U501" i="1" s="1"/>
  <c r="R501" i="1"/>
  <c r="S503" i="1" l="1"/>
  <c r="T502" i="1"/>
  <c r="U502" i="1" s="1"/>
  <c r="R502" i="1"/>
  <c r="S504" i="1" l="1"/>
  <c r="T503" i="1"/>
  <c r="U503" i="1" s="1"/>
  <c r="R503" i="1"/>
  <c r="S505" i="1" l="1"/>
  <c r="T504" i="1"/>
  <c r="U504" i="1" s="1"/>
  <c r="R504" i="1"/>
  <c r="S506" i="1" l="1"/>
  <c r="T505" i="1"/>
  <c r="U505" i="1" s="1"/>
  <c r="R505" i="1"/>
  <c r="S507" i="1" l="1"/>
  <c r="T506" i="1"/>
  <c r="U506" i="1" s="1"/>
  <c r="R506" i="1"/>
  <c r="S508" i="1" l="1"/>
  <c r="T507" i="1"/>
  <c r="U507" i="1" s="1"/>
  <c r="R507" i="1"/>
  <c r="S509" i="1" l="1"/>
  <c r="T508" i="1"/>
  <c r="U508" i="1" s="1"/>
  <c r="R508" i="1"/>
  <c r="S510" i="1" l="1"/>
  <c r="T509" i="1"/>
  <c r="U509" i="1" s="1"/>
  <c r="R509" i="1"/>
  <c r="S511" i="1" l="1"/>
  <c r="T510" i="1"/>
  <c r="U510" i="1" s="1"/>
  <c r="R510" i="1"/>
  <c r="S512" i="1" l="1"/>
  <c r="T511" i="1"/>
  <c r="U511" i="1" s="1"/>
  <c r="R511" i="1"/>
  <c r="S513" i="1" l="1"/>
  <c r="T512" i="1"/>
  <c r="U512" i="1" s="1"/>
  <c r="R512" i="1"/>
  <c r="S514" i="1" l="1"/>
  <c r="T513" i="1"/>
  <c r="U513" i="1" s="1"/>
  <c r="R513" i="1"/>
  <c r="S515" i="1" l="1"/>
  <c r="T514" i="1"/>
  <c r="U514" i="1" s="1"/>
  <c r="R514" i="1"/>
  <c r="S516" i="1" l="1"/>
  <c r="T515" i="1"/>
  <c r="U515" i="1" s="1"/>
  <c r="R515" i="1"/>
  <c r="S517" i="1" l="1"/>
  <c r="T516" i="1"/>
  <c r="U516" i="1" s="1"/>
  <c r="R516" i="1"/>
  <c r="S518" i="1" l="1"/>
  <c r="T517" i="1"/>
  <c r="U517" i="1" s="1"/>
  <c r="R517" i="1"/>
  <c r="S519" i="1" l="1"/>
  <c r="T518" i="1"/>
  <c r="U518" i="1" s="1"/>
  <c r="R518" i="1"/>
  <c r="S520" i="1" l="1"/>
  <c r="T519" i="1"/>
  <c r="U519" i="1" s="1"/>
  <c r="R519" i="1"/>
  <c r="S521" i="1" l="1"/>
  <c r="T520" i="1"/>
  <c r="U520" i="1" s="1"/>
  <c r="R520" i="1"/>
  <c r="S522" i="1" l="1"/>
  <c r="T521" i="1"/>
  <c r="U521" i="1" s="1"/>
  <c r="R521" i="1"/>
  <c r="S523" i="1" l="1"/>
  <c r="T522" i="1"/>
  <c r="U522" i="1" s="1"/>
  <c r="R522" i="1"/>
  <c r="S524" i="1" l="1"/>
  <c r="T523" i="1"/>
  <c r="U523" i="1" s="1"/>
  <c r="R523" i="1"/>
  <c r="S525" i="1" l="1"/>
  <c r="T524" i="1"/>
  <c r="U524" i="1" s="1"/>
  <c r="R524" i="1"/>
  <c r="S526" i="1" l="1"/>
  <c r="T525" i="1"/>
  <c r="U525" i="1" s="1"/>
  <c r="R525" i="1"/>
  <c r="S527" i="1" l="1"/>
  <c r="T526" i="1"/>
  <c r="U526" i="1" s="1"/>
  <c r="R526" i="1"/>
  <c r="S528" i="1" l="1"/>
  <c r="T527" i="1"/>
  <c r="U527" i="1" s="1"/>
  <c r="R527" i="1"/>
  <c r="S529" i="1" l="1"/>
  <c r="T528" i="1"/>
  <c r="U528" i="1" s="1"/>
  <c r="R528" i="1"/>
  <c r="S530" i="1" l="1"/>
  <c r="T529" i="1"/>
  <c r="U529" i="1" s="1"/>
  <c r="R529" i="1"/>
  <c r="S531" i="1" l="1"/>
  <c r="T530" i="1"/>
  <c r="U530" i="1" s="1"/>
  <c r="R530" i="1"/>
  <c r="S532" i="1" l="1"/>
  <c r="T531" i="1"/>
  <c r="U531" i="1" s="1"/>
  <c r="R531" i="1"/>
  <c r="S533" i="1" l="1"/>
  <c r="T532" i="1"/>
  <c r="U532" i="1" s="1"/>
  <c r="R532" i="1"/>
  <c r="S534" i="1" l="1"/>
  <c r="T533" i="1"/>
  <c r="U533" i="1" s="1"/>
  <c r="R533" i="1"/>
  <c r="S535" i="1" l="1"/>
  <c r="T534" i="1"/>
  <c r="U534" i="1" s="1"/>
  <c r="R534" i="1"/>
  <c r="S536" i="1" l="1"/>
  <c r="T535" i="1"/>
  <c r="U535" i="1" s="1"/>
  <c r="R535" i="1"/>
  <c r="S537" i="1" l="1"/>
  <c r="T536" i="1"/>
  <c r="U536" i="1" s="1"/>
  <c r="R536" i="1"/>
  <c r="S538" i="1" l="1"/>
  <c r="T537" i="1"/>
  <c r="U537" i="1" s="1"/>
  <c r="R537" i="1"/>
  <c r="S539" i="1" l="1"/>
  <c r="T538" i="1"/>
  <c r="U538" i="1" s="1"/>
  <c r="R538" i="1"/>
  <c r="S540" i="1" l="1"/>
  <c r="T539" i="1"/>
  <c r="U539" i="1" s="1"/>
  <c r="R539" i="1"/>
  <c r="S541" i="1" l="1"/>
  <c r="T540" i="1"/>
  <c r="U540" i="1" s="1"/>
  <c r="R540" i="1"/>
  <c r="S542" i="1" l="1"/>
  <c r="T541" i="1"/>
  <c r="U541" i="1" s="1"/>
  <c r="R541" i="1"/>
  <c r="S543" i="1" l="1"/>
  <c r="T542" i="1"/>
  <c r="U542" i="1" s="1"/>
  <c r="R542" i="1"/>
  <c r="S544" i="1" l="1"/>
  <c r="T543" i="1"/>
  <c r="U543" i="1" s="1"/>
  <c r="R543" i="1"/>
  <c r="S545" i="1" l="1"/>
  <c r="T544" i="1"/>
  <c r="U544" i="1" s="1"/>
  <c r="R544" i="1"/>
  <c r="S546" i="1" l="1"/>
  <c r="T545" i="1"/>
  <c r="U545" i="1" s="1"/>
  <c r="R545" i="1"/>
  <c r="S547" i="1" l="1"/>
  <c r="T546" i="1"/>
  <c r="U546" i="1" s="1"/>
  <c r="R546" i="1"/>
  <c r="S548" i="1" l="1"/>
  <c r="T547" i="1"/>
  <c r="U547" i="1" s="1"/>
  <c r="R547" i="1"/>
  <c r="S549" i="1" l="1"/>
  <c r="T548" i="1"/>
  <c r="U548" i="1" s="1"/>
  <c r="R548" i="1"/>
  <c r="S550" i="1" l="1"/>
  <c r="T549" i="1"/>
  <c r="U549" i="1" s="1"/>
  <c r="R549" i="1"/>
  <c r="S551" i="1" l="1"/>
  <c r="T550" i="1"/>
  <c r="U550" i="1" s="1"/>
  <c r="R550" i="1"/>
  <c r="S552" i="1" l="1"/>
  <c r="T551" i="1"/>
  <c r="U551" i="1" s="1"/>
  <c r="R551" i="1"/>
  <c r="S553" i="1" l="1"/>
  <c r="T552" i="1"/>
  <c r="U552" i="1" s="1"/>
  <c r="R552" i="1"/>
  <c r="S554" i="1" l="1"/>
  <c r="T553" i="1"/>
  <c r="U553" i="1" s="1"/>
  <c r="R553" i="1"/>
  <c r="S555" i="1" l="1"/>
  <c r="T554" i="1"/>
  <c r="U554" i="1" s="1"/>
  <c r="R554" i="1"/>
  <c r="S556" i="1" l="1"/>
  <c r="T555" i="1"/>
  <c r="U555" i="1" s="1"/>
  <c r="R555" i="1"/>
  <c r="S557" i="1" l="1"/>
  <c r="T556" i="1"/>
  <c r="U556" i="1" s="1"/>
  <c r="R556" i="1"/>
  <c r="S558" i="1" l="1"/>
  <c r="T557" i="1"/>
  <c r="U557" i="1" s="1"/>
  <c r="R557" i="1"/>
  <c r="S559" i="1" l="1"/>
  <c r="T558" i="1"/>
  <c r="U558" i="1" s="1"/>
  <c r="R558" i="1"/>
  <c r="S560" i="1" l="1"/>
  <c r="T559" i="1"/>
  <c r="U559" i="1" s="1"/>
  <c r="R559" i="1"/>
  <c r="S561" i="1" l="1"/>
  <c r="T560" i="1"/>
  <c r="U560" i="1" s="1"/>
  <c r="R560" i="1"/>
  <c r="S562" i="1" l="1"/>
  <c r="T561" i="1"/>
  <c r="U561" i="1" s="1"/>
  <c r="R561" i="1"/>
  <c r="S563" i="1" l="1"/>
  <c r="T562" i="1"/>
  <c r="U562" i="1" s="1"/>
  <c r="R562" i="1"/>
  <c r="S564" i="1" l="1"/>
  <c r="T563" i="1"/>
  <c r="U563" i="1" s="1"/>
  <c r="R563" i="1"/>
  <c r="S565" i="1" l="1"/>
  <c r="T564" i="1"/>
  <c r="U564" i="1" s="1"/>
  <c r="R564" i="1"/>
  <c r="S566" i="1" l="1"/>
  <c r="T565" i="1"/>
  <c r="U565" i="1" s="1"/>
  <c r="R565" i="1"/>
  <c r="S567" i="1" l="1"/>
  <c r="T566" i="1"/>
  <c r="U566" i="1" s="1"/>
  <c r="R566" i="1"/>
  <c r="S568" i="1" l="1"/>
  <c r="T567" i="1"/>
  <c r="U567" i="1" s="1"/>
  <c r="R567" i="1"/>
  <c r="S569" i="1" l="1"/>
  <c r="T568" i="1"/>
  <c r="U568" i="1" s="1"/>
  <c r="R568" i="1"/>
  <c r="S570" i="1" l="1"/>
  <c r="T569" i="1"/>
  <c r="U569" i="1" s="1"/>
  <c r="R569" i="1"/>
  <c r="S571" i="1" l="1"/>
  <c r="T570" i="1"/>
  <c r="U570" i="1" s="1"/>
  <c r="R570" i="1"/>
  <c r="S572" i="1" l="1"/>
  <c r="T571" i="1"/>
  <c r="U571" i="1" s="1"/>
  <c r="R571" i="1"/>
  <c r="S573" i="1" l="1"/>
  <c r="T572" i="1"/>
  <c r="U572" i="1" s="1"/>
  <c r="R572" i="1"/>
  <c r="S574" i="1" l="1"/>
  <c r="T573" i="1"/>
  <c r="U573" i="1" s="1"/>
  <c r="R573" i="1"/>
  <c r="S575" i="1" l="1"/>
  <c r="T574" i="1"/>
  <c r="U574" i="1" s="1"/>
  <c r="R574" i="1"/>
  <c r="S576" i="1" l="1"/>
  <c r="T575" i="1"/>
  <c r="U575" i="1" s="1"/>
  <c r="R575" i="1"/>
  <c r="S577" i="1" l="1"/>
  <c r="T576" i="1"/>
  <c r="U576" i="1" s="1"/>
  <c r="R576" i="1"/>
  <c r="S578" i="1" l="1"/>
  <c r="T577" i="1"/>
  <c r="U577" i="1" s="1"/>
  <c r="R577" i="1"/>
  <c r="S579" i="1" l="1"/>
  <c r="T578" i="1"/>
  <c r="U578" i="1" s="1"/>
  <c r="R578" i="1"/>
  <c r="S580" i="1" l="1"/>
  <c r="T579" i="1"/>
  <c r="U579" i="1" s="1"/>
  <c r="R579" i="1"/>
  <c r="S581" i="1" l="1"/>
  <c r="T580" i="1"/>
  <c r="U580" i="1" s="1"/>
  <c r="R580" i="1"/>
  <c r="S582" i="1" l="1"/>
  <c r="T581" i="1"/>
  <c r="U581" i="1" s="1"/>
  <c r="R581" i="1"/>
  <c r="S583" i="1" l="1"/>
  <c r="T582" i="1"/>
  <c r="U582" i="1" s="1"/>
  <c r="R582" i="1"/>
  <c r="S584" i="1" l="1"/>
  <c r="T583" i="1"/>
  <c r="U583" i="1" s="1"/>
  <c r="R583" i="1"/>
  <c r="S585" i="1" l="1"/>
  <c r="T584" i="1"/>
  <c r="U584" i="1" s="1"/>
  <c r="R584" i="1"/>
  <c r="S586" i="1" l="1"/>
  <c r="T585" i="1"/>
  <c r="U585" i="1" s="1"/>
  <c r="R585" i="1"/>
  <c r="S587" i="1" l="1"/>
  <c r="T586" i="1"/>
  <c r="U586" i="1" s="1"/>
  <c r="R586" i="1"/>
  <c r="S588" i="1" l="1"/>
  <c r="T587" i="1"/>
  <c r="U587" i="1" s="1"/>
  <c r="R587" i="1"/>
  <c r="S589" i="1" l="1"/>
  <c r="T588" i="1"/>
  <c r="U588" i="1" s="1"/>
  <c r="R588" i="1"/>
  <c r="S590" i="1" l="1"/>
  <c r="T589" i="1"/>
  <c r="U589" i="1" s="1"/>
  <c r="R589" i="1"/>
  <c r="S591" i="1" l="1"/>
  <c r="T590" i="1"/>
  <c r="U590" i="1" s="1"/>
  <c r="R590" i="1"/>
  <c r="S592" i="1" l="1"/>
  <c r="T591" i="1"/>
  <c r="U591" i="1" s="1"/>
  <c r="R591" i="1"/>
  <c r="S593" i="1" l="1"/>
  <c r="T592" i="1"/>
  <c r="U592" i="1" s="1"/>
  <c r="R592" i="1"/>
  <c r="S594" i="1" l="1"/>
  <c r="T593" i="1"/>
  <c r="U593" i="1" s="1"/>
  <c r="R593" i="1"/>
  <c r="S595" i="1" l="1"/>
  <c r="T594" i="1"/>
  <c r="U594" i="1" s="1"/>
  <c r="R594" i="1"/>
  <c r="S596" i="1" l="1"/>
  <c r="T595" i="1"/>
  <c r="U595" i="1" s="1"/>
  <c r="R595" i="1"/>
  <c r="S597" i="1" l="1"/>
  <c r="T596" i="1"/>
  <c r="U596" i="1" s="1"/>
  <c r="R596" i="1"/>
  <c r="S598" i="1" l="1"/>
  <c r="T597" i="1"/>
  <c r="U597" i="1" s="1"/>
  <c r="R597" i="1"/>
  <c r="S599" i="1" l="1"/>
  <c r="T598" i="1"/>
  <c r="U598" i="1" s="1"/>
  <c r="R598" i="1"/>
  <c r="S600" i="1" l="1"/>
  <c r="T599" i="1"/>
  <c r="U599" i="1" s="1"/>
  <c r="R599" i="1"/>
  <c r="S601" i="1" l="1"/>
  <c r="T600" i="1"/>
  <c r="U600" i="1" s="1"/>
  <c r="R600" i="1"/>
  <c r="S602" i="1" l="1"/>
  <c r="T601" i="1"/>
  <c r="U601" i="1" s="1"/>
  <c r="R601" i="1"/>
  <c r="S603" i="1" l="1"/>
  <c r="T602" i="1"/>
  <c r="U602" i="1" s="1"/>
  <c r="R602" i="1"/>
  <c r="S604" i="1" l="1"/>
  <c r="T603" i="1"/>
  <c r="U603" i="1" s="1"/>
  <c r="R603" i="1"/>
  <c r="S605" i="1" l="1"/>
  <c r="T604" i="1"/>
  <c r="U604" i="1" s="1"/>
  <c r="R604" i="1"/>
  <c r="S606" i="1" l="1"/>
  <c r="T605" i="1"/>
  <c r="U605" i="1" s="1"/>
  <c r="R605" i="1"/>
  <c r="S607" i="1" l="1"/>
  <c r="T606" i="1"/>
  <c r="U606" i="1" s="1"/>
  <c r="R606" i="1"/>
  <c r="S608" i="1" l="1"/>
  <c r="T607" i="1"/>
  <c r="U607" i="1" s="1"/>
  <c r="R607" i="1"/>
  <c r="S609" i="1" l="1"/>
  <c r="T608" i="1"/>
  <c r="U608" i="1" s="1"/>
  <c r="R608" i="1"/>
  <c r="S610" i="1" l="1"/>
  <c r="T609" i="1"/>
  <c r="U609" i="1" s="1"/>
  <c r="R609" i="1"/>
  <c r="S611" i="1" l="1"/>
  <c r="T610" i="1"/>
  <c r="U610" i="1" s="1"/>
  <c r="R610" i="1"/>
  <c r="S612" i="1" l="1"/>
  <c r="T611" i="1"/>
  <c r="U611" i="1" s="1"/>
  <c r="R611" i="1"/>
  <c r="S613" i="1" l="1"/>
  <c r="T612" i="1"/>
  <c r="U612" i="1" s="1"/>
  <c r="R612" i="1"/>
  <c r="S614" i="1" l="1"/>
  <c r="T613" i="1"/>
  <c r="U613" i="1" s="1"/>
  <c r="R613" i="1"/>
  <c r="S615" i="1" l="1"/>
  <c r="T614" i="1"/>
  <c r="U614" i="1" s="1"/>
  <c r="R614" i="1"/>
  <c r="S616" i="1" l="1"/>
  <c r="T615" i="1"/>
  <c r="U615" i="1" s="1"/>
  <c r="R615" i="1"/>
  <c r="S617" i="1" l="1"/>
  <c r="T616" i="1"/>
  <c r="U616" i="1" s="1"/>
  <c r="R616" i="1"/>
  <c r="S618" i="1" l="1"/>
  <c r="T617" i="1"/>
  <c r="U617" i="1" s="1"/>
  <c r="R617" i="1"/>
  <c r="S619" i="1" l="1"/>
  <c r="T618" i="1"/>
  <c r="U618" i="1" s="1"/>
  <c r="R618" i="1"/>
  <c r="S620" i="1" l="1"/>
  <c r="T619" i="1"/>
  <c r="U619" i="1" s="1"/>
  <c r="R619" i="1"/>
  <c r="S621" i="1" l="1"/>
  <c r="T620" i="1"/>
  <c r="U620" i="1" s="1"/>
  <c r="R620" i="1"/>
  <c r="S622" i="1" l="1"/>
  <c r="T621" i="1"/>
  <c r="U621" i="1" s="1"/>
  <c r="R621" i="1"/>
  <c r="S623" i="1" l="1"/>
  <c r="T622" i="1"/>
  <c r="U622" i="1" s="1"/>
  <c r="R622" i="1"/>
  <c r="S624" i="1" l="1"/>
  <c r="T623" i="1"/>
  <c r="U623" i="1" s="1"/>
  <c r="R623" i="1"/>
  <c r="S625" i="1" l="1"/>
  <c r="T624" i="1"/>
  <c r="U624" i="1" s="1"/>
  <c r="R624" i="1"/>
  <c r="S626" i="1" l="1"/>
  <c r="T625" i="1"/>
  <c r="U625" i="1" s="1"/>
  <c r="R625" i="1"/>
  <c r="S627" i="1" l="1"/>
  <c r="T626" i="1"/>
  <c r="U626" i="1" s="1"/>
  <c r="R626" i="1"/>
  <c r="S628" i="1" l="1"/>
  <c r="T627" i="1"/>
  <c r="U627" i="1" s="1"/>
  <c r="R627" i="1"/>
  <c r="S629" i="1" l="1"/>
  <c r="T628" i="1"/>
  <c r="U628" i="1" s="1"/>
  <c r="R628" i="1"/>
  <c r="S630" i="1" l="1"/>
  <c r="T629" i="1"/>
  <c r="U629" i="1" s="1"/>
  <c r="R629" i="1"/>
  <c r="S631" i="1" l="1"/>
  <c r="T630" i="1"/>
  <c r="U630" i="1" s="1"/>
  <c r="R630" i="1"/>
  <c r="S632" i="1" l="1"/>
  <c r="T631" i="1"/>
  <c r="U631" i="1" s="1"/>
  <c r="R631" i="1"/>
  <c r="S633" i="1" l="1"/>
  <c r="T632" i="1"/>
  <c r="U632" i="1" s="1"/>
  <c r="R632" i="1"/>
  <c r="S634" i="1" l="1"/>
  <c r="T633" i="1"/>
  <c r="U633" i="1" s="1"/>
  <c r="R633" i="1"/>
  <c r="S635" i="1" l="1"/>
  <c r="T634" i="1"/>
  <c r="U634" i="1" s="1"/>
  <c r="R634" i="1"/>
  <c r="S636" i="1" l="1"/>
  <c r="T635" i="1"/>
  <c r="U635" i="1" s="1"/>
  <c r="R635" i="1"/>
  <c r="S637" i="1" l="1"/>
  <c r="T636" i="1"/>
  <c r="U636" i="1" s="1"/>
  <c r="R636" i="1"/>
  <c r="S638" i="1" l="1"/>
  <c r="T637" i="1"/>
  <c r="U637" i="1" s="1"/>
  <c r="R637" i="1"/>
  <c r="S639" i="1" l="1"/>
  <c r="T638" i="1"/>
  <c r="U638" i="1" s="1"/>
  <c r="R638" i="1"/>
  <c r="S640" i="1" l="1"/>
  <c r="T639" i="1"/>
  <c r="U639" i="1" s="1"/>
  <c r="R639" i="1"/>
  <c r="S641" i="1" l="1"/>
  <c r="T640" i="1"/>
  <c r="U640" i="1" s="1"/>
  <c r="R640" i="1"/>
  <c r="S642" i="1" l="1"/>
  <c r="T641" i="1"/>
  <c r="U641" i="1" s="1"/>
  <c r="R641" i="1"/>
  <c r="S643" i="1" l="1"/>
  <c r="T642" i="1"/>
  <c r="U642" i="1" s="1"/>
  <c r="R642" i="1"/>
  <c r="S644" i="1" l="1"/>
  <c r="T643" i="1"/>
  <c r="U643" i="1" s="1"/>
  <c r="R643" i="1"/>
  <c r="S645" i="1" l="1"/>
  <c r="T644" i="1"/>
  <c r="U644" i="1" s="1"/>
  <c r="R644" i="1"/>
  <c r="S646" i="1" l="1"/>
  <c r="T645" i="1"/>
  <c r="U645" i="1" s="1"/>
  <c r="R645" i="1"/>
  <c r="S647" i="1" l="1"/>
  <c r="T646" i="1"/>
  <c r="U646" i="1" s="1"/>
  <c r="R646" i="1"/>
  <c r="S648" i="1" l="1"/>
  <c r="T647" i="1"/>
  <c r="U647" i="1" s="1"/>
  <c r="R647" i="1"/>
  <c r="S649" i="1" l="1"/>
  <c r="T648" i="1"/>
  <c r="U648" i="1" s="1"/>
  <c r="R648" i="1"/>
  <c r="S650" i="1" l="1"/>
  <c r="T649" i="1"/>
  <c r="U649" i="1" s="1"/>
  <c r="R649" i="1"/>
  <c r="S651" i="1" l="1"/>
  <c r="T650" i="1"/>
  <c r="U650" i="1" s="1"/>
  <c r="R650" i="1"/>
  <c r="S652" i="1" l="1"/>
  <c r="T651" i="1"/>
  <c r="U651" i="1" s="1"/>
  <c r="R651" i="1"/>
  <c r="S653" i="1" l="1"/>
  <c r="T652" i="1"/>
  <c r="U652" i="1" s="1"/>
  <c r="R652" i="1"/>
  <c r="S654" i="1" l="1"/>
  <c r="T653" i="1"/>
  <c r="U653" i="1" s="1"/>
  <c r="R653" i="1"/>
  <c r="S655" i="1" l="1"/>
  <c r="T654" i="1"/>
  <c r="U654" i="1" s="1"/>
  <c r="R654" i="1"/>
  <c r="S656" i="1" l="1"/>
  <c r="T655" i="1"/>
  <c r="U655" i="1" s="1"/>
  <c r="R655" i="1"/>
  <c r="S657" i="1" l="1"/>
  <c r="T656" i="1"/>
  <c r="U656" i="1" s="1"/>
  <c r="R656" i="1"/>
  <c r="S658" i="1" l="1"/>
  <c r="T657" i="1"/>
  <c r="U657" i="1" s="1"/>
  <c r="R657" i="1"/>
  <c r="S659" i="1" l="1"/>
  <c r="T658" i="1"/>
  <c r="U658" i="1" s="1"/>
  <c r="R658" i="1"/>
  <c r="S660" i="1" l="1"/>
  <c r="T659" i="1"/>
  <c r="U659" i="1" s="1"/>
  <c r="R659" i="1"/>
  <c r="S661" i="1" l="1"/>
  <c r="T660" i="1"/>
  <c r="U660" i="1" s="1"/>
  <c r="R660" i="1"/>
  <c r="S662" i="1" l="1"/>
  <c r="T661" i="1"/>
  <c r="U661" i="1" s="1"/>
  <c r="R661" i="1"/>
  <c r="S663" i="1" l="1"/>
  <c r="T662" i="1"/>
  <c r="U662" i="1" s="1"/>
  <c r="R662" i="1"/>
  <c r="S664" i="1" l="1"/>
  <c r="T663" i="1"/>
  <c r="U663" i="1" s="1"/>
  <c r="R663" i="1"/>
  <c r="S665" i="1" l="1"/>
  <c r="T664" i="1"/>
  <c r="U664" i="1" s="1"/>
  <c r="R664" i="1"/>
  <c r="S666" i="1" l="1"/>
  <c r="T665" i="1"/>
  <c r="U665" i="1" s="1"/>
  <c r="R665" i="1"/>
  <c r="S667" i="1" l="1"/>
  <c r="T666" i="1"/>
  <c r="U666" i="1" s="1"/>
  <c r="R666" i="1"/>
  <c r="S668" i="1" l="1"/>
  <c r="T667" i="1"/>
  <c r="U667" i="1" s="1"/>
  <c r="R667" i="1"/>
  <c r="S669" i="1" l="1"/>
  <c r="T668" i="1"/>
  <c r="U668" i="1" s="1"/>
  <c r="R668" i="1"/>
  <c r="S670" i="1" l="1"/>
  <c r="T669" i="1"/>
  <c r="U669" i="1" s="1"/>
  <c r="R669" i="1"/>
  <c r="S671" i="1" l="1"/>
  <c r="T670" i="1"/>
  <c r="U670" i="1" s="1"/>
  <c r="R670" i="1"/>
  <c r="S672" i="1" l="1"/>
  <c r="T671" i="1"/>
  <c r="U671" i="1" s="1"/>
  <c r="R671" i="1"/>
  <c r="S673" i="1" l="1"/>
  <c r="T672" i="1"/>
  <c r="U672" i="1" s="1"/>
  <c r="R672" i="1"/>
  <c r="S674" i="1" l="1"/>
  <c r="T673" i="1"/>
  <c r="U673" i="1" s="1"/>
  <c r="R673" i="1"/>
  <c r="S675" i="1" l="1"/>
  <c r="T674" i="1"/>
  <c r="U674" i="1" s="1"/>
  <c r="R674" i="1"/>
  <c r="S676" i="1" l="1"/>
  <c r="T675" i="1"/>
  <c r="U675" i="1" s="1"/>
  <c r="R675" i="1"/>
  <c r="S677" i="1" l="1"/>
  <c r="T676" i="1"/>
  <c r="U676" i="1" s="1"/>
  <c r="R676" i="1"/>
  <c r="S678" i="1" l="1"/>
  <c r="T677" i="1"/>
  <c r="U677" i="1" s="1"/>
  <c r="R677" i="1"/>
  <c r="S679" i="1" l="1"/>
  <c r="T678" i="1"/>
  <c r="U678" i="1" s="1"/>
  <c r="R678" i="1"/>
  <c r="S680" i="1" l="1"/>
  <c r="T679" i="1"/>
  <c r="U679" i="1" s="1"/>
  <c r="R679" i="1"/>
  <c r="S681" i="1" l="1"/>
  <c r="T680" i="1"/>
  <c r="U680" i="1" s="1"/>
  <c r="R680" i="1"/>
  <c r="S682" i="1" l="1"/>
  <c r="T681" i="1"/>
  <c r="U681" i="1" s="1"/>
  <c r="R681" i="1"/>
  <c r="S683" i="1" l="1"/>
  <c r="T682" i="1"/>
  <c r="U682" i="1" s="1"/>
  <c r="R682" i="1"/>
  <c r="S684" i="1" l="1"/>
  <c r="T683" i="1"/>
  <c r="U683" i="1" s="1"/>
  <c r="R683" i="1"/>
  <c r="S685" i="1" l="1"/>
  <c r="T684" i="1"/>
  <c r="U684" i="1" s="1"/>
  <c r="R684" i="1"/>
  <c r="S686" i="1" l="1"/>
  <c r="T685" i="1"/>
  <c r="U685" i="1" s="1"/>
  <c r="R685" i="1"/>
  <c r="S687" i="1" l="1"/>
  <c r="T686" i="1"/>
  <c r="U686" i="1" s="1"/>
  <c r="R686" i="1"/>
  <c r="S688" i="1" l="1"/>
  <c r="T687" i="1"/>
  <c r="U687" i="1" s="1"/>
  <c r="R687" i="1"/>
  <c r="S689" i="1" l="1"/>
  <c r="T688" i="1"/>
  <c r="U688" i="1" s="1"/>
  <c r="R688" i="1"/>
  <c r="S690" i="1" l="1"/>
  <c r="T689" i="1"/>
  <c r="U689" i="1" s="1"/>
  <c r="R689" i="1"/>
  <c r="S691" i="1" l="1"/>
  <c r="T690" i="1"/>
  <c r="U690" i="1" s="1"/>
  <c r="R690" i="1"/>
  <c r="S692" i="1" l="1"/>
  <c r="T691" i="1"/>
  <c r="U691" i="1" s="1"/>
  <c r="R691" i="1"/>
  <c r="S693" i="1" l="1"/>
  <c r="T692" i="1"/>
  <c r="U692" i="1" s="1"/>
  <c r="R692" i="1"/>
  <c r="S694" i="1" l="1"/>
  <c r="T693" i="1"/>
  <c r="U693" i="1" s="1"/>
  <c r="R693" i="1"/>
  <c r="S695" i="1" l="1"/>
  <c r="T694" i="1"/>
  <c r="U694" i="1" s="1"/>
  <c r="R694" i="1"/>
  <c r="S696" i="1" l="1"/>
  <c r="T695" i="1"/>
  <c r="U695" i="1" s="1"/>
  <c r="R695" i="1"/>
  <c r="S697" i="1" l="1"/>
  <c r="T696" i="1"/>
  <c r="U696" i="1" s="1"/>
  <c r="R696" i="1"/>
  <c r="S698" i="1" l="1"/>
  <c r="T697" i="1"/>
  <c r="U697" i="1" s="1"/>
  <c r="R697" i="1"/>
  <c r="S699" i="1" l="1"/>
  <c r="T698" i="1"/>
  <c r="U698" i="1" s="1"/>
  <c r="R698" i="1"/>
  <c r="S700" i="1" l="1"/>
  <c r="T699" i="1"/>
  <c r="U699" i="1" s="1"/>
  <c r="R699" i="1"/>
  <c r="S701" i="1" l="1"/>
  <c r="T700" i="1"/>
  <c r="U700" i="1" s="1"/>
  <c r="R700" i="1"/>
  <c r="S702" i="1" l="1"/>
  <c r="T701" i="1"/>
  <c r="U701" i="1" s="1"/>
  <c r="R701" i="1"/>
  <c r="S703" i="1" l="1"/>
  <c r="T702" i="1"/>
  <c r="U702" i="1" s="1"/>
  <c r="R702" i="1"/>
  <c r="S704" i="1" l="1"/>
  <c r="T703" i="1"/>
  <c r="U703" i="1" s="1"/>
  <c r="R703" i="1"/>
  <c r="S705" i="1" l="1"/>
  <c r="T704" i="1"/>
  <c r="U704" i="1" s="1"/>
  <c r="R704" i="1"/>
  <c r="S706" i="1" l="1"/>
  <c r="T705" i="1"/>
  <c r="U705" i="1" s="1"/>
  <c r="R705" i="1"/>
  <c r="S707" i="1" l="1"/>
  <c r="T706" i="1"/>
  <c r="U706" i="1" s="1"/>
  <c r="R706" i="1"/>
  <c r="S708" i="1" l="1"/>
  <c r="T707" i="1"/>
  <c r="U707" i="1" s="1"/>
  <c r="R707" i="1"/>
  <c r="S709" i="1" l="1"/>
  <c r="T708" i="1"/>
  <c r="U708" i="1" s="1"/>
  <c r="R708" i="1"/>
  <c r="S710" i="1" l="1"/>
  <c r="T709" i="1"/>
  <c r="U709" i="1" s="1"/>
  <c r="R709" i="1"/>
  <c r="S711" i="1" l="1"/>
  <c r="T710" i="1"/>
  <c r="U710" i="1" s="1"/>
  <c r="R710" i="1"/>
  <c r="S712" i="1" l="1"/>
  <c r="T711" i="1"/>
  <c r="U711" i="1" s="1"/>
  <c r="R711" i="1"/>
  <c r="S713" i="1" l="1"/>
  <c r="T712" i="1"/>
  <c r="U712" i="1" s="1"/>
  <c r="R712" i="1"/>
  <c r="S714" i="1" l="1"/>
  <c r="T713" i="1"/>
  <c r="U713" i="1" s="1"/>
  <c r="R713" i="1"/>
  <c r="S715" i="1" l="1"/>
  <c r="T714" i="1"/>
  <c r="U714" i="1" s="1"/>
  <c r="R714" i="1"/>
  <c r="S716" i="1" l="1"/>
  <c r="T715" i="1"/>
  <c r="U715" i="1" s="1"/>
  <c r="R715" i="1"/>
  <c r="S717" i="1" l="1"/>
  <c r="T716" i="1"/>
  <c r="U716" i="1" s="1"/>
  <c r="R716" i="1"/>
  <c r="S718" i="1" l="1"/>
  <c r="T717" i="1"/>
  <c r="U717" i="1" s="1"/>
  <c r="R717" i="1"/>
  <c r="S719" i="1" l="1"/>
  <c r="T718" i="1"/>
  <c r="U718" i="1" s="1"/>
  <c r="R718" i="1"/>
  <c r="S720" i="1" l="1"/>
  <c r="T719" i="1"/>
  <c r="U719" i="1" s="1"/>
  <c r="R719" i="1"/>
  <c r="S721" i="1" l="1"/>
  <c r="T720" i="1"/>
  <c r="U720" i="1" s="1"/>
  <c r="R720" i="1"/>
  <c r="S722" i="1" l="1"/>
  <c r="T721" i="1"/>
  <c r="U721" i="1" s="1"/>
  <c r="R721" i="1"/>
  <c r="S723" i="1" l="1"/>
  <c r="T722" i="1"/>
  <c r="U722" i="1" s="1"/>
  <c r="R722" i="1"/>
  <c r="S724" i="1" l="1"/>
  <c r="T723" i="1"/>
  <c r="U723" i="1" s="1"/>
  <c r="R723" i="1"/>
  <c r="S725" i="1" l="1"/>
  <c r="T724" i="1"/>
  <c r="U724" i="1" s="1"/>
  <c r="R724" i="1"/>
  <c r="S726" i="1" l="1"/>
  <c r="T725" i="1"/>
  <c r="U725" i="1" s="1"/>
  <c r="R725" i="1"/>
  <c r="S727" i="1" l="1"/>
  <c r="T726" i="1"/>
  <c r="U726" i="1" s="1"/>
  <c r="R726" i="1"/>
  <c r="S728" i="1" l="1"/>
  <c r="T727" i="1"/>
  <c r="U727" i="1" s="1"/>
  <c r="R727" i="1"/>
  <c r="S729" i="1" l="1"/>
  <c r="T728" i="1"/>
  <c r="U728" i="1" s="1"/>
  <c r="R728" i="1"/>
  <c r="S730" i="1" l="1"/>
  <c r="T729" i="1"/>
  <c r="U729" i="1" s="1"/>
  <c r="R729" i="1"/>
  <c r="S731" i="1" l="1"/>
  <c r="T730" i="1"/>
  <c r="U730" i="1" s="1"/>
  <c r="R730" i="1"/>
  <c r="S732" i="1" l="1"/>
  <c r="T731" i="1"/>
  <c r="U731" i="1" s="1"/>
  <c r="R731" i="1"/>
  <c r="S733" i="1" l="1"/>
  <c r="T732" i="1"/>
  <c r="U732" i="1" s="1"/>
  <c r="R732" i="1"/>
  <c r="S734" i="1" l="1"/>
  <c r="T733" i="1"/>
  <c r="U733" i="1" s="1"/>
  <c r="R733" i="1"/>
  <c r="S735" i="1" l="1"/>
  <c r="T734" i="1"/>
  <c r="U734" i="1" s="1"/>
  <c r="R734" i="1"/>
  <c r="S736" i="1" l="1"/>
  <c r="T735" i="1"/>
  <c r="U735" i="1" s="1"/>
  <c r="R735" i="1"/>
  <c r="S737" i="1" l="1"/>
  <c r="T736" i="1"/>
  <c r="U736" i="1" s="1"/>
  <c r="R736" i="1"/>
  <c r="S738" i="1" l="1"/>
  <c r="T737" i="1"/>
  <c r="U737" i="1" s="1"/>
  <c r="R737" i="1"/>
  <c r="S739" i="1" l="1"/>
  <c r="T738" i="1"/>
  <c r="U738" i="1" s="1"/>
  <c r="R738" i="1"/>
  <c r="S740" i="1" l="1"/>
  <c r="T739" i="1"/>
  <c r="U739" i="1" s="1"/>
  <c r="R739" i="1"/>
  <c r="S741" i="1" l="1"/>
  <c r="T740" i="1"/>
  <c r="U740" i="1" s="1"/>
  <c r="R740" i="1"/>
  <c r="S742" i="1" l="1"/>
  <c r="T741" i="1"/>
  <c r="U741" i="1" s="1"/>
  <c r="R741" i="1"/>
  <c r="S743" i="1" l="1"/>
  <c r="T742" i="1"/>
  <c r="U742" i="1" s="1"/>
  <c r="R742" i="1"/>
  <c r="S744" i="1" l="1"/>
  <c r="T743" i="1"/>
  <c r="U743" i="1" s="1"/>
  <c r="R743" i="1"/>
  <c r="S745" i="1" l="1"/>
  <c r="T744" i="1"/>
  <c r="U744" i="1" s="1"/>
  <c r="R744" i="1"/>
  <c r="S746" i="1" l="1"/>
  <c r="T745" i="1"/>
  <c r="U745" i="1" s="1"/>
  <c r="R745" i="1"/>
  <c r="S747" i="1" l="1"/>
  <c r="T746" i="1"/>
  <c r="U746" i="1" s="1"/>
  <c r="R746" i="1"/>
  <c r="S748" i="1" l="1"/>
  <c r="T747" i="1"/>
  <c r="U747" i="1" s="1"/>
  <c r="R747" i="1"/>
  <c r="S749" i="1" l="1"/>
  <c r="T748" i="1"/>
  <c r="U748" i="1" s="1"/>
  <c r="R748" i="1"/>
  <c r="S750" i="1" l="1"/>
  <c r="T749" i="1"/>
  <c r="U749" i="1" s="1"/>
  <c r="R749" i="1"/>
  <c r="S751" i="1" l="1"/>
  <c r="T750" i="1"/>
  <c r="U750" i="1" s="1"/>
  <c r="R750" i="1"/>
  <c r="S752" i="1" l="1"/>
  <c r="T751" i="1"/>
  <c r="U751" i="1" s="1"/>
  <c r="R751" i="1"/>
  <c r="S753" i="1" l="1"/>
  <c r="T752" i="1"/>
  <c r="U752" i="1" s="1"/>
  <c r="R752" i="1"/>
  <c r="S754" i="1" l="1"/>
  <c r="T753" i="1"/>
  <c r="U753" i="1" s="1"/>
  <c r="R753" i="1"/>
  <c r="S755" i="1" l="1"/>
  <c r="T754" i="1"/>
  <c r="U754" i="1" s="1"/>
  <c r="R754" i="1"/>
  <c r="S756" i="1" l="1"/>
  <c r="T755" i="1"/>
  <c r="U755" i="1" s="1"/>
  <c r="R755" i="1"/>
  <c r="S757" i="1" l="1"/>
  <c r="T756" i="1"/>
  <c r="U756" i="1" s="1"/>
  <c r="R756" i="1"/>
  <c r="S758" i="1" l="1"/>
  <c r="T757" i="1"/>
  <c r="U757" i="1" s="1"/>
  <c r="R757" i="1"/>
  <c r="S759" i="1" l="1"/>
  <c r="T758" i="1"/>
  <c r="U758" i="1" s="1"/>
  <c r="R758" i="1"/>
  <c r="S760" i="1" l="1"/>
  <c r="T759" i="1"/>
  <c r="U759" i="1" s="1"/>
  <c r="R759" i="1"/>
  <c r="S761" i="1" l="1"/>
  <c r="T760" i="1"/>
  <c r="U760" i="1" s="1"/>
  <c r="R760" i="1"/>
  <c r="S762" i="1" l="1"/>
  <c r="T761" i="1"/>
  <c r="U761" i="1" s="1"/>
  <c r="R761" i="1"/>
  <c r="S763" i="1" l="1"/>
  <c r="T762" i="1"/>
  <c r="U762" i="1" s="1"/>
  <c r="R762" i="1"/>
  <c r="S764" i="1" l="1"/>
  <c r="T763" i="1"/>
  <c r="U763" i="1" s="1"/>
  <c r="R763" i="1"/>
  <c r="S765" i="1" l="1"/>
  <c r="T764" i="1"/>
  <c r="U764" i="1" s="1"/>
  <c r="R764" i="1"/>
  <c r="S766" i="1" l="1"/>
  <c r="T765" i="1"/>
  <c r="U765" i="1" s="1"/>
  <c r="R765" i="1"/>
  <c r="S767" i="1" l="1"/>
  <c r="T766" i="1"/>
  <c r="U766" i="1" s="1"/>
  <c r="R766" i="1"/>
  <c r="S768" i="1" l="1"/>
  <c r="T767" i="1"/>
  <c r="U767" i="1" s="1"/>
  <c r="R767" i="1"/>
  <c r="S769" i="1" l="1"/>
  <c r="T768" i="1"/>
  <c r="U768" i="1" s="1"/>
  <c r="R768" i="1"/>
  <c r="S770" i="1" l="1"/>
  <c r="T769" i="1"/>
  <c r="U769" i="1" s="1"/>
  <c r="R769" i="1"/>
  <c r="S771" i="1" l="1"/>
  <c r="T770" i="1"/>
  <c r="U770" i="1" s="1"/>
  <c r="R770" i="1"/>
  <c r="S772" i="1" l="1"/>
  <c r="T771" i="1"/>
  <c r="U771" i="1" s="1"/>
  <c r="R771" i="1"/>
  <c r="S773" i="1" l="1"/>
  <c r="T772" i="1"/>
  <c r="U772" i="1" s="1"/>
  <c r="R772" i="1"/>
  <c r="S774" i="1" l="1"/>
  <c r="T773" i="1"/>
  <c r="U773" i="1" s="1"/>
  <c r="R773" i="1"/>
  <c r="S775" i="1" l="1"/>
  <c r="T774" i="1"/>
  <c r="U774" i="1" s="1"/>
  <c r="R774" i="1"/>
  <c r="S776" i="1" l="1"/>
  <c r="T775" i="1"/>
  <c r="U775" i="1" s="1"/>
  <c r="R775" i="1"/>
  <c r="S777" i="1" l="1"/>
  <c r="T776" i="1"/>
  <c r="U776" i="1" s="1"/>
  <c r="R776" i="1"/>
  <c r="S778" i="1" l="1"/>
  <c r="T777" i="1"/>
  <c r="U777" i="1" s="1"/>
  <c r="R777" i="1"/>
  <c r="S779" i="1" l="1"/>
  <c r="T778" i="1"/>
  <c r="U778" i="1" s="1"/>
  <c r="R778" i="1"/>
  <c r="S780" i="1" l="1"/>
  <c r="T779" i="1"/>
  <c r="U779" i="1" s="1"/>
  <c r="R779" i="1"/>
  <c r="S781" i="1" l="1"/>
  <c r="T780" i="1"/>
  <c r="U780" i="1" s="1"/>
  <c r="R780" i="1"/>
  <c r="S782" i="1" l="1"/>
  <c r="T781" i="1"/>
  <c r="U781" i="1" s="1"/>
  <c r="R781" i="1"/>
  <c r="S783" i="1" l="1"/>
  <c r="T782" i="1"/>
  <c r="U782" i="1" s="1"/>
  <c r="R782" i="1"/>
  <c r="S784" i="1" l="1"/>
  <c r="T783" i="1"/>
  <c r="U783" i="1" s="1"/>
  <c r="R783" i="1"/>
  <c r="S785" i="1" l="1"/>
  <c r="T784" i="1"/>
  <c r="U784" i="1" s="1"/>
  <c r="R784" i="1"/>
  <c r="S786" i="1" l="1"/>
  <c r="T785" i="1"/>
  <c r="U785" i="1" s="1"/>
  <c r="R785" i="1"/>
  <c r="S787" i="1" l="1"/>
  <c r="T786" i="1"/>
  <c r="U786" i="1" s="1"/>
  <c r="R786" i="1"/>
  <c r="S788" i="1" l="1"/>
  <c r="T787" i="1"/>
  <c r="U787" i="1" s="1"/>
  <c r="R787" i="1"/>
  <c r="S789" i="1" l="1"/>
  <c r="T788" i="1"/>
  <c r="U788" i="1" s="1"/>
  <c r="R788" i="1"/>
  <c r="S790" i="1" l="1"/>
  <c r="T789" i="1"/>
  <c r="U789" i="1" s="1"/>
  <c r="R789" i="1"/>
  <c r="S791" i="1" l="1"/>
  <c r="T790" i="1"/>
  <c r="U790" i="1" s="1"/>
  <c r="R790" i="1"/>
  <c r="S792" i="1" l="1"/>
  <c r="T791" i="1"/>
  <c r="U791" i="1" s="1"/>
  <c r="R791" i="1"/>
  <c r="S793" i="1" l="1"/>
  <c r="T792" i="1"/>
  <c r="U792" i="1" s="1"/>
  <c r="R792" i="1"/>
  <c r="S794" i="1" l="1"/>
  <c r="T793" i="1"/>
  <c r="U793" i="1" s="1"/>
  <c r="R793" i="1"/>
  <c r="S795" i="1" l="1"/>
  <c r="T794" i="1"/>
  <c r="U794" i="1" s="1"/>
  <c r="R794" i="1"/>
  <c r="S796" i="1" l="1"/>
  <c r="T795" i="1"/>
  <c r="U795" i="1" s="1"/>
  <c r="R795" i="1"/>
  <c r="S797" i="1" l="1"/>
  <c r="T796" i="1"/>
  <c r="U796" i="1" s="1"/>
  <c r="R796" i="1"/>
  <c r="S798" i="1" l="1"/>
  <c r="T797" i="1"/>
  <c r="U797" i="1" s="1"/>
  <c r="R797" i="1"/>
  <c r="S799" i="1" l="1"/>
  <c r="T798" i="1"/>
  <c r="U798" i="1" s="1"/>
  <c r="R798" i="1"/>
  <c r="S800" i="1" l="1"/>
  <c r="T799" i="1"/>
  <c r="U799" i="1" s="1"/>
  <c r="R799" i="1"/>
  <c r="S801" i="1" l="1"/>
  <c r="T800" i="1"/>
  <c r="U800" i="1" s="1"/>
  <c r="R800" i="1"/>
  <c r="S802" i="1" l="1"/>
  <c r="T801" i="1"/>
  <c r="U801" i="1" s="1"/>
  <c r="R801" i="1"/>
  <c r="S803" i="1" l="1"/>
  <c r="T802" i="1"/>
  <c r="U802" i="1" s="1"/>
  <c r="R802" i="1"/>
  <c r="S804" i="1" l="1"/>
  <c r="T803" i="1"/>
  <c r="U803" i="1" s="1"/>
  <c r="R803" i="1"/>
  <c r="S805" i="1" l="1"/>
  <c r="T804" i="1"/>
  <c r="U804" i="1" s="1"/>
  <c r="R804" i="1"/>
  <c r="S806" i="1" l="1"/>
  <c r="T805" i="1"/>
  <c r="U805" i="1" s="1"/>
  <c r="R805" i="1"/>
  <c r="S807" i="1" l="1"/>
  <c r="T806" i="1"/>
  <c r="U806" i="1" s="1"/>
  <c r="R806" i="1"/>
  <c r="S808" i="1" l="1"/>
  <c r="T807" i="1"/>
  <c r="U807" i="1" s="1"/>
  <c r="R807" i="1"/>
  <c r="S809" i="1" l="1"/>
  <c r="T808" i="1"/>
  <c r="U808" i="1" s="1"/>
  <c r="R808" i="1"/>
  <c r="S810" i="1" l="1"/>
  <c r="T809" i="1"/>
  <c r="U809" i="1" s="1"/>
  <c r="R809" i="1"/>
  <c r="S811" i="1" l="1"/>
  <c r="T810" i="1"/>
  <c r="U810" i="1" s="1"/>
  <c r="R810" i="1"/>
  <c r="S812" i="1" l="1"/>
  <c r="T811" i="1"/>
  <c r="U811" i="1" s="1"/>
  <c r="R811" i="1"/>
  <c r="S813" i="1" l="1"/>
  <c r="T812" i="1"/>
  <c r="U812" i="1" s="1"/>
  <c r="R812" i="1"/>
  <c r="S814" i="1" l="1"/>
  <c r="T813" i="1"/>
  <c r="U813" i="1" s="1"/>
  <c r="R813" i="1"/>
  <c r="S815" i="1" l="1"/>
  <c r="T814" i="1"/>
  <c r="U814" i="1" s="1"/>
  <c r="R814" i="1"/>
  <c r="S816" i="1" l="1"/>
  <c r="T815" i="1"/>
  <c r="U815" i="1" s="1"/>
  <c r="R815" i="1"/>
  <c r="S817" i="1" l="1"/>
  <c r="T816" i="1"/>
  <c r="U816" i="1" s="1"/>
  <c r="R816" i="1"/>
  <c r="S818" i="1" l="1"/>
  <c r="T817" i="1"/>
  <c r="U817" i="1" s="1"/>
  <c r="R817" i="1"/>
  <c r="S819" i="1" l="1"/>
  <c r="T818" i="1"/>
  <c r="U818" i="1" s="1"/>
  <c r="R818" i="1"/>
  <c r="S820" i="1" l="1"/>
  <c r="T819" i="1"/>
  <c r="U819" i="1" s="1"/>
  <c r="R819" i="1"/>
  <c r="S821" i="1" l="1"/>
  <c r="T820" i="1"/>
  <c r="U820" i="1" s="1"/>
  <c r="R820" i="1"/>
  <c r="S822" i="1" l="1"/>
  <c r="T821" i="1"/>
  <c r="U821" i="1" s="1"/>
  <c r="R821" i="1"/>
  <c r="S823" i="1" l="1"/>
  <c r="T822" i="1"/>
  <c r="U822" i="1" s="1"/>
  <c r="R822" i="1"/>
  <c r="S824" i="1" l="1"/>
  <c r="T823" i="1"/>
  <c r="U823" i="1" s="1"/>
  <c r="R823" i="1"/>
  <c r="S825" i="1" l="1"/>
  <c r="T824" i="1"/>
  <c r="U824" i="1" s="1"/>
  <c r="R824" i="1"/>
  <c r="S826" i="1" l="1"/>
  <c r="T825" i="1"/>
  <c r="U825" i="1" s="1"/>
  <c r="R825" i="1"/>
  <c r="S827" i="1" l="1"/>
  <c r="T826" i="1"/>
  <c r="U826" i="1" s="1"/>
  <c r="R826" i="1"/>
  <c r="S828" i="1" l="1"/>
  <c r="T827" i="1"/>
  <c r="U827" i="1" s="1"/>
  <c r="R827" i="1"/>
  <c r="S829" i="1" l="1"/>
  <c r="T828" i="1"/>
  <c r="U828" i="1" s="1"/>
  <c r="R828" i="1"/>
  <c r="S830" i="1" l="1"/>
  <c r="T829" i="1"/>
  <c r="U829" i="1" s="1"/>
  <c r="R829" i="1"/>
  <c r="S831" i="1" l="1"/>
  <c r="T830" i="1"/>
  <c r="U830" i="1" s="1"/>
  <c r="R830" i="1"/>
  <c r="S832" i="1" l="1"/>
  <c r="T831" i="1"/>
  <c r="U831" i="1" s="1"/>
  <c r="R831" i="1"/>
  <c r="S833" i="1" l="1"/>
  <c r="T832" i="1"/>
  <c r="U832" i="1" s="1"/>
  <c r="R832" i="1"/>
  <c r="S834" i="1" l="1"/>
  <c r="T833" i="1"/>
  <c r="U833" i="1" s="1"/>
  <c r="R833" i="1"/>
  <c r="S835" i="1" l="1"/>
  <c r="T834" i="1"/>
  <c r="U834" i="1" s="1"/>
  <c r="R834" i="1"/>
  <c r="S836" i="1" l="1"/>
  <c r="T835" i="1"/>
  <c r="U835" i="1" s="1"/>
  <c r="R835" i="1"/>
  <c r="S837" i="1" l="1"/>
  <c r="T836" i="1"/>
  <c r="U836" i="1" s="1"/>
  <c r="R836" i="1"/>
  <c r="S838" i="1" l="1"/>
  <c r="T837" i="1"/>
  <c r="U837" i="1" s="1"/>
  <c r="R837" i="1"/>
  <c r="S839" i="1" l="1"/>
  <c r="T838" i="1"/>
  <c r="U838" i="1" s="1"/>
  <c r="R838" i="1"/>
  <c r="S840" i="1" l="1"/>
  <c r="T839" i="1"/>
  <c r="U839" i="1" s="1"/>
  <c r="R839" i="1"/>
  <c r="S841" i="1" l="1"/>
  <c r="T840" i="1"/>
  <c r="U840" i="1" s="1"/>
  <c r="R840" i="1"/>
  <c r="S842" i="1" l="1"/>
  <c r="T841" i="1"/>
  <c r="U841" i="1" s="1"/>
  <c r="R841" i="1"/>
  <c r="S843" i="1" l="1"/>
  <c r="T842" i="1"/>
  <c r="U842" i="1" s="1"/>
  <c r="R842" i="1"/>
  <c r="S844" i="1" l="1"/>
  <c r="T843" i="1"/>
  <c r="U843" i="1" s="1"/>
  <c r="R843" i="1"/>
  <c r="S845" i="1" l="1"/>
  <c r="T844" i="1"/>
  <c r="U844" i="1" s="1"/>
  <c r="R844" i="1"/>
  <c r="S846" i="1" l="1"/>
  <c r="T845" i="1"/>
  <c r="U845" i="1" s="1"/>
  <c r="R845" i="1"/>
  <c r="S847" i="1" l="1"/>
  <c r="T846" i="1"/>
  <c r="U846" i="1" s="1"/>
  <c r="R846" i="1"/>
  <c r="S848" i="1" l="1"/>
  <c r="T847" i="1"/>
  <c r="U847" i="1" s="1"/>
  <c r="R847" i="1"/>
  <c r="S849" i="1" l="1"/>
  <c r="T848" i="1"/>
  <c r="U848" i="1" s="1"/>
  <c r="R848" i="1"/>
  <c r="S850" i="1" l="1"/>
  <c r="T849" i="1"/>
  <c r="U849" i="1" s="1"/>
  <c r="R849" i="1"/>
  <c r="S851" i="1" l="1"/>
  <c r="T850" i="1"/>
  <c r="U850" i="1" s="1"/>
  <c r="R850" i="1"/>
  <c r="S852" i="1" l="1"/>
  <c r="T851" i="1"/>
  <c r="U851" i="1" s="1"/>
  <c r="R851" i="1"/>
  <c r="S853" i="1" l="1"/>
  <c r="T852" i="1"/>
  <c r="U852" i="1" s="1"/>
  <c r="R852" i="1"/>
  <c r="S854" i="1" l="1"/>
  <c r="T853" i="1"/>
  <c r="U853" i="1" s="1"/>
  <c r="R853" i="1"/>
  <c r="S855" i="1" l="1"/>
  <c r="T854" i="1"/>
  <c r="U854" i="1" s="1"/>
  <c r="R854" i="1"/>
  <c r="S856" i="1" l="1"/>
  <c r="T855" i="1"/>
  <c r="U855" i="1" s="1"/>
  <c r="R855" i="1"/>
  <c r="S857" i="1" l="1"/>
  <c r="T856" i="1"/>
  <c r="U856" i="1" s="1"/>
  <c r="R856" i="1"/>
  <c r="S858" i="1" l="1"/>
  <c r="T857" i="1"/>
  <c r="U857" i="1" s="1"/>
  <c r="R857" i="1"/>
  <c r="S859" i="1" l="1"/>
  <c r="T858" i="1"/>
  <c r="U858" i="1" s="1"/>
  <c r="R858" i="1"/>
  <c r="S860" i="1" l="1"/>
  <c r="T859" i="1"/>
  <c r="U859" i="1" s="1"/>
  <c r="R859" i="1"/>
  <c r="S861" i="1" l="1"/>
  <c r="T860" i="1"/>
  <c r="U860" i="1" s="1"/>
  <c r="R860" i="1"/>
  <c r="S862" i="1" l="1"/>
  <c r="T861" i="1"/>
  <c r="U861" i="1" s="1"/>
  <c r="R861" i="1"/>
  <c r="S863" i="1" l="1"/>
  <c r="T862" i="1"/>
  <c r="U862" i="1" s="1"/>
  <c r="R862" i="1"/>
  <c r="S864" i="1" l="1"/>
  <c r="T863" i="1"/>
  <c r="U863" i="1" s="1"/>
  <c r="R863" i="1"/>
  <c r="S865" i="1" l="1"/>
  <c r="T864" i="1"/>
  <c r="U864" i="1" s="1"/>
  <c r="R864" i="1"/>
  <c r="S866" i="1" l="1"/>
  <c r="T865" i="1"/>
  <c r="U865" i="1" s="1"/>
  <c r="R865" i="1"/>
  <c r="S867" i="1" l="1"/>
  <c r="T866" i="1"/>
  <c r="U866" i="1" s="1"/>
  <c r="R866" i="1"/>
  <c r="S868" i="1" l="1"/>
  <c r="T867" i="1"/>
  <c r="U867" i="1" s="1"/>
  <c r="R867" i="1"/>
  <c r="S869" i="1" l="1"/>
  <c r="T868" i="1"/>
  <c r="U868" i="1" s="1"/>
  <c r="R868" i="1"/>
  <c r="S870" i="1" l="1"/>
  <c r="T869" i="1"/>
  <c r="U869" i="1" s="1"/>
  <c r="R869" i="1"/>
  <c r="S871" i="1" l="1"/>
  <c r="T870" i="1"/>
  <c r="U870" i="1" s="1"/>
  <c r="R870" i="1"/>
  <c r="S872" i="1" l="1"/>
  <c r="T871" i="1"/>
  <c r="U871" i="1" s="1"/>
  <c r="R871" i="1"/>
  <c r="S873" i="1" l="1"/>
  <c r="T872" i="1"/>
  <c r="U872" i="1" s="1"/>
  <c r="R872" i="1"/>
  <c r="S874" i="1" l="1"/>
  <c r="T873" i="1"/>
  <c r="U873" i="1" s="1"/>
  <c r="R873" i="1"/>
  <c r="S875" i="1" l="1"/>
  <c r="T874" i="1"/>
  <c r="U874" i="1" s="1"/>
  <c r="R874" i="1"/>
  <c r="S876" i="1" l="1"/>
  <c r="T875" i="1"/>
  <c r="U875" i="1" s="1"/>
  <c r="R875" i="1"/>
  <c r="S877" i="1" l="1"/>
  <c r="T876" i="1"/>
  <c r="U876" i="1" s="1"/>
  <c r="R876" i="1"/>
  <c r="S878" i="1" l="1"/>
  <c r="T877" i="1"/>
  <c r="U877" i="1" s="1"/>
  <c r="R877" i="1"/>
  <c r="S879" i="1" l="1"/>
  <c r="T878" i="1"/>
  <c r="U878" i="1" s="1"/>
  <c r="R878" i="1"/>
  <c r="S880" i="1" l="1"/>
  <c r="T879" i="1"/>
  <c r="U879" i="1" s="1"/>
  <c r="R879" i="1"/>
  <c r="S881" i="1" l="1"/>
  <c r="T880" i="1"/>
  <c r="U880" i="1" s="1"/>
  <c r="R880" i="1"/>
  <c r="S882" i="1" l="1"/>
  <c r="T881" i="1"/>
  <c r="U881" i="1" s="1"/>
  <c r="R881" i="1"/>
  <c r="S883" i="1" l="1"/>
  <c r="T882" i="1"/>
  <c r="U882" i="1" s="1"/>
  <c r="R882" i="1"/>
  <c r="S884" i="1" l="1"/>
  <c r="T883" i="1"/>
  <c r="U883" i="1" s="1"/>
  <c r="R883" i="1"/>
  <c r="S885" i="1" l="1"/>
  <c r="T884" i="1"/>
  <c r="U884" i="1" s="1"/>
  <c r="R884" i="1"/>
  <c r="S886" i="1" l="1"/>
  <c r="T885" i="1"/>
  <c r="U885" i="1" s="1"/>
  <c r="R885" i="1"/>
  <c r="S887" i="1" l="1"/>
  <c r="T886" i="1"/>
  <c r="U886" i="1" s="1"/>
  <c r="R886" i="1"/>
  <c r="S888" i="1" l="1"/>
  <c r="T887" i="1"/>
  <c r="U887" i="1" s="1"/>
  <c r="R887" i="1"/>
  <c r="S889" i="1" l="1"/>
  <c r="T888" i="1"/>
  <c r="U888" i="1" s="1"/>
  <c r="R888" i="1"/>
  <c r="S890" i="1" l="1"/>
  <c r="T889" i="1"/>
  <c r="U889" i="1" s="1"/>
  <c r="R889" i="1"/>
  <c r="S891" i="1" l="1"/>
  <c r="T890" i="1"/>
  <c r="U890" i="1" s="1"/>
  <c r="R890" i="1"/>
  <c r="S892" i="1" l="1"/>
  <c r="T891" i="1"/>
  <c r="U891" i="1" s="1"/>
  <c r="R891" i="1"/>
  <c r="S893" i="1" l="1"/>
  <c r="T892" i="1"/>
  <c r="U892" i="1" s="1"/>
  <c r="R892" i="1"/>
  <c r="S894" i="1" l="1"/>
  <c r="T893" i="1"/>
  <c r="U893" i="1" s="1"/>
  <c r="R893" i="1"/>
  <c r="S895" i="1" l="1"/>
  <c r="T894" i="1"/>
  <c r="U894" i="1" s="1"/>
  <c r="R894" i="1"/>
  <c r="S896" i="1" l="1"/>
  <c r="T895" i="1"/>
  <c r="U895" i="1" s="1"/>
  <c r="R895" i="1"/>
  <c r="S897" i="1" l="1"/>
  <c r="T896" i="1"/>
  <c r="U896" i="1" s="1"/>
  <c r="R896" i="1"/>
  <c r="S898" i="1" l="1"/>
  <c r="T897" i="1"/>
  <c r="U897" i="1" s="1"/>
  <c r="R897" i="1"/>
  <c r="S899" i="1" l="1"/>
  <c r="T898" i="1"/>
  <c r="U898" i="1" s="1"/>
  <c r="R898" i="1"/>
  <c r="S900" i="1" l="1"/>
  <c r="T899" i="1"/>
  <c r="U899" i="1" s="1"/>
  <c r="R899" i="1"/>
  <c r="S901" i="1" l="1"/>
  <c r="T900" i="1"/>
  <c r="U900" i="1" s="1"/>
  <c r="R900" i="1"/>
  <c r="S902" i="1" l="1"/>
  <c r="T901" i="1"/>
  <c r="U901" i="1" s="1"/>
  <c r="R901" i="1"/>
  <c r="S903" i="1" l="1"/>
  <c r="T902" i="1"/>
  <c r="U902" i="1" s="1"/>
  <c r="R902" i="1"/>
  <c r="S904" i="1" l="1"/>
  <c r="T903" i="1"/>
  <c r="U903" i="1" s="1"/>
  <c r="R903" i="1"/>
  <c r="S905" i="1" l="1"/>
  <c r="T904" i="1"/>
  <c r="U904" i="1" s="1"/>
  <c r="R904" i="1"/>
  <c r="S906" i="1" l="1"/>
  <c r="T905" i="1"/>
  <c r="U905" i="1" s="1"/>
  <c r="R905" i="1"/>
  <c r="S907" i="1" l="1"/>
  <c r="T906" i="1"/>
  <c r="U906" i="1" s="1"/>
  <c r="R906" i="1"/>
  <c r="S908" i="1" l="1"/>
  <c r="T907" i="1"/>
  <c r="U907" i="1" s="1"/>
  <c r="R907" i="1"/>
  <c r="S909" i="1" l="1"/>
  <c r="T908" i="1"/>
  <c r="U908" i="1" s="1"/>
  <c r="R908" i="1"/>
  <c r="S910" i="1" l="1"/>
  <c r="T909" i="1"/>
  <c r="U909" i="1" s="1"/>
  <c r="R909" i="1"/>
  <c r="S911" i="1" l="1"/>
  <c r="T910" i="1"/>
  <c r="U910" i="1" s="1"/>
  <c r="R910" i="1"/>
  <c r="S912" i="1" l="1"/>
  <c r="T911" i="1"/>
  <c r="U911" i="1" s="1"/>
  <c r="R911" i="1"/>
  <c r="S913" i="1" l="1"/>
  <c r="T912" i="1"/>
  <c r="U912" i="1" s="1"/>
  <c r="R912" i="1"/>
  <c r="S914" i="1" l="1"/>
  <c r="T913" i="1"/>
  <c r="U913" i="1" s="1"/>
  <c r="R913" i="1"/>
  <c r="S915" i="1" l="1"/>
  <c r="T914" i="1"/>
  <c r="U914" i="1" s="1"/>
  <c r="R914" i="1"/>
  <c r="S916" i="1" l="1"/>
  <c r="T915" i="1"/>
  <c r="U915" i="1" s="1"/>
  <c r="R915" i="1"/>
  <c r="S917" i="1" l="1"/>
  <c r="T916" i="1"/>
  <c r="U916" i="1" s="1"/>
  <c r="R916" i="1"/>
  <c r="S918" i="1" l="1"/>
  <c r="T917" i="1"/>
  <c r="U917" i="1" s="1"/>
  <c r="R917" i="1"/>
  <c r="S919" i="1" l="1"/>
  <c r="T918" i="1"/>
  <c r="U918" i="1" s="1"/>
  <c r="R918" i="1"/>
  <c r="S920" i="1" l="1"/>
  <c r="T919" i="1"/>
  <c r="U919" i="1" s="1"/>
  <c r="R919" i="1"/>
  <c r="S921" i="1" l="1"/>
  <c r="T920" i="1"/>
  <c r="U920" i="1" s="1"/>
  <c r="R920" i="1"/>
  <c r="S922" i="1" l="1"/>
  <c r="T921" i="1"/>
  <c r="U921" i="1" s="1"/>
  <c r="R921" i="1"/>
  <c r="S923" i="1" l="1"/>
  <c r="T922" i="1"/>
  <c r="U922" i="1" s="1"/>
  <c r="R922" i="1"/>
  <c r="S924" i="1" l="1"/>
  <c r="T923" i="1"/>
  <c r="U923" i="1" s="1"/>
  <c r="R923" i="1"/>
  <c r="S925" i="1" l="1"/>
  <c r="T924" i="1"/>
  <c r="U924" i="1" s="1"/>
  <c r="R924" i="1"/>
  <c r="S926" i="1" l="1"/>
  <c r="T925" i="1"/>
  <c r="U925" i="1" s="1"/>
  <c r="R925" i="1"/>
  <c r="S927" i="1" l="1"/>
  <c r="T926" i="1"/>
  <c r="U926" i="1" s="1"/>
  <c r="R926" i="1"/>
  <c r="S928" i="1" l="1"/>
  <c r="T927" i="1"/>
  <c r="U927" i="1" s="1"/>
  <c r="R927" i="1"/>
  <c r="S929" i="1" l="1"/>
  <c r="T928" i="1"/>
  <c r="U928" i="1" s="1"/>
  <c r="R928" i="1"/>
  <c r="S930" i="1" l="1"/>
  <c r="T929" i="1"/>
  <c r="U929" i="1" s="1"/>
  <c r="R929" i="1"/>
  <c r="S931" i="1" l="1"/>
  <c r="T930" i="1"/>
  <c r="U930" i="1" s="1"/>
  <c r="R930" i="1"/>
  <c r="S932" i="1" l="1"/>
  <c r="T931" i="1"/>
  <c r="U931" i="1" s="1"/>
  <c r="R931" i="1"/>
  <c r="S933" i="1" l="1"/>
  <c r="T932" i="1"/>
  <c r="U932" i="1" s="1"/>
  <c r="R932" i="1"/>
  <c r="S934" i="1" l="1"/>
  <c r="T933" i="1"/>
  <c r="U933" i="1" s="1"/>
  <c r="R933" i="1"/>
  <c r="S935" i="1" l="1"/>
  <c r="T934" i="1"/>
  <c r="U934" i="1" s="1"/>
  <c r="R934" i="1"/>
  <c r="S936" i="1" l="1"/>
  <c r="T935" i="1"/>
  <c r="U935" i="1" s="1"/>
  <c r="R935" i="1"/>
  <c r="S937" i="1" l="1"/>
  <c r="T936" i="1"/>
  <c r="U936" i="1" s="1"/>
  <c r="R936" i="1"/>
  <c r="S938" i="1" l="1"/>
  <c r="T937" i="1"/>
  <c r="U937" i="1" s="1"/>
  <c r="R937" i="1"/>
  <c r="S939" i="1" l="1"/>
  <c r="T938" i="1"/>
  <c r="U938" i="1" s="1"/>
  <c r="R938" i="1"/>
  <c r="S940" i="1" l="1"/>
  <c r="T939" i="1"/>
  <c r="U939" i="1" s="1"/>
  <c r="R939" i="1"/>
  <c r="S941" i="1" l="1"/>
  <c r="T940" i="1"/>
  <c r="U940" i="1" s="1"/>
  <c r="R940" i="1"/>
  <c r="S942" i="1" l="1"/>
  <c r="T941" i="1"/>
  <c r="U941" i="1" s="1"/>
  <c r="R941" i="1"/>
  <c r="S943" i="1" l="1"/>
  <c r="T942" i="1"/>
  <c r="U942" i="1" s="1"/>
  <c r="R942" i="1"/>
  <c r="S944" i="1" l="1"/>
  <c r="T943" i="1"/>
  <c r="U943" i="1" s="1"/>
  <c r="R943" i="1"/>
  <c r="S945" i="1" l="1"/>
  <c r="T944" i="1"/>
  <c r="U944" i="1" s="1"/>
  <c r="R944" i="1"/>
  <c r="S946" i="1" l="1"/>
  <c r="T945" i="1"/>
  <c r="U945" i="1" s="1"/>
  <c r="R945" i="1"/>
  <c r="S947" i="1" l="1"/>
  <c r="T946" i="1"/>
  <c r="U946" i="1" s="1"/>
  <c r="R946" i="1"/>
  <c r="S948" i="1" l="1"/>
  <c r="T947" i="1"/>
  <c r="U947" i="1" s="1"/>
  <c r="R947" i="1"/>
  <c r="S949" i="1" l="1"/>
  <c r="T948" i="1"/>
  <c r="U948" i="1" s="1"/>
  <c r="R948" i="1"/>
  <c r="S950" i="1" l="1"/>
  <c r="T949" i="1"/>
  <c r="U949" i="1" s="1"/>
  <c r="R949" i="1"/>
  <c r="S951" i="1" l="1"/>
  <c r="T950" i="1"/>
  <c r="U950" i="1" s="1"/>
  <c r="R950" i="1"/>
  <c r="S952" i="1" l="1"/>
  <c r="T951" i="1"/>
  <c r="U951" i="1" s="1"/>
  <c r="R951" i="1"/>
  <c r="S953" i="1" l="1"/>
  <c r="T952" i="1"/>
  <c r="U952" i="1" s="1"/>
  <c r="R952" i="1"/>
  <c r="S954" i="1" l="1"/>
  <c r="T953" i="1"/>
  <c r="U953" i="1" s="1"/>
  <c r="R953" i="1"/>
  <c r="S955" i="1" l="1"/>
  <c r="T954" i="1"/>
  <c r="U954" i="1" s="1"/>
  <c r="R954" i="1"/>
  <c r="S956" i="1" l="1"/>
  <c r="T955" i="1"/>
  <c r="U955" i="1" s="1"/>
  <c r="R955" i="1"/>
  <c r="S957" i="1" l="1"/>
  <c r="T956" i="1"/>
  <c r="U956" i="1" s="1"/>
  <c r="R956" i="1"/>
  <c r="S958" i="1" l="1"/>
  <c r="T957" i="1"/>
  <c r="U957" i="1" s="1"/>
  <c r="R957" i="1"/>
  <c r="S959" i="1" l="1"/>
  <c r="T958" i="1"/>
  <c r="U958" i="1" s="1"/>
  <c r="R958" i="1"/>
  <c r="S960" i="1" l="1"/>
  <c r="T959" i="1"/>
  <c r="U959" i="1" s="1"/>
  <c r="R959" i="1"/>
  <c r="S961" i="1" l="1"/>
  <c r="T960" i="1"/>
  <c r="U960" i="1" s="1"/>
  <c r="R960" i="1"/>
  <c r="S962" i="1" l="1"/>
  <c r="T961" i="1"/>
  <c r="U961" i="1" s="1"/>
  <c r="R961" i="1"/>
  <c r="S963" i="1" l="1"/>
  <c r="T962" i="1"/>
  <c r="U962" i="1" s="1"/>
  <c r="R962" i="1"/>
  <c r="S964" i="1" l="1"/>
  <c r="T963" i="1"/>
  <c r="U963" i="1" s="1"/>
  <c r="R963" i="1"/>
  <c r="S965" i="1" l="1"/>
  <c r="T964" i="1"/>
  <c r="U964" i="1" s="1"/>
  <c r="R964" i="1"/>
  <c r="S966" i="1" l="1"/>
  <c r="T965" i="1"/>
  <c r="U965" i="1" s="1"/>
  <c r="R965" i="1"/>
  <c r="S967" i="1" l="1"/>
  <c r="T966" i="1"/>
  <c r="U966" i="1" s="1"/>
  <c r="R966" i="1"/>
  <c r="S968" i="1" l="1"/>
  <c r="T967" i="1"/>
  <c r="U967" i="1" s="1"/>
  <c r="R967" i="1"/>
  <c r="S969" i="1" l="1"/>
  <c r="T968" i="1"/>
  <c r="U968" i="1" s="1"/>
  <c r="R968" i="1"/>
  <c r="S970" i="1" l="1"/>
  <c r="T969" i="1"/>
  <c r="U969" i="1" s="1"/>
  <c r="R969" i="1"/>
  <c r="S971" i="1" l="1"/>
  <c r="T970" i="1"/>
  <c r="U970" i="1" s="1"/>
  <c r="R970" i="1"/>
  <c r="S972" i="1" l="1"/>
  <c r="T971" i="1"/>
  <c r="U971" i="1" s="1"/>
  <c r="R971" i="1"/>
  <c r="S973" i="1" l="1"/>
  <c r="T972" i="1"/>
  <c r="U972" i="1" s="1"/>
  <c r="R972" i="1"/>
  <c r="S974" i="1" l="1"/>
  <c r="T973" i="1"/>
  <c r="U973" i="1" s="1"/>
  <c r="R973" i="1"/>
  <c r="S975" i="1" l="1"/>
  <c r="T974" i="1"/>
  <c r="U974" i="1" s="1"/>
  <c r="R974" i="1"/>
  <c r="S976" i="1" l="1"/>
  <c r="T975" i="1"/>
  <c r="U975" i="1" s="1"/>
  <c r="R975" i="1"/>
  <c r="S977" i="1" l="1"/>
  <c r="T976" i="1"/>
  <c r="U976" i="1" s="1"/>
  <c r="R976" i="1"/>
  <c r="S978" i="1" l="1"/>
  <c r="T977" i="1"/>
  <c r="U977" i="1" s="1"/>
  <c r="R977" i="1"/>
  <c r="S979" i="1" l="1"/>
  <c r="T978" i="1"/>
  <c r="U978" i="1" s="1"/>
  <c r="R978" i="1"/>
  <c r="S980" i="1" l="1"/>
  <c r="T979" i="1"/>
  <c r="U979" i="1" s="1"/>
  <c r="R979" i="1"/>
  <c r="S981" i="1" l="1"/>
  <c r="T980" i="1"/>
  <c r="U980" i="1" s="1"/>
  <c r="R980" i="1"/>
  <c r="S982" i="1" l="1"/>
  <c r="T981" i="1"/>
  <c r="U981" i="1" s="1"/>
  <c r="R981" i="1"/>
  <c r="S983" i="1" l="1"/>
  <c r="T982" i="1"/>
  <c r="U982" i="1" s="1"/>
  <c r="R982" i="1"/>
  <c r="S984" i="1" l="1"/>
  <c r="T983" i="1"/>
  <c r="U983" i="1" s="1"/>
  <c r="R983" i="1"/>
  <c r="S985" i="1" l="1"/>
  <c r="T984" i="1"/>
  <c r="U984" i="1" s="1"/>
  <c r="R984" i="1"/>
  <c r="S986" i="1" l="1"/>
  <c r="T985" i="1"/>
  <c r="U985" i="1" s="1"/>
  <c r="R985" i="1"/>
  <c r="S987" i="1" l="1"/>
  <c r="T986" i="1"/>
  <c r="U986" i="1" s="1"/>
  <c r="R986" i="1"/>
  <c r="S988" i="1" l="1"/>
  <c r="T987" i="1"/>
  <c r="U987" i="1" s="1"/>
  <c r="R987" i="1"/>
  <c r="S989" i="1" l="1"/>
  <c r="T988" i="1"/>
  <c r="U988" i="1" s="1"/>
  <c r="R988" i="1"/>
  <c r="S990" i="1" l="1"/>
  <c r="T989" i="1"/>
  <c r="U989" i="1" s="1"/>
  <c r="R989" i="1"/>
  <c r="S991" i="1" l="1"/>
  <c r="T990" i="1"/>
  <c r="U990" i="1" s="1"/>
  <c r="R990" i="1"/>
  <c r="S992" i="1" l="1"/>
  <c r="T991" i="1"/>
  <c r="U991" i="1" s="1"/>
  <c r="R991" i="1"/>
  <c r="S993" i="1" l="1"/>
  <c r="T992" i="1"/>
  <c r="U992" i="1" s="1"/>
  <c r="R992" i="1"/>
  <c r="S994" i="1" l="1"/>
  <c r="T993" i="1"/>
  <c r="U993" i="1" s="1"/>
  <c r="R993" i="1"/>
  <c r="S995" i="1" l="1"/>
  <c r="T994" i="1"/>
  <c r="U994" i="1" s="1"/>
  <c r="R994" i="1"/>
  <c r="S996" i="1" l="1"/>
  <c r="T995" i="1"/>
  <c r="U995" i="1" s="1"/>
  <c r="R995" i="1"/>
  <c r="S997" i="1" l="1"/>
  <c r="T996" i="1"/>
  <c r="U996" i="1" s="1"/>
  <c r="R996" i="1"/>
  <c r="S998" i="1" l="1"/>
  <c r="T997" i="1"/>
  <c r="U997" i="1" s="1"/>
  <c r="R997" i="1"/>
  <c r="S999" i="1" l="1"/>
  <c r="T998" i="1"/>
  <c r="U998" i="1" s="1"/>
  <c r="R998" i="1"/>
  <c r="S1000" i="1" l="1"/>
  <c r="T999" i="1"/>
  <c r="U999" i="1" s="1"/>
  <c r="R999" i="1"/>
  <c r="S1001" i="1" l="1"/>
  <c r="T1000" i="1"/>
  <c r="U1000" i="1" s="1"/>
  <c r="R1000" i="1"/>
  <c r="S1002" i="1" l="1"/>
  <c r="T1001" i="1"/>
  <c r="U1001" i="1" s="1"/>
  <c r="R1001" i="1"/>
  <c r="S1003" i="1" l="1"/>
  <c r="T1002" i="1"/>
  <c r="U1002" i="1" s="1"/>
  <c r="R1002" i="1"/>
  <c r="S1004" i="1" l="1"/>
  <c r="T1003" i="1"/>
  <c r="U1003" i="1" s="1"/>
  <c r="R1003" i="1"/>
  <c r="S1005" i="1" l="1"/>
  <c r="T1004" i="1"/>
  <c r="U1004" i="1" s="1"/>
  <c r="R1004" i="1"/>
  <c r="S1006" i="1" l="1"/>
  <c r="T1005" i="1"/>
  <c r="U1005" i="1" s="1"/>
  <c r="R1005" i="1"/>
  <c r="S1007" i="1" l="1"/>
  <c r="T1006" i="1"/>
  <c r="U1006" i="1" s="1"/>
  <c r="R1006" i="1"/>
  <c r="S1008" i="1" l="1"/>
  <c r="T1007" i="1"/>
  <c r="U1007" i="1" s="1"/>
  <c r="R1007" i="1"/>
  <c r="S1009" i="1" l="1"/>
  <c r="T1008" i="1"/>
  <c r="U1008" i="1" s="1"/>
  <c r="R1008" i="1"/>
  <c r="S1010" i="1" l="1"/>
  <c r="T1009" i="1"/>
  <c r="U1009" i="1" s="1"/>
  <c r="R1009" i="1"/>
  <c r="S1011" i="1" l="1"/>
  <c r="T1010" i="1"/>
  <c r="U1010" i="1" s="1"/>
  <c r="R1010" i="1"/>
  <c r="S1012" i="1" l="1"/>
  <c r="T1011" i="1"/>
  <c r="U1011" i="1" s="1"/>
  <c r="R1011" i="1"/>
  <c r="S1013" i="1" l="1"/>
  <c r="T1012" i="1"/>
  <c r="U1012" i="1" s="1"/>
  <c r="R1012" i="1"/>
  <c r="S1014" i="1" l="1"/>
  <c r="T1013" i="1"/>
  <c r="U1013" i="1" s="1"/>
  <c r="R1013" i="1"/>
  <c r="S1015" i="1" l="1"/>
  <c r="T1014" i="1"/>
  <c r="U1014" i="1" s="1"/>
  <c r="R1014" i="1"/>
  <c r="S1016" i="1" l="1"/>
  <c r="T1015" i="1"/>
  <c r="U1015" i="1" s="1"/>
  <c r="R1015" i="1"/>
  <c r="S1017" i="1" l="1"/>
  <c r="T1016" i="1"/>
  <c r="U1016" i="1" s="1"/>
  <c r="R1016" i="1"/>
  <c r="S1018" i="1" l="1"/>
  <c r="T1017" i="1"/>
  <c r="U1017" i="1" s="1"/>
  <c r="R1017" i="1"/>
  <c r="S1019" i="1" l="1"/>
  <c r="T1018" i="1"/>
  <c r="U1018" i="1" s="1"/>
  <c r="R1018" i="1"/>
  <c r="S1020" i="1" l="1"/>
  <c r="T1019" i="1"/>
  <c r="U1019" i="1" s="1"/>
  <c r="R1019" i="1"/>
  <c r="S1021" i="1" l="1"/>
  <c r="T1020" i="1"/>
  <c r="U1020" i="1" s="1"/>
  <c r="R1020" i="1"/>
  <c r="S1022" i="1" l="1"/>
  <c r="T1021" i="1"/>
  <c r="U1021" i="1" s="1"/>
  <c r="R1021" i="1"/>
  <c r="S1023" i="1" l="1"/>
  <c r="T1022" i="1"/>
  <c r="U1022" i="1" s="1"/>
  <c r="R1022" i="1"/>
  <c r="S1024" i="1" l="1"/>
  <c r="T1023" i="1"/>
  <c r="U1023" i="1" s="1"/>
  <c r="R1023" i="1"/>
  <c r="S1025" i="1" l="1"/>
  <c r="T1024" i="1"/>
  <c r="U1024" i="1" s="1"/>
  <c r="R1024" i="1"/>
  <c r="S1026" i="1" l="1"/>
  <c r="T1025" i="1"/>
  <c r="U1025" i="1" s="1"/>
  <c r="R1025" i="1"/>
  <c r="S1027" i="1" l="1"/>
  <c r="T1026" i="1"/>
  <c r="U1026" i="1" s="1"/>
  <c r="R1026" i="1"/>
  <c r="S1028" i="1" l="1"/>
  <c r="T1027" i="1"/>
  <c r="U1027" i="1" s="1"/>
  <c r="R1027" i="1"/>
  <c r="S1029" i="1" l="1"/>
  <c r="T1028" i="1"/>
  <c r="U1028" i="1" s="1"/>
  <c r="R1028" i="1"/>
  <c r="S1030" i="1" l="1"/>
  <c r="T1029" i="1"/>
  <c r="U1029" i="1" s="1"/>
  <c r="R1029" i="1"/>
  <c r="S1031" i="1" l="1"/>
  <c r="T1030" i="1"/>
  <c r="U1030" i="1" s="1"/>
  <c r="R1030" i="1"/>
  <c r="S1032" i="1" l="1"/>
  <c r="T1031" i="1"/>
  <c r="U1031" i="1" s="1"/>
  <c r="R1031" i="1"/>
  <c r="S1033" i="1" l="1"/>
  <c r="T1032" i="1"/>
  <c r="U1032" i="1" s="1"/>
  <c r="R1032" i="1"/>
  <c r="S1034" i="1" l="1"/>
  <c r="T1033" i="1"/>
  <c r="U1033" i="1" s="1"/>
  <c r="R1033" i="1"/>
  <c r="S1035" i="1" l="1"/>
  <c r="T1034" i="1"/>
  <c r="U1034" i="1" s="1"/>
  <c r="R1034" i="1"/>
  <c r="S1036" i="1" l="1"/>
  <c r="T1035" i="1"/>
  <c r="U1035" i="1" s="1"/>
  <c r="R1035" i="1"/>
  <c r="S1037" i="1" l="1"/>
  <c r="T1036" i="1"/>
  <c r="U1036" i="1" s="1"/>
  <c r="R1036" i="1"/>
  <c r="S1038" i="1" l="1"/>
  <c r="T1037" i="1"/>
  <c r="U1037" i="1" s="1"/>
  <c r="R1037" i="1"/>
  <c r="S1039" i="1" l="1"/>
  <c r="T1038" i="1"/>
  <c r="U1038" i="1" s="1"/>
  <c r="R1038" i="1"/>
  <c r="S1040" i="1" l="1"/>
  <c r="T1039" i="1"/>
  <c r="U1039" i="1" s="1"/>
  <c r="R1039" i="1"/>
  <c r="S1041" i="1" l="1"/>
  <c r="T1040" i="1"/>
  <c r="U1040" i="1" s="1"/>
  <c r="R1040" i="1"/>
  <c r="S1042" i="1" l="1"/>
  <c r="T1041" i="1"/>
  <c r="U1041" i="1" s="1"/>
  <c r="R1041" i="1"/>
  <c r="S1043" i="1" l="1"/>
  <c r="T1042" i="1"/>
  <c r="U1042" i="1" s="1"/>
  <c r="R1042" i="1"/>
  <c r="S1044" i="1" l="1"/>
  <c r="T1043" i="1"/>
  <c r="U1043" i="1" s="1"/>
  <c r="R1043" i="1"/>
  <c r="S1045" i="1" l="1"/>
  <c r="T1044" i="1"/>
  <c r="U1044" i="1" s="1"/>
  <c r="R1044" i="1"/>
  <c r="S1046" i="1" l="1"/>
  <c r="T1045" i="1"/>
  <c r="U1045" i="1" s="1"/>
  <c r="R1045" i="1"/>
  <c r="S1047" i="1" l="1"/>
  <c r="T1046" i="1"/>
  <c r="U1046" i="1" s="1"/>
  <c r="R1046" i="1"/>
  <c r="S1048" i="1" l="1"/>
  <c r="T1047" i="1"/>
  <c r="U1047" i="1" s="1"/>
  <c r="R1047" i="1"/>
  <c r="S1049" i="1" l="1"/>
  <c r="T1048" i="1"/>
  <c r="U1048" i="1" s="1"/>
  <c r="R1048" i="1"/>
  <c r="S1050" i="1" l="1"/>
  <c r="T1049" i="1"/>
  <c r="U1049" i="1" s="1"/>
  <c r="R1049" i="1"/>
  <c r="S1051" i="1" l="1"/>
  <c r="T1050" i="1"/>
  <c r="U1050" i="1" s="1"/>
  <c r="R1050" i="1"/>
  <c r="S1052" i="1" l="1"/>
  <c r="T1051" i="1"/>
  <c r="U1051" i="1" s="1"/>
  <c r="R1051" i="1"/>
  <c r="S1053" i="1" l="1"/>
  <c r="T1052" i="1"/>
  <c r="U1052" i="1" s="1"/>
  <c r="R1052" i="1"/>
  <c r="S1054" i="1" l="1"/>
  <c r="T1053" i="1"/>
  <c r="U1053" i="1" s="1"/>
  <c r="R1053" i="1"/>
  <c r="S1055" i="1" l="1"/>
  <c r="T1054" i="1"/>
  <c r="U1054" i="1" s="1"/>
  <c r="R1054" i="1"/>
  <c r="S1056" i="1" l="1"/>
  <c r="T1055" i="1"/>
  <c r="U1055" i="1" s="1"/>
  <c r="R1055" i="1"/>
  <c r="S1057" i="1" l="1"/>
  <c r="T1056" i="1"/>
  <c r="U1056" i="1" s="1"/>
  <c r="R1056" i="1"/>
  <c r="S1058" i="1" l="1"/>
  <c r="T1057" i="1"/>
  <c r="U1057" i="1" s="1"/>
  <c r="R1057" i="1"/>
  <c r="S1059" i="1" l="1"/>
  <c r="T1058" i="1"/>
  <c r="U1058" i="1" s="1"/>
  <c r="R1058" i="1"/>
  <c r="S1060" i="1" l="1"/>
  <c r="T1059" i="1"/>
  <c r="U1059" i="1" s="1"/>
  <c r="R1059" i="1"/>
  <c r="S1061" i="1" l="1"/>
  <c r="T1060" i="1"/>
  <c r="U1060" i="1" s="1"/>
  <c r="R1060" i="1"/>
  <c r="S1062" i="1" l="1"/>
  <c r="T1061" i="1"/>
  <c r="U1061" i="1" s="1"/>
  <c r="R1061" i="1"/>
  <c r="S1063" i="1" l="1"/>
  <c r="T1062" i="1"/>
  <c r="U1062" i="1" s="1"/>
  <c r="R1062" i="1"/>
  <c r="S1064" i="1" l="1"/>
  <c r="T1063" i="1"/>
  <c r="U1063" i="1" s="1"/>
  <c r="R1063" i="1"/>
  <c r="S1065" i="1" l="1"/>
  <c r="T1064" i="1"/>
  <c r="U1064" i="1" s="1"/>
  <c r="R1064" i="1"/>
  <c r="S1066" i="1" l="1"/>
  <c r="T1065" i="1"/>
  <c r="U1065" i="1" s="1"/>
  <c r="R1065" i="1"/>
  <c r="S1067" i="1" l="1"/>
  <c r="T1066" i="1"/>
  <c r="U1066" i="1" s="1"/>
  <c r="R1066" i="1"/>
  <c r="S1068" i="1" l="1"/>
  <c r="T1067" i="1"/>
  <c r="U1067" i="1" s="1"/>
  <c r="R1067" i="1"/>
  <c r="S1069" i="1" l="1"/>
  <c r="T1068" i="1"/>
  <c r="U1068" i="1" s="1"/>
  <c r="R1068" i="1"/>
  <c r="S1070" i="1" l="1"/>
  <c r="T1069" i="1"/>
  <c r="U1069" i="1" s="1"/>
  <c r="R1069" i="1"/>
  <c r="S1071" i="1" l="1"/>
  <c r="T1070" i="1"/>
  <c r="U1070" i="1" s="1"/>
  <c r="R1070" i="1"/>
  <c r="S1072" i="1" l="1"/>
  <c r="T1071" i="1"/>
  <c r="U1071" i="1" s="1"/>
  <c r="R1071" i="1"/>
  <c r="S1073" i="1" l="1"/>
  <c r="T1072" i="1"/>
  <c r="U1072" i="1" s="1"/>
  <c r="R1072" i="1"/>
  <c r="S1074" i="1" l="1"/>
  <c r="T1073" i="1"/>
  <c r="U1073" i="1" s="1"/>
  <c r="R1073" i="1"/>
  <c r="S1075" i="1" l="1"/>
  <c r="T1074" i="1"/>
  <c r="U1074" i="1" s="1"/>
  <c r="R1074" i="1"/>
  <c r="S1076" i="1" l="1"/>
  <c r="T1075" i="1"/>
  <c r="U1075" i="1" s="1"/>
  <c r="R1075" i="1"/>
  <c r="S1077" i="1" l="1"/>
  <c r="T1076" i="1"/>
  <c r="U1076" i="1" s="1"/>
  <c r="R1076" i="1"/>
  <c r="S1078" i="1" l="1"/>
  <c r="T1077" i="1"/>
  <c r="U1077" i="1" s="1"/>
  <c r="R1077" i="1"/>
  <c r="S1079" i="1" l="1"/>
  <c r="T1078" i="1"/>
  <c r="U1078" i="1" s="1"/>
  <c r="R1078" i="1"/>
  <c r="S1080" i="1" l="1"/>
  <c r="T1079" i="1"/>
  <c r="U1079" i="1" s="1"/>
  <c r="R1079" i="1"/>
  <c r="S1081" i="1" l="1"/>
  <c r="T1080" i="1"/>
  <c r="U1080" i="1" s="1"/>
  <c r="R1080" i="1"/>
  <c r="S1082" i="1" l="1"/>
  <c r="T1081" i="1"/>
  <c r="U1081" i="1" s="1"/>
  <c r="R1081" i="1"/>
  <c r="S1083" i="1" l="1"/>
  <c r="T1082" i="1"/>
  <c r="U1082" i="1" s="1"/>
  <c r="R1082" i="1"/>
  <c r="S1084" i="1" l="1"/>
  <c r="T1083" i="1"/>
  <c r="U1083" i="1" s="1"/>
  <c r="R1083" i="1"/>
  <c r="S1085" i="1" l="1"/>
  <c r="T1084" i="1"/>
  <c r="U1084" i="1" s="1"/>
  <c r="R1084" i="1"/>
  <c r="S1086" i="1" l="1"/>
  <c r="T1085" i="1"/>
  <c r="U1085" i="1" s="1"/>
  <c r="R1085" i="1"/>
  <c r="S1087" i="1" l="1"/>
  <c r="T1086" i="1"/>
  <c r="U1086" i="1" s="1"/>
  <c r="R1086" i="1"/>
  <c r="S1088" i="1" l="1"/>
  <c r="T1087" i="1"/>
  <c r="U1087" i="1" s="1"/>
  <c r="R1087" i="1"/>
  <c r="S1089" i="1" l="1"/>
  <c r="T1088" i="1"/>
  <c r="U1088" i="1" s="1"/>
  <c r="R1088" i="1"/>
  <c r="S1090" i="1" l="1"/>
  <c r="T1089" i="1"/>
  <c r="U1089" i="1" s="1"/>
  <c r="R1089" i="1"/>
  <c r="S1091" i="1" l="1"/>
  <c r="T1090" i="1"/>
  <c r="U1090" i="1" s="1"/>
  <c r="R1090" i="1"/>
  <c r="S1092" i="1" l="1"/>
  <c r="T1091" i="1"/>
  <c r="U1091" i="1" s="1"/>
  <c r="R1091" i="1"/>
  <c r="S1093" i="1" l="1"/>
  <c r="T1092" i="1"/>
  <c r="U1092" i="1" s="1"/>
  <c r="R1092" i="1"/>
  <c r="S1094" i="1" l="1"/>
  <c r="T1093" i="1"/>
  <c r="U1093" i="1" s="1"/>
  <c r="R1093" i="1"/>
  <c r="S1095" i="1" l="1"/>
  <c r="T1094" i="1"/>
  <c r="U1094" i="1" s="1"/>
  <c r="R1094" i="1"/>
  <c r="S1096" i="1" l="1"/>
  <c r="T1095" i="1"/>
  <c r="U1095" i="1" s="1"/>
  <c r="R1095" i="1"/>
  <c r="S1097" i="1" l="1"/>
  <c r="T1096" i="1"/>
  <c r="U1096" i="1" s="1"/>
  <c r="R1096" i="1"/>
  <c r="S1098" i="1" l="1"/>
  <c r="T1097" i="1"/>
  <c r="U1097" i="1" s="1"/>
  <c r="R1097" i="1"/>
  <c r="S1099" i="1" l="1"/>
  <c r="T1098" i="1"/>
  <c r="U1098" i="1" s="1"/>
  <c r="R1098" i="1"/>
  <c r="S1100" i="1" l="1"/>
  <c r="T1099" i="1"/>
  <c r="U1099" i="1" s="1"/>
  <c r="R1099" i="1"/>
  <c r="S1101" i="1" l="1"/>
  <c r="T1100" i="1"/>
  <c r="U1100" i="1" s="1"/>
  <c r="R1100" i="1"/>
  <c r="S1102" i="1" l="1"/>
  <c r="T1101" i="1"/>
  <c r="U1101" i="1" s="1"/>
  <c r="R1101" i="1"/>
  <c r="S1103" i="1" l="1"/>
  <c r="T1102" i="1"/>
  <c r="U1102" i="1" s="1"/>
  <c r="R1102" i="1"/>
  <c r="S1104" i="1" l="1"/>
  <c r="T1103" i="1"/>
  <c r="U1103" i="1" s="1"/>
  <c r="R1103" i="1"/>
  <c r="S1105" i="1" l="1"/>
  <c r="T1104" i="1"/>
  <c r="U1104" i="1" s="1"/>
  <c r="R1104" i="1"/>
  <c r="S1106" i="1" l="1"/>
  <c r="T1105" i="1"/>
  <c r="U1105" i="1" s="1"/>
  <c r="R1105" i="1"/>
  <c r="S1107" i="1" l="1"/>
  <c r="T1106" i="1"/>
  <c r="U1106" i="1" s="1"/>
  <c r="R1106" i="1"/>
  <c r="S1108" i="1" l="1"/>
  <c r="T1107" i="1"/>
  <c r="U1107" i="1" s="1"/>
  <c r="R1107" i="1"/>
  <c r="S1109" i="1" l="1"/>
  <c r="T1108" i="1"/>
  <c r="U1108" i="1" s="1"/>
  <c r="R1108" i="1"/>
  <c r="S1110" i="1" l="1"/>
  <c r="T1109" i="1"/>
  <c r="U1109" i="1" s="1"/>
  <c r="R1109" i="1"/>
  <c r="S1111" i="1" l="1"/>
  <c r="T1110" i="1"/>
  <c r="U1110" i="1" s="1"/>
  <c r="R1110" i="1"/>
  <c r="S1112" i="1" l="1"/>
  <c r="T1111" i="1"/>
  <c r="U1111" i="1" s="1"/>
  <c r="R1111" i="1"/>
  <c r="S1113" i="1" l="1"/>
  <c r="T1112" i="1"/>
  <c r="U1112" i="1" s="1"/>
  <c r="R1112" i="1"/>
  <c r="S1114" i="1" l="1"/>
  <c r="T1113" i="1"/>
  <c r="U1113" i="1" s="1"/>
  <c r="R1113" i="1"/>
  <c r="S1115" i="1" l="1"/>
  <c r="T1114" i="1"/>
  <c r="U1114" i="1" s="1"/>
  <c r="R1114" i="1"/>
  <c r="S1116" i="1" l="1"/>
  <c r="T1115" i="1"/>
  <c r="U1115" i="1" s="1"/>
  <c r="R1115" i="1"/>
  <c r="S1117" i="1" l="1"/>
  <c r="T1116" i="1"/>
  <c r="U1116" i="1" s="1"/>
  <c r="R1116" i="1"/>
  <c r="S1118" i="1" l="1"/>
  <c r="T1117" i="1"/>
  <c r="U1117" i="1" s="1"/>
  <c r="R1117" i="1"/>
  <c r="S1119" i="1" l="1"/>
  <c r="T1118" i="1"/>
  <c r="U1118" i="1" s="1"/>
  <c r="R1118" i="1"/>
  <c r="S1120" i="1" l="1"/>
  <c r="T1119" i="1"/>
  <c r="U1119" i="1" s="1"/>
  <c r="R1119" i="1"/>
  <c r="S1121" i="1" l="1"/>
  <c r="T1120" i="1"/>
  <c r="U1120" i="1" s="1"/>
  <c r="R1120" i="1"/>
  <c r="S1122" i="1" l="1"/>
  <c r="T1121" i="1"/>
  <c r="U1121" i="1" s="1"/>
  <c r="R1121" i="1"/>
  <c r="S1123" i="1" l="1"/>
  <c r="T1122" i="1"/>
  <c r="U1122" i="1" s="1"/>
  <c r="R1122" i="1"/>
  <c r="S1124" i="1" l="1"/>
  <c r="T1123" i="1"/>
  <c r="U1123" i="1" s="1"/>
  <c r="R1123" i="1"/>
  <c r="S1125" i="1" l="1"/>
  <c r="T1124" i="1"/>
  <c r="U1124" i="1" s="1"/>
  <c r="R1124" i="1"/>
  <c r="S1126" i="1" l="1"/>
  <c r="T1125" i="1"/>
  <c r="U1125" i="1" s="1"/>
  <c r="R1125" i="1"/>
  <c r="S1127" i="1" l="1"/>
  <c r="T1126" i="1"/>
  <c r="U1126" i="1" s="1"/>
  <c r="R1126" i="1"/>
  <c r="S1128" i="1" l="1"/>
  <c r="T1127" i="1"/>
  <c r="U1127" i="1" s="1"/>
  <c r="R1127" i="1"/>
  <c r="S1129" i="1" l="1"/>
  <c r="T1128" i="1"/>
  <c r="U1128" i="1" s="1"/>
  <c r="R1128" i="1"/>
  <c r="S1130" i="1" l="1"/>
  <c r="T1129" i="1"/>
  <c r="U1129" i="1" s="1"/>
  <c r="R1129" i="1"/>
  <c r="S1131" i="1" l="1"/>
  <c r="T1130" i="1"/>
  <c r="U1130" i="1" s="1"/>
  <c r="R1130" i="1"/>
  <c r="S1132" i="1" l="1"/>
  <c r="T1131" i="1"/>
  <c r="U1131" i="1" s="1"/>
  <c r="R1131" i="1"/>
  <c r="S1133" i="1" l="1"/>
  <c r="T1132" i="1"/>
  <c r="U1132" i="1" s="1"/>
  <c r="R1132" i="1"/>
  <c r="S1134" i="1" l="1"/>
  <c r="T1133" i="1"/>
  <c r="U1133" i="1" s="1"/>
  <c r="R1133" i="1"/>
  <c r="S1135" i="1" l="1"/>
  <c r="T1134" i="1"/>
  <c r="U1134" i="1" s="1"/>
  <c r="R1134" i="1"/>
  <c r="S1136" i="1" l="1"/>
  <c r="T1135" i="1"/>
  <c r="U1135" i="1" s="1"/>
  <c r="R1135" i="1"/>
  <c r="S1137" i="1" l="1"/>
  <c r="T1136" i="1"/>
  <c r="U1136" i="1" s="1"/>
  <c r="R1136" i="1"/>
  <c r="S1138" i="1" l="1"/>
  <c r="T1137" i="1"/>
  <c r="U1137" i="1" s="1"/>
  <c r="R1137" i="1"/>
  <c r="S1139" i="1" l="1"/>
  <c r="T1138" i="1"/>
  <c r="U1138" i="1" s="1"/>
  <c r="R1138" i="1"/>
  <c r="S1140" i="1" l="1"/>
  <c r="T1139" i="1"/>
  <c r="U1139" i="1" s="1"/>
  <c r="R1139" i="1"/>
  <c r="S1141" i="1" l="1"/>
  <c r="T1140" i="1"/>
  <c r="U1140" i="1" s="1"/>
  <c r="R1140" i="1"/>
  <c r="S1142" i="1" l="1"/>
  <c r="T1141" i="1"/>
  <c r="U1141" i="1" s="1"/>
  <c r="R1141" i="1"/>
  <c r="S1143" i="1" l="1"/>
  <c r="T1142" i="1"/>
  <c r="U1142" i="1" s="1"/>
  <c r="R1142" i="1"/>
  <c r="S1144" i="1" l="1"/>
  <c r="T1143" i="1"/>
  <c r="U1143" i="1" s="1"/>
  <c r="R1143" i="1"/>
  <c r="S1145" i="1" l="1"/>
  <c r="T1144" i="1"/>
  <c r="U1144" i="1" s="1"/>
  <c r="R1144" i="1"/>
  <c r="S1146" i="1" l="1"/>
  <c r="T1145" i="1"/>
  <c r="U1145" i="1" s="1"/>
  <c r="R1145" i="1"/>
  <c r="S1147" i="1" l="1"/>
  <c r="T1146" i="1"/>
  <c r="U1146" i="1" s="1"/>
  <c r="R1146" i="1"/>
  <c r="S1148" i="1" l="1"/>
  <c r="T1147" i="1"/>
  <c r="U1147" i="1" s="1"/>
  <c r="R1147" i="1"/>
  <c r="S1149" i="1" l="1"/>
  <c r="T1148" i="1"/>
  <c r="U1148" i="1" s="1"/>
  <c r="R1148" i="1"/>
  <c r="S1150" i="1" l="1"/>
  <c r="T1149" i="1"/>
  <c r="U1149" i="1" s="1"/>
  <c r="R1149" i="1"/>
  <c r="S1151" i="1" l="1"/>
  <c r="T1150" i="1"/>
  <c r="U1150" i="1" s="1"/>
  <c r="R1150" i="1"/>
  <c r="S1152" i="1" l="1"/>
  <c r="T1151" i="1"/>
  <c r="U1151" i="1" s="1"/>
  <c r="R1151" i="1"/>
  <c r="S1153" i="1" l="1"/>
  <c r="T1152" i="1"/>
  <c r="U1152" i="1" s="1"/>
  <c r="R1152" i="1"/>
  <c r="S1154" i="1" l="1"/>
  <c r="T1153" i="1"/>
  <c r="U1153" i="1" s="1"/>
  <c r="R1153" i="1"/>
  <c r="S1155" i="1" l="1"/>
  <c r="T1154" i="1"/>
  <c r="U1154" i="1" s="1"/>
  <c r="R1154" i="1"/>
  <c r="S1156" i="1" l="1"/>
  <c r="T1155" i="1"/>
  <c r="U1155" i="1" s="1"/>
  <c r="R1155" i="1"/>
  <c r="S1157" i="1" l="1"/>
  <c r="T1156" i="1"/>
  <c r="U1156" i="1" s="1"/>
  <c r="R1156" i="1"/>
  <c r="S1158" i="1" l="1"/>
  <c r="T1157" i="1"/>
  <c r="U1157" i="1" s="1"/>
  <c r="R1157" i="1"/>
  <c r="S1159" i="1" l="1"/>
  <c r="T1158" i="1"/>
  <c r="U1158" i="1" s="1"/>
  <c r="R1158" i="1"/>
  <c r="S1160" i="1" l="1"/>
  <c r="T1159" i="1"/>
  <c r="U1159" i="1" s="1"/>
  <c r="R1159" i="1"/>
  <c r="S1161" i="1" l="1"/>
  <c r="T1160" i="1"/>
  <c r="U1160" i="1" s="1"/>
  <c r="R1160" i="1"/>
  <c r="S1162" i="1" l="1"/>
  <c r="T1161" i="1"/>
  <c r="U1161" i="1" s="1"/>
  <c r="R1161" i="1"/>
  <c r="S1163" i="1" l="1"/>
  <c r="T1162" i="1"/>
  <c r="U1162" i="1" s="1"/>
  <c r="R1162" i="1"/>
  <c r="S1164" i="1" l="1"/>
  <c r="T1163" i="1"/>
  <c r="U1163" i="1" s="1"/>
  <c r="R1163" i="1"/>
  <c r="S1165" i="1" l="1"/>
  <c r="T1164" i="1"/>
  <c r="U1164" i="1" s="1"/>
  <c r="R1164" i="1"/>
  <c r="S1166" i="1" l="1"/>
  <c r="T1165" i="1"/>
  <c r="U1165" i="1" s="1"/>
  <c r="R1165" i="1"/>
  <c r="S1167" i="1" l="1"/>
  <c r="T1166" i="1"/>
  <c r="U1166" i="1" s="1"/>
  <c r="R1166" i="1"/>
  <c r="S1168" i="1" l="1"/>
  <c r="T1167" i="1"/>
  <c r="U1167" i="1" s="1"/>
  <c r="R1167" i="1"/>
  <c r="S1169" i="1" l="1"/>
  <c r="T1168" i="1"/>
  <c r="U1168" i="1" s="1"/>
  <c r="R1168" i="1"/>
  <c r="S1170" i="1" l="1"/>
  <c r="T1169" i="1"/>
  <c r="U1169" i="1" s="1"/>
  <c r="R1169" i="1"/>
  <c r="S1171" i="1" l="1"/>
  <c r="T1170" i="1"/>
  <c r="U1170" i="1" s="1"/>
  <c r="R1170" i="1"/>
  <c r="S1172" i="1" l="1"/>
  <c r="T1171" i="1"/>
  <c r="U1171" i="1" s="1"/>
  <c r="R1171" i="1"/>
  <c r="S1173" i="1" l="1"/>
  <c r="T1172" i="1"/>
  <c r="U1172" i="1" s="1"/>
  <c r="R1172" i="1"/>
  <c r="S1174" i="1" l="1"/>
  <c r="T1173" i="1"/>
  <c r="U1173" i="1" s="1"/>
  <c r="R1173" i="1"/>
  <c r="S1175" i="1" l="1"/>
  <c r="T1174" i="1"/>
  <c r="U1174" i="1" s="1"/>
  <c r="R1174" i="1"/>
  <c r="S1176" i="1" l="1"/>
  <c r="T1175" i="1"/>
  <c r="U1175" i="1" s="1"/>
  <c r="R1175" i="1"/>
  <c r="S1177" i="1" l="1"/>
  <c r="T1176" i="1"/>
  <c r="U1176" i="1" s="1"/>
  <c r="R1176" i="1"/>
  <c r="S1178" i="1" l="1"/>
  <c r="T1177" i="1"/>
  <c r="U1177" i="1" s="1"/>
  <c r="R1177" i="1"/>
  <c r="S1179" i="1" l="1"/>
  <c r="T1178" i="1"/>
  <c r="U1178" i="1" s="1"/>
  <c r="R1178" i="1"/>
  <c r="S1180" i="1" l="1"/>
  <c r="T1179" i="1"/>
  <c r="U1179" i="1" s="1"/>
  <c r="R1179" i="1"/>
  <c r="S1181" i="1" l="1"/>
  <c r="T1180" i="1"/>
  <c r="U1180" i="1" s="1"/>
  <c r="R1180" i="1"/>
  <c r="S1182" i="1" l="1"/>
  <c r="T1181" i="1"/>
  <c r="U1181" i="1" s="1"/>
  <c r="R1181" i="1"/>
  <c r="S1183" i="1" l="1"/>
  <c r="T1182" i="1"/>
  <c r="U1182" i="1" s="1"/>
  <c r="R1182" i="1"/>
  <c r="S1184" i="1" l="1"/>
  <c r="T1183" i="1"/>
  <c r="U1183" i="1" s="1"/>
  <c r="R1183" i="1"/>
  <c r="S1185" i="1" l="1"/>
  <c r="T1184" i="1"/>
  <c r="U1184" i="1" s="1"/>
  <c r="R1184" i="1"/>
  <c r="S1186" i="1" l="1"/>
  <c r="T1185" i="1"/>
  <c r="U1185" i="1" s="1"/>
  <c r="R1185" i="1"/>
  <c r="S1187" i="1" l="1"/>
  <c r="T1186" i="1"/>
  <c r="U1186" i="1" s="1"/>
  <c r="R1186" i="1"/>
  <c r="S1188" i="1" l="1"/>
  <c r="T1187" i="1"/>
  <c r="U1187" i="1" s="1"/>
  <c r="R1187" i="1"/>
  <c r="S1189" i="1" l="1"/>
  <c r="T1188" i="1"/>
  <c r="U1188" i="1" s="1"/>
  <c r="R1188" i="1"/>
  <c r="S1190" i="1" l="1"/>
  <c r="T1189" i="1"/>
  <c r="U1189" i="1" s="1"/>
  <c r="R1189" i="1"/>
  <c r="S1191" i="1" l="1"/>
  <c r="T1190" i="1"/>
  <c r="U1190" i="1" s="1"/>
  <c r="R1190" i="1"/>
  <c r="S1192" i="1" l="1"/>
  <c r="T1191" i="1"/>
  <c r="U1191" i="1" s="1"/>
  <c r="R1191" i="1"/>
  <c r="S1193" i="1" l="1"/>
  <c r="T1192" i="1"/>
  <c r="U1192" i="1" s="1"/>
  <c r="R1192" i="1"/>
  <c r="S1194" i="1" l="1"/>
  <c r="T1193" i="1"/>
  <c r="U1193" i="1" s="1"/>
  <c r="R1193" i="1"/>
  <c r="S1195" i="1" l="1"/>
  <c r="T1194" i="1"/>
  <c r="U1194" i="1" s="1"/>
  <c r="R1194" i="1"/>
  <c r="S1196" i="1" l="1"/>
  <c r="T1195" i="1"/>
  <c r="U1195" i="1" s="1"/>
  <c r="R1195" i="1"/>
  <c r="S1197" i="1" l="1"/>
  <c r="T1196" i="1"/>
  <c r="U1196" i="1" s="1"/>
  <c r="R1196" i="1"/>
  <c r="S1198" i="1" l="1"/>
  <c r="T1197" i="1"/>
  <c r="U1197" i="1" s="1"/>
  <c r="R1197" i="1"/>
  <c r="S1199" i="1" l="1"/>
  <c r="T1198" i="1"/>
  <c r="U1198" i="1" s="1"/>
  <c r="R1198" i="1"/>
  <c r="S1200" i="1" l="1"/>
  <c r="T1199" i="1"/>
  <c r="U1199" i="1" s="1"/>
  <c r="R1199" i="1"/>
  <c r="S1201" i="1" l="1"/>
  <c r="T1200" i="1"/>
  <c r="U1200" i="1" s="1"/>
  <c r="R1200" i="1"/>
  <c r="S1202" i="1" l="1"/>
  <c r="T1201" i="1"/>
  <c r="U1201" i="1" s="1"/>
  <c r="R1201" i="1"/>
  <c r="S1203" i="1" l="1"/>
  <c r="T1202" i="1"/>
  <c r="U1202" i="1" s="1"/>
  <c r="R1202" i="1"/>
  <c r="S1204" i="1" l="1"/>
  <c r="T1203" i="1"/>
  <c r="U1203" i="1" s="1"/>
  <c r="R1203" i="1"/>
  <c r="S1205" i="1" l="1"/>
  <c r="T1204" i="1"/>
  <c r="U1204" i="1" s="1"/>
  <c r="R1204" i="1"/>
  <c r="S1206" i="1" l="1"/>
  <c r="T1205" i="1"/>
  <c r="U1205" i="1" s="1"/>
  <c r="R1205" i="1"/>
  <c r="S1207" i="1" l="1"/>
  <c r="T1206" i="1"/>
  <c r="U1206" i="1" s="1"/>
  <c r="R1206" i="1"/>
  <c r="S1208" i="1" l="1"/>
  <c r="T1207" i="1"/>
  <c r="U1207" i="1" s="1"/>
  <c r="R1207" i="1"/>
  <c r="S1209" i="1" l="1"/>
  <c r="T1208" i="1"/>
  <c r="U1208" i="1" s="1"/>
  <c r="R1208" i="1"/>
  <c r="S1210" i="1" l="1"/>
  <c r="T1209" i="1"/>
  <c r="U1209" i="1" s="1"/>
  <c r="R1209" i="1"/>
  <c r="S1211" i="1" l="1"/>
  <c r="T1210" i="1"/>
  <c r="U1210" i="1" s="1"/>
  <c r="R1210" i="1"/>
  <c r="S1212" i="1" l="1"/>
  <c r="T1211" i="1"/>
  <c r="U1211" i="1" s="1"/>
  <c r="R1211" i="1"/>
  <c r="S1213" i="1" l="1"/>
  <c r="T1212" i="1"/>
  <c r="U1212" i="1" s="1"/>
  <c r="R1212" i="1"/>
  <c r="S1214" i="1" l="1"/>
  <c r="T1213" i="1"/>
  <c r="U1213" i="1" s="1"/>
  <c r="R1213" i="1"/>
  <c r="S1215" i="1" l="1"/>
  <c r="T1214" i="1"/>
  <c r="U1214" i="1" s="1"/>
  <c r="R1214" i="1"/>
  <c r="S1216" i="1" l="1"/>
  <c r="T1215" i="1"/>
  <c r="U1215" i="1" s="1"/>
  <c r="R1215" i="1"/>
  <c r="S1217" i="1" l="1"/>
  <c r="T1216" i="1"/>
  <c r="U1216" i="1" s="1"/>
  <c r="R1216" i="1"/>
  <c r="S1218" i="1" l="1"/>
  <c r="T1217" i="1"/>
  <c r="U1217" i="1" s="1"/>
  <c r="R1217" i="1"/>
  <c r="S1219" i="1" l="1"/>
  <c r="T1218" i="1"/>
  <c r="U1218" i="1" s="1"/>
  <c r="R1218" i="1"/>
  <c r="S1220" i="1" l="1"/>
  <c r="T1219" i="1"/>
  <c r="U1219" i="1" s="1"/>
  <c r="R1219" i="1"/>
  <c r="S1221" i="1" l="1"/>
  <c r="T1220" i="1"/>
  <c r="U1220" i="1" s="1"/>
  <c r="R1220" i="1"/>
  <c r="S1222" i="1" l="1"/>
  <c r="T1221" i="1"/>
  <c r="U1221" i="1" s="1"/>
  <c r="R1221" i="1"/>
  <c r="S1223" i="1" l="1"/>
  <c r="T1222" i="1"/>
  <c r="U1222" i="1" s="1"/>
  <c r="R1222" i="1"/>
  <c r="S1224" i="1" l="1"/>
  <c r="T1223" i="1"/>
  <c r="U1223" i="1" s="1"/>
  <c r="R1223" i="1"/>
  <c r="S1225" i="1" l="1"/>
  <c r="T1224" i="1"/>
  <c r="U1224" i="1" s="1"/>
  <c r="R1224" i="1"/>
  <c r="S1226" i="1" l="1"/>
  <c r="T1225" i="1"/>
  <c r="U1225" i="1" s="1"/>
  <c r="R1225" i="1"/>
  <c r="S1227" i="1" l="1"/>
  <c r="T1226" i="1"/>
  <c r="U1226" i="1" s="1"/>
  <c r="R1226" i="1"/>
  <c r="S1228" i="1" l="1"/>
  <c r="T1227" i="1"/>
  <c r="U1227" i="1" s="1"/>
  <c r="R1227" i="1"/>
  <c r="S1229" i="1" l="1"/>
  <c r="T1228" i="1"/>
  <c r="U1228" i="1" s="1"/>
  <c r="R1228" i="1"/>
  <c r="S1230" i="1" l="1"/>
  <c r="T1229" i="1"/>
  <c r="U1229" i="1" s="1"/>
  <c r="R1229" i="1"/>
  <c r="S1231" i="1" l="1"/>
  <c r="T1230" i="1"/>
  <c r="U1230" i="1" s="1"/>
  <c r="R1230" i="1"/>
  <c r="S1232" i="1" l="1"/>
  <c r="T1231" i="1"/>
  <c r="U1231" i="1" s="1"/>
  <c r="R1231" i="1"/>
  <c r="S1233" i="1" l="1"/>
  <c r="T1232" i="1"/>
  <c r="U1232" i="1" s="1"/>
  <c r="R1232" i="1"/>
  <c r="S1234" i="1" l="1"/>
  <c r="T1233" i="1"/>
  <c r="U1233" i="1" s="1"/>
  <c r="R1233" i="1"/>
  <c r="S1235" i="1" l="1"/>
  <c r="T1234" i="1"/>
  <c r="U1234" i="1" s="1"/>
  <c r="R1234" i="1"/>
  <c r="S1236" i="1" l="1"/>
  <c r="T1235" i="1"/>
  <c r="U1235" i="1" s="1"/>
  <c r="R1235" i="1"/>
  <c r="S1237" i="1" l="1"/>
  <c r="T1236" i="1"/>
  <c r="U1236" i="1" s="1"/>
  <c r="R1236" i="1"/>
  <c r="S1238" i="1" l="1"/>
  <c r="T1237" i="1"/>
  <c r="U1237" i="1" s="1"/>
  <c r="R1237" i="1"/>
  <c r="S1239" i="1" l="1"/>
  <c r="T1238" i="1"/>
  <c r="U1238" i="1" s="1"/>
  <c r="R1238" i="1"/>
  <c r="S1240" i="1" l="1"/>
  <c r="T1239" i="1"/>
  <c r="U1239" i="1" s="1"/>
  <c r="R1239" i="1"/>
  <c r="S1241" i="1" l="1"/>
  <c r="T1240" i="1"/>
  <c r="U1240" i="1" s="1"/>
  <c r="R1240" i="1"/>
  <c r="S1242" i="1" l="1"/>
  <c r="T1241" i="1"/>
  <c r="U1241" i="1" s="1"/>
  <c r="R1241" i="1"/>
  <c r="S1243" i="1" l="1"/>
  <c r="T1242" i="1"/>
  <c r="U1242" i="1" s="1"/>
  <c r="R1242" i="1"/>
  <c r="S1244" i="1" l="1"/>
  <c r="T1243" i="1"/>
  <c r="U1243" i="1" s="1"/>
  <c r="R1243" i="1"/>
  <c r="S1245" i="1" l="1"/>
  <c r="T1244" i="1"/>
  <c r="U1244" i="1" s="1"/>
  <c r="R1244" i="1"/>
  <c r="S1246" i="1" l="1"/>
  <c r="T1245" i="1"/>
  <c r="U1245" i="1" s="1"/>
  <c r="R1245" i="1"/>
  <c r="S1247" i="1" l="1"/>
  <c r="T1246" i="1"/>
  <c r="U1246" i="1" s="1"/>
  <c r="R1246" i="1"/>
  <c r="S1248" i="1" l="1"/>
  <c r="T1247" i="1"/>
  <c r="U1247" i="1" s="1"/>
  <c r="R1247" i="1"/>
  <c r="S1249" i="1" l="1"/>
  <c r="T1248" i="1"/>
  <c r="U1248" i="1" s="1"/>
  <c r="R1248" i="1"/>
  <c r="S1250" i="1" l="1"/>
  <c r="T1249" i="1"/>
  <c r="U1249" i="1" s="1"/>
  <c r="R1249" i="1"/>
  <c r="S1251" i="1" l="1"/>
  <c r="T1250" i="1"/>
  <c r="U1250" i="1" s="1"/>
  <c r="R1250" i="1"/>
  <c r="S1252" i="1" l="1"/>
  <c r="T1251" i="1"/>
  <c r="U1251" i="1" s="1"/>
  <c r="R1251" i="1"/>
  <c r="S1253" i="1" l="1"/>
  <c r="T1252" i="1"/>
  <c r="U1252" i="1" s="1"/>
  <c r="R1252" i="1"/>
  <c r="S1254" i="1" l="1"/>
  <c r="T1253" i="1"/>
  <c r="U1253" i="1" s="1"/>
  <c r="R1253" i="1"/>
  <c r="S1255" i="1" l="1"/>
  <c r="T1254" i="1"/>
  <c r="U1254" i="1" s="1"/>
  <c r="R1254" i="1"/>
  <c r="S1256" i="1" l="1"/>
  <c r="T1255" i="1"/>
  <c r="U1255" i="1" s="1"/>
  <c r="R1255" i="1"/>
  <c r="S1257" i="1" l="1"/>
  <c r="T1256" i="1"/>
  <c r="U1256" i="1" s="1"/>
  <c r="R1256" i="1"/>
  <c r="S1258" i="1" l="1"/>
  <c r="T1257" i="1"/>
  <c r="U1257" i="1" s="1"/>
  <c r="R1257" i="1"/>
  <c r="S1259" i="1" l="1"/>
  <c r="T1258" i="1"/>
  <c r="U1258" i="1" s="1"/>
  <c r="R1258" i="1"/>
  <c r="S1260" i="1" l="1"/>
  <c r="T1259" i="1"/>
  <c r="U1259" i="1" s="1"/>
  <c r="R1259" i="1"/>
  <c r="S1261" i="1" l="1"/>
  <c r="T1260" i="1"/>
  <c r="U1260" i="1" s="1"/>
  <c r="R1260" i="1"/>
  <c r="S1262" i="1" l="1"/>
  <c r="T1261" i="1"/>
  <c r="U1261" i="1" s="1"/>
  <c r="R1261" i="1"/>
  <c r="S1263" i="1" l="1"/>
  <c r="T1262" i="1"/>
  <c r="U1262" i="1" s="1"/>
  <c r="R1262" i="1"/>
  <c r="S1264" i="1" l="1"/>
  <c r="T1263" i="1"/>
  <c r="U1263" i="1" s="1"/>
  <c r="R1263" i="1"/>
  <c r="S1265" i="1" l="1"/>
  <c r="T1264" i="1"/>
  <c r="U1264" i="1" s="1"/>
  <c r="R1264" i="1"/>
  <c r="S1266" i="1" l="1"/>
  <c r="T1265" i="1"/>
  <c r="U1265" i="1" s="1"/>
  <c r="R1265" i="1"/>
  <c r="S1267" i="1" l="1"/>
  <c r="T1266" i="1"/>
  <c r="U1266" i="1" s="1"/>
  <c r="R1266" i="1"/>
  <c r="S1268" i="1" l="1"/>
  <c r="T1267" i="1"/>
  <c r="U1267" i="1" s="1"/>
  <c r="R1267" i="1"/>
  <c r="S1269" i="1" l="1"/>
  <c r="T1268" i="1"/>
  <c r="U1268" i="1" s="1"/>
  <c r="R1268" i="1"/>
  <c r="S1270" i="1" l="1"/>
  <c r="T1269" i="1"/>
  <c r="U1269" i="1" s="1"/>
  <c r="R1269" i="1"/>
  <c r="S1271" i="1" l="1"/>
  <c r="T1270" i="1"/>
  <c r="U1270" i="1" s="1"/>
  <c r="R1270" i="1"/>
  <c r="S1272" i="1" l="1"/>
  <c r="T1271" i="1"/>
  <c r="U1271" i="1" s="1"/>
  <c r="R1271" i="1"/>
  <c r="S1273" i="1" l="1"/>
  <c r="T1272" i="1"/>
  <c r="U1272" i="1" s="1"/>
  <c r="R1272" i="1"/>
  <c r="S1274" i="1" l="1"/>
  <c r="T1273" i="1"/>
  <c r="U1273" i="1" s="1"/>
  <c r="R1273" i="1"/>
  <c r="S1275" i="1" l="1"/>
  <c r="T1274" i="1"/>
  <c r="U1274" i="1" s="1"/>
  <c r="R1274" i="1"/>
  <c r="S1276" i="1" l="1"/>
  <c r="T1275" i="1"/>
  <c r="U1275" i="1" s="1"/>
  <c r="R1275" i="1"/>
  <c r="S1277" i="1" l="1"/>
  <c r="T1276" i="1"/>
  <c r="U1276" i="1" s="1"/>
  <c r="R1276" i="1"/>
  <c r="S1278" i="1" l="1"/>
  <c r="T1277" i="1"/>
  <c r="U1277" i="1" s="1"/>
  <c r="R1277" i="1"/>
  <c r="S1279" i="1" l="1"/>
  <c r="T1278" i="1"/>
  <c r="U1278" i="1" s="1"/>
  <c r="R1278" i="1"/>
  <c r="S1280" i="1" l="1"/>
  <c r="T1279" i="1"/>
  <c r="U1279" i="1" s="1"/>
  <c r="R1279" i="1"/>
  <c r="S1281" i="1" l="1"/>
  <c r="T1280" i="1"/>
  <c r="U1280" i="1" s="1"/>
  <c r="R1280" i="1"/>
  <c r="S1282" i="1" l="1"/>
  <c r="T1281" i="1"/>
  <c r="U1281" i="1" s="1"/>
  <c r="R1281" i="1"/>
  <c r="S1283" i="1" l="1"/>
  <c r="T1282" i="1"/>
  <c r="U1282" i="1" s="1"/>
  <c r="R1282" i="1"/>
  <c r="S1284" i="1" l="1"/>
  <c r="T1283" i="1"/>
  <c r="U1283" i="1" s="1"/>
  <c r="R1283" i="1"/>
  <c r="S1285" i="1" l="1"/>
  <c r="T1284" i="1"/>
  <c r="U1284" i="1" s="1"/>
  <c r="R1284" i="1"/>
  <c r="S1286" i="1" l="1"/>
  <c r="T1285" i="1"/>
  <c r="U1285" i="1" s="1"/>
  <c r="R1285" i="1"/>
  <c r="S1287" i="1" l="1"/>
  <c r="T1286" i="1"/>
  <c r="U1286" i="1" s="1"/>
  <c r="R1286" i="1"/>
  <c r="S1288" i="1" l="1"/>
  <c r="T1287" i="1"/>
  <c r="U1287" i="1" s="1"/>
  <c r="R1287" i="1"/>
  <c r="S1289" i="1" l="1"/>
  <c r="T1288" i="1"/>
  <c r="U1288" i="1" s="1"/>
  <c r="R1288" i="1"/>
  <c r="S1290" i="1" l="1"/>
  <c r="T1289" i="1"/>
  <c r="U1289" i="1" s="1"/>
  <c r="R1289" i="1"/>
  <c r="S1291" i="1" l="1"/>
  <c r="T1290" i="1"/>
  <c r="U1290" i="1" s="1"/>
  <c r="R1290" i="1"/>
  <c r="S1292" i="1" l="1"/>
  <c r="T1291" i="1"/>
  <c r="U1291" i="1" s="1"/>
  <c r="R1291" i="1"/>
  <c r="S1293" i="1" l="1"/>
  <c r="T1292" i="1"/>
  <c r="U1292" i="1" s="1"/>
  <c r="R1292" i="1"/>
  <c r="S1294" i="1" l="1"/>
  <c r="T1293" i="1"/>
  <c r="U1293" i="1" s="1"/>
  <c r="R1293" i="1"/>
  <c r="S1295" i="1" l="1"/>
  <c r="T1294" i="1"/>
  <c r="U1294" i="1" s="1"/>
  <c r="R1294" i="1"/>
  <c r="S1296" i="1" l="1"/>
  <c r="T1295" i="1"/>
  <c r="U1295" i="1" s="1"/>
  <c r="R1295" i="1"/>
  <c r="S1297" i="1" l="1"/>
  <c r="T1296" i="1"/>
  <c r="U1296" i="1" s="1"/>
  <c r="R1296" i="1"/>
  <c r="S1298" i="1" l="1"/>
  <c r="T1297" i="1"/>
  <c r="U1297" i="1" s="1"/>
  <c r="R1297" i="1"/>
  <c r="S1299" i="1" l="1"/>
  <c r="T1298" i="1"/>
  <c r="U1298" i="1" s="1"/>
  <c r="R1298" i="1"/>
  <c r="S1300" i="1" l="1"/>
  <c r="T1299" i="1"/>
  <c r="U1299" i="1" s="1"/>
  <c r="R1299" i="1"/>
  <c r="S1301" i="1" l="1"/>
  <c r="T1300" i="1"/>
  <c r="U1300" i="1" s="1"/>
  <c r="R1300" i="1"/>
  <c r="S1302" i="1" l="1"/>
  <c r="T1301" i="1"/>
  <c r="U1301" i="1" s="1"/>
  <c r="R1301" i="1"/>
  <c r="S1303" i="1" l="1"/>
  <c r="T1302" i="1"/>
  <c r="U1302" i="1" s="1"/>
  <c r="R1302" i="1"/>
  <c r="S1304" i="1" l="1"/>
  <c r="T1303" i="1"/>
  <c r="U1303" i="1" s="1"/>
  <c r="R1303" i="1"/>
  <c r="S1305" i="1" l="1"/>
  <c r="T1304" i="1"/>
  <c r="U1304" i="1" s="1"/>
  <c r="R1304" i="1"/>
  <c r="S1306" i="1" l="1"/>
  <c r="T1305" i="1"/>
  <c r="U1305" i="1" s="1"/>
  <c r="R1305" i="1"/>
  <c r="S1307" i="1" l="1"/>
  <c r="T1306" i="1"/>
  <c r="U1306" i="1" s="1"/>
  <c r="R1306" i="1"/>
  <c r="S1308" i="1" l="1"/>
  <c r="T1307" i="1"/>
  <c r="U1307" i="1" s="1"/>
  <c r="R1307" i="1"/>
  <c r="S1309" i="1" l="1"/>
  <c r="T1308" i="1"/>
  <c r="U1308" i="1" s="1"/>
  <c r="R1308" i="1"/>
  <c r="S1310" i="1" l="1"/>
  <c r="T1309" i="1"/>
  <c r="U1309" i="1" s="1"/>
  <c r="R1309" i="1"/>
  <c r="S1311" i="1" l="1"/>
  <c r="T1310" i="1"/>
  <c r="U1310" i="1" s="1"/>
  <c r="R1310" i="1"/>
  <c r="S1312" i="1" l="1"/>
  <c r="T1311" i="1"/>
  <c r="U1311" i="1" s="1"/>
  <c r="R1311" i="1"/>
  <c r="S1313" i="1" l="1"/>
  <c r="T1312" i="1"/>
  <c r="U1312" i="1" s="1"/>
  <c r="R1312" i="1"/>
  <c r="S1314" i="1" l="1"/>
  <c r="T1313" i="1"/>
  <c r="U1313" i="1" s="1"/>
  <c r="R1313" i="1"/>
  <c r="S1315" i="1" l="1"/>
  <c r="T1314" i="1"/>
  <c r="U1314" i="1" s="1"/>
  <c r="R1314" i="1"/>
  <c r="S1316" i="1" l="1"/>
  <c r="T1315" i="1"/>
  <c r="U1315" i="1" s="1"/>
  <c r="R1315" i="1"/>
  <c r="S1317" i="1" l="1"/>
  <c r="T1316" i="1"/>
  <c r="U1316" i="1" s="1"/>
  <c r="R1316" i="1"/>
  <c r="S1318" i="1" l="1"/>
  <c r="T1317" i="1"/>
  <c r="U1317" i="1" s="1"/>
  <c r="R1317" i="1"/>
  <c r="S1319" i="1" l="1"/>
  <c r="T1318" i="1"/>
  <c r="U1318" i="1" s="1"/>
  <c r="R1318" i="1"/>
  <c r="S1320" i="1" l="1"/>
  <c r="T1319" i="1"/>
  <c r="U1319" i="1" s="1"/>
  <c r="R1319" i="1"/>
  <c r="S1321" i="1" l="1"/>
  <c r="T1320" i="1"/>
  <c r="U1320" i="1" s="1"/>
  <c r="R1320" i="1"/>
  <c r="S1322" i="1" l="1"/>
  <c r="T1321" i="1"/>
  <c r="U1321" i="1" s="1"/>
  <c r="R1321" i="1"/>
  <c r="S1323" i="1" l="1"/>
  <c r="T1322" i="1"/>
  <c r="U1322" i="1" s="1"/>
  <c r="R1322" i="1"/>
  <c r="S1324" i="1" l="1"/>
  <c r="T1323" i="1"/>
  <c r="U1323" i="1" s="1"/>
  <c r="R1323" i="1"/>
  <c r="S1325" i="1" l="1"/>
  <c r="T1324" i="1"/>
  <c r="U1324" i="1" s="1"/>
  <c r="R1324" i="1"/>
  <c r="S1326" i="1" l="1"/>
  <c r="T1325" i="1"/>
  <c r="U1325" i="1" s="1"/>
  <c r="R1325" i="1"/>
  <c r="S1327" i="1" l="1"/>
  <c r="T1326" i="1"/>
  <c r="U1326" i="1" s="1"/>
  <c r="R1326" i="1"/>
  <c r="S1328" i="1" l="1"/>
  <c r="T1327" i="1"/>
  <c r="U1327" i="1" s="1"/>
  <c r="R1327" i="1"/>
  <c r="S1329" i="1" l="1"/>
  <c r="T1328" i="1"/>
  <c r="U1328" i="1" s="1"/>
  <c r="R1328" i="1"/>
  <c r="S1330" i="1" l="1"/>
  <c r="T1329" i="1"/>
  <c r="U1329" i="1" s="1"/>
  <c r="R1329" i="1"/>
  <c r="S1331" i="1" l="1"/>
  <c r="T1330" i="1"/>
  <c r="U1330" i="1" s="1"/>
  <c r="R1330" i="1"/>
  <c r="S1332" i="1" l="1"/>
  <c r="T1331" i="1"/>
  <c r="U1331" i="1" s="1"/>
  <c r="R1331" i="1"/>
  <c r="S1333" i="1" l="1"/>
  <c r="T1332" i="1"/>
  <c r="U1332" i="1" s="1"/>
  <c r="R1332" i="1"/>
  <c r="S1334" i="1" l="1"/>
  <c r="T1333" i="1"/>
  <c r="U1333" i="1" s="1"/>
  <c r="R1333" i="1"/>
  <c r="S1335" i="1" l="1"/>
  <c r="T1334" i="1"/>
  <c r="U1334" i="1" s="1"/>
  <c r="R1334" i="1"/>
  <c r="S1336" i="1" l="1"/>
  <c r="T1335" i="1"/>
  <c r="U1335" i="1" s="1"/>
  <c r="R1335" i="1"/>
  <c r="S1337" i="1" l="1"/>
  <c r="T1336" i="1"/>
  <c r="U1336" i="1" s="1"/>
  <c r="R1336" i="1"/>
  <c r="S1338" i="1" l="1"/>
  <c r="T1337" i="1"/>
  <c r="U1337" i="1" s="1"/>
  <c r="R1337" i="1"/>
  <c r="S1339" i="1" l="1"/>
  <c r="T1338" i="1"/>
  <c r="U1338" i="1" s="1"/>
  <c r="R1338" i="1"/>
  <c r="S1340" i="1" l="1"/>
  <c r="T1339" i="1"/>
  <c r="U1339" i="1" s="1"/>
  <c r="R1339" i="1"/>
  <c r="S1341" i="1" l="1"/>
  <c r="T1340" i="1"/>
  <c r="U1340" i="1" s="1"/>
  <c r="R1340" i="1"/>
  <c r="S1342" i="1" l="1"/>
  <c r="T1341" i="1"/>
  <c r="U1341" i="1" s="1"/>
  <c r="R1341" i="1"/>
  <c r="S1343" i="1" l="1"/>
  <c r="T1342" i="1"/>
  <c r="U1342" i="1" s="1"/>
  <c r="R1342" i="1"/>
  <c r="S1344" i="1" l="1"/>
  <c r="T1343" i="1"/>
  <c r="U1343" i="1" s="1"/>
  <c r="R1343" i="1"/>
  <c r="S1345" i="1" l="1"/>
  <c r="T1344" i="1"/>
  <c r="U1344" i="1" s="1"/>
  <c r="R1344" i="1"/>
  <c r="S1346" i="1" l="1"/>
  <c r="T1345" i="1"/>
  <c r="U1345" i="1" s="1"/>
  <c r="R1345" i="1"/>
  <c r="S1347" i="1" l="1"/>
  <c r="T1346" i="1"/>
  <c r="U1346" i="1" s="1"/>
  <c r="R1346" i="1"/>
  <c r="S1348" i="1" l="1"/>
  <c r="T1347" i="1"/>
  <c r="U1347" i="1" s="1"/>
  <c r="R1347" i="1"/>
  <c r="S1349" i="1" l="1"/>
  <c r="T1348" i="1"/>
  <c r="U1348" i="1" s="1"/>
  <c r="R1348" i="1"/>
  <c r="S1350" i="1" l="1"/>
  <c r="T1349" i="1"/>
  <c r="U1349" i="1" s="1"/>
  <c r="R1349" i="1"/>
  <c r="S1351" i="1" l="1"/>
  <c r="T1350" i="1"/>
  <c r="U1350" i="1" s="1"/>
  <c r="R1350" i="1"/>
  <c r="S1352" i="1" l="1"/>
  <c r="T1351" i="1"/>
  <c r="U1351" i="1" s="1"/>
  <c r="R1351" i="1"/>
  <c r="S1353" i="1" l="1"/>
  <c r="T1352" i="1"/>
  <c r="U1352" i="1" s="1"/>
  <c r="R1352" i="1"/>
  <c r="S1354" i="1" l="1"/>
  <c r="T1353" i="1"/>
  <c r="U1353" i="1" s="1"/>
  <c r="R1353" i="1"/>
  <c r="S1355" i="1" l="1"/>
  <c r="T1354" i="1"/>
  <c r="U1354" i="1" s="1"/>
  <c r="R1354" i="1"/>
  <c r="S1356" i="1" l="1"/>
  <c r="T1355" i="1"/>
  <c r="U1355" i="1" s="1"/>
  <c r="R1355" i="1"/>
  <c r="S1357" i="1" l="1"/>
  <c r="T1356" i="1"/>
  <c r="U1356" i="1" s="1"/>
  <c r="R1356" i="1"/>
  <c r="S1358" i="1" l="1"/>
  <c r="T1357" i="1"/>
  <c r="U1357" i="1" s="1"/>
  <c r="R1357" i="1"/>
  <c r="S1359" i="1" l="1"/>
  <c r="T1358" i="1"/>
  <c r="U1358" i="1" s="1"/>
  <c r="R1358" i="1"/>
  <c r="S1360" i="1" l="1"/>
  <c r="T1359" i="1"/>
  <c r="U1359" i="1" s="1"/>
  <c r="R1359" i="1"/>
  <c r="S1361" i="1" l="1"/>
  <c r="T1360" i="1"/>
  <c r="U1360" i="1" s="1"/>
  <c r="R1360" i="1"/>
  <c r="S1362" i="1" l="1"/>
  <c r="T1361" i="1"/>
  <c r="U1361" i="1" s="1"/>
  <c r="R1361" i="1"/>
  <c r="S1363" i="1" l="1"/>
  <c r="T1362" i="1"/>
  <c r="U1362" i="1" s="1"/>
  <c r="R1362" i="1"/>
  <c r="S1364" i="1" l="1"/>
  <c r="T1363" i="1"/>
  <c r="U1363" i="1" s="1"/>
  <c r="R1363" i="1"/>
  <c r="S1365" i="1" l="1"/>
  <c r="T1364" i="1"/>
  <c r="U1364" i="1" s="1"/>
  <c r="R1364" i="1"/>
  <c r="S1366" i="1" l="1"/>
  <c r="T1365" i="1"/>
  <c r="U1365" i="1" s="1"/>
  <c r="R1365" i="1"/>
  <c r="S1367" i="1" l="1"/>
  <c r="T1366" i="1"/>
  <c r="U1366" i="1" s="1"/>
  <c r="R1366" i="1"/>
  <c r="S1368" i="1" l="1"/>
  <c r="T1367" i="1"/>
  <c r="U1367" i="1" s="1"/>
  <c r="R1367" i="1"/>
  <c r="S1369" i="1" l="1"/>
  <c r="T1368" i="1"/>
  <c r="U1368" i="1" s="1"/>
  <c r="R1368" i="1"/>
  <c r="S1370" i="1" l="1"/>
  <c r="T1369" i="1"/>
  <c r="U1369" i="1" s="1"/>
  <c r="R1369" i="1"/>
  <c r="S1371" i="1" l="1"/>
  <c r="T1370" i="1"/>
  <c r="U1370" i="1" s="1"/>
  <c r="R1370" i="1"/>
  <c r="S1372" i="1" l="1"/>
  <c r="T1371" i="1"/>
  <c r="U1371" i="1" s="1"/>
  <c r="R1371" i="1"/>
  <c r="S1373" i="1" l="1"/>
  <c r="T1372" i="1"/>
  <c r="U1372" i="1" s="1"/>
  <c r="R1372" i="1"/>
  <c r="S1374" i="1" l="1"/>
  <c r="T1373" i="1"/>
  <c r="U1373" i="1" s="1"/>
  <c r="R1373" i="1"/>
  <c r="S1375" i="1" l="1"/>
  <c r="T1374" i="1"/>
  <c r="U1374" i="1" s="1"/>
  <c r="R1374" i="1"/>
  <c r="S1376" i="1" l="1"/>
  <c r="T1375" i="1"/>
  <c r="U1375" i="1" s="1"/>
  <c r="R1375" i="1"/>
  <c r="S1377" i="1" l="1"/>
  <c r="T1376" i="1"/>
  <c r="U1376" i="1" s="1"/>
  <c r="R1376" i="1"/>
  <c r="S1378" i="1" l="1"/>
  <c r="T1377" i="1"/>
  <c r="U1377" i="1" s="1"/>
  <c r="R1377" i="1"/>
  <c r="S1379" i="1" l="1"/>
  <c r="T1378" i="1"/>
  <c r="U1378" i="1" s="1"/>
  <c r="R1378" i="1"/>
  <c r="S1380" i="1" l="1"/>
  <c r="T1379" i="1"/>
  <c r="U1379" i="1" s="1"/>
  <c r="R1379" i="1"/>
  <c r="S1381" i="1" l="1"/>
  <c r="T1380" i="1"/>
  <c r="U1380" i="1" s="1"/>
  <c r="R1380" i="1"/>
  <c r="S1382" i="1" l="1"/>
  <c r="T1381" i="1"/>
  <c r="U1381" i="1" s="1"/>
  <c r="R1381" i="1"/>
  <c r="S1383" i="1" l="1"/>
  <c r="T1382" i="1"/>
  <c r="U1382" i="1" s="1"/>
  <c r="R1382" i="1"/>
  <c r="S1384" i="1" l="1"/>
  <c r="T1383" i="1"/>
  <c r="U1383" i="1" s="1"/>
  <c r="R1383" i="1"/>
  <c r="S1385" i="1" l="1"/>
  <c r="T1384" i="1"/>
  <c r="U1384" i="1" s="1"/>
  <c r="R1384" i="1"/>
  <c r="S1386" i="1" l="1"/>
  <c r="T1385" i="1"/>
  <c r="U1385" i="1" s="1"/>
  <c r="R1385" i="1"/>
  <c r="S1387" i="1" l="1"/>
  <c r="T1386" i="1"/>
  <c r="U1386" i="1" s="1"/>
  <c r="R1386" i="1"/>
  <c r="S1388" i="1" l="1"/>
  <c r="T1387" i="1"/>
  <c r="U1387" i="1" s="1"/>
  <c r="R1387" i="1"/>
  <c r="S1389" i="1" l="1"/>
  <c r="T1388" i="1"/>
  <c r="U1388" i="1" s="1"/>
  <c r="R1388" i="1"/>
  <c r="S1390" i="1" l="1"/>
  <c r="T1389" i="1"/>
  <c r="U1389" i="1" s="1"/>
  <c r="R1389" i="1"/>
  <c r="S1391" i="1" l="1"/>
  <c r="T1390" i="1"/>
  <c r="U1390" i="1" s="1"/>
  <c r="R1390" i="1"/>
  <c r="S1392" i="1" l="1"/>
  <c r="T1391" i="1"/>
  <c r="U1391" i="1" s="1"/>
  <c r="R1391" i="1"/>
  <c r="S1393" i="1" l="1"/>
  <c r="T1392" i="1"/>
  <c r="U1392" i="1" s="1"/>
  <c r="R1392" i="1"/>
  <c r="S1394" i="1" l="1"/>
  <c r="T1393" i="1"/>
  <c r="U1393" i="1" s="1"/>
  <c r="R1393" i="1"/>
  <c r="S1395" i="1" l="1"/>
  <c r="T1394" i="1"/>
  <c r="U1394" i="1" s="1"/>
  <c r="R1394" i="1"/>
  <c r="S1396" i="1" l="1"/>
  <c r="T1395" i="1"/>
  <c r="U1395" i="1" s="1"/>
  <c r="R1395" i="1"/>
  <c r="S1397" i="1" l="1"/>
  <c r="T1396" i="1"/>
  <c r="U1396" i="1" s="1"/>
  <c r="R1396" i="1"/>
  <c r="S1398" i="1" l="1"/>
  <c r="T1397" i="1"/>
  <c r="U1397" i="1" s="1"/>
  <c r="R1397" i="1"/>
  <c r="S1399" i="1" l="1"/>
  <c r="T1398" i="1"/>
  <c r="U1398" i="1" s="1"/>
  <c r="R1398" i="1"/>
  <c r="S1400" i="1" l="1"/>
  <c r="T1399" i="1"/>
  <c r="U1399" i="1" s="1"/>
  <c r="R1399" i="1"/>
  <c r="S1401" i="1" l="1"/>
  <c r="T1400" i="1"/>
  <c r="U1400" i="1" s="1"/>
  <c r="R1400" i="1"/>
  <c r="S1402" i="1" l="1"/>
  <c r="T1401" i="1"/>
  <c r="U1401" i="1" s="1"/>
  <c r="R1401" i="1"/>
  <c r="S1403" i="1" l="1"/>
  <c r="T1402" i="1"/>
  <c r="U1402" i="1" s="1"/>
  <c r="R1402" i="1"/>
  <c r="S1404" i="1" l="1"/>
  <c r="T1403" i="1"/>
  <c r="U1403" i="1" s="1"/>
  <c r="R1403" i="1"/>
  <c r="S1405" i="1" l="1"/>
  <c r="T1404" i="1"/>
  <c r="U1404" i="1" s="1"/>
  <c r="R1404" i="1"/>
  <c r="S1406" i="1" l="1"/>
  <c r="T1405" i="1"/>
  <c r="U1405" i="1" s="1"/>
  <c r="R1405" i="1"/>
  <c r="S1407" i="1" l="1"/>
  <c r="T1406" i="1"/>
  <c r="U1406" i="1" s="1"/>
  <c r="R1406" i="1"/>
  <c r="S1408" i="1" l="1"/>
  <c r="T1407" i="1"/>
  <c r="U1407" i="1" s="1"/>
  <c r="R1407" i="1"/>
  <c r="S1409" i="1" l="1"/>
  <c r="T1408" i="1"/>
  <c r="U1408" i="1" s="1"/>
  <c r="R1408" i="1"/>
  <c r="S1410" i="1" l="1"/>
  <c r="T1409" i="1"/>
  <c r="U1409" i="1" s="1"/>
  <c r="R1409" i="1"/>
  <c r="S1411" i="1" l="1"/>
  <c r="T1410" i="1"/>
  <c r="U1410" i="1" s="1"/>
  <c r="R1410" i="1"/>
  <c r="S1412" i="1" l="1"/>
  <c r="T1411" i="1"/>
  <c r="U1411" i="1" s="1"/>
  <c r="R1411" i="1"/>
  <c r="S1413" i="1" l="1"/>
  <c r="T1412" i="1"/>
  <c r="U1412" i="1" s="1"/>
  <c r="R1412" i="1"/>
  <c r="S1414" i="1" l="1"/>
  <c r="T1413" i="1"/>
  <c r="U1413" i="1" s="1"/>
  <c r="R1413" i="1"/>
  <c r="S1415" i="1" l="1"/>
  <c r="T1414" i="1"/>
  <c r="U1414" i="1" s="1"/>
  <c r="R1414" i="1"/>
  <c r="S1416" i="1" l="1"/>
  <c r="T1415" i="1"/>
  <c r="U1415" i="1" s="1"/>
  <c r="R1415" i="1"/>
  <c r="S1417" i="1" l="1"/>
  <c r="T1416" i="1"/>
  <c r="U1416" i="1" s="1"/>
  <c r="R1416" i="1"/>
  <c r="S1418" i="1" l="1"/>
  <c r="T1417" i="1"/>
  <c r="U1417" i="1" s="1"/>
  <c r="R1417" i="1"/>
  <c r="S1419" i="1" l="1"/>
  <c r="T1418" i="1"/>
  <c r="U1418" i="1" s="1"/>
  <c r="R1418" i="1"/>
  <c r="S1420" i="1" l="1"/>
  <c r="T1419" i="1"/>
  <c r="U1419" i="1" s="1"/>
  <c r="R1419" i="1"/>
  <c r="S1421" i="1" l="1"/>
  <c r="T1420" i="1"/>
  <c r="U1420" i="1" s="1"/>
  <c r="R1420" i="1"/>
  <c r="S1422" i="1" l="1"/>
  <c r="T1421" i="1"/>
  <c r="U1421" i="1" s="1"/>
  <c r="R1421" i="1"/>
  <c r="S1423" i="1" l="1"/>
  <c r="T1422" i="1"/>
  <c r="U1422" i="1" s="1"/>
  <c r="R1422" i="1"/>
  <c r="S1424" i="1" l="1"/>
  <c r="T1423" i="1"/>
  <c r="U1423" i="1" s="1"/>
  <c r="R1423" i="1"/>
  <c r="S1425" i="1" l="1"/>
  <c r="T1424" i="1"/>
  <c r="U1424" i="1" s="1"/>
  <c r="R1424" i="1"/>
  <c r="S1426" i="1" l="1"/>
  <c r="T1425" i="1"/>
  <c r="U1425" i="1" s="1"/>
  <c r="R1425" i="1"/>
  <c r="S1427" i="1" l="1"/>
  <c r="T1426" i="1"/>
  <c r="U1426" i="1" s="1"/>
  <c r="R1426" i="1"/>
  <c r="S1428" i="1" l="1"/>
  <c r="T1427" i="1"/>
  <c r="U1427" i="1" s="1"/>
  <c r="R1427" i="1"/>
  <c r="S1429" i="1" l="1"/>
  <c r="T1428" i="1"/>
  <c r="U1428" i="1" s="1"/>
  <c r="R1428" i="1"/>
  <c r="S1430" i="1" l="1"/>
  <c r="T1429" i="1"/>
  <c r="U1429" i="1" s="1"/>
  <c r="R1429" i="1"/>
  <c r="S1431" i="1" l="1"/>
  <c r="T1430" i="1"/>
  <c r="U1430" i="1" s="1"/>
  <c r="R1430" i="1"/>
  <c r="S1432" i="1" l="1"/>
  <c r="T1431" i="1"/>
  <c r="U1431" i="1" s="1"/>
  <c r="R1431" i="1"/>
  <c r="S1433" i="1" l="1"/>
  <c r="T1432" i="1"/>
  <c r="U1432" i="1" s="1"/>
  <c r="R1432" i="1"/>
  <c r="S1434" i="1" l="1"/>
  <c r="T1433" i="1"/>
  <c r="U1433" i="1" s="1"/>
  <c r="R1433" i="1"/>
  <c r="S1435" i="1" l="1"/>
  <c r="T1434" i="1"/>
  <c r="U1434" i="1" s="1"/>
  <c r="R1434" i="1"/>
  <c r="S1436" i="1" l="1"/>
  <c r="T1435" i="1"/>
  <c r="U1435" i="1" s="1"/>
  <c r="R1435" i="1"/>
  <c r="S1437" i="1" l="1"/>
  <c r="T1436" i="1"/>
  <c r="U1436" i="1" s="1"/>
  <c r="R1436" i="1"/>
  <c r="S1438" i="1" l="1"/>
  <c r="T1437" i="1"/>
  <c r="U1437" i="1" s="1"/>
  <c r="R1437" i="1"/>
  <c r="S1439" i="1" l="1"/>
  <c r="T1438" i="1"/>
  <c r="U1438" i="1" s="1"/>
  <c r="R1438" i="1"/>
  <c r="S1440" i="1" l="1"/>
  <c r="T1439" i="1"/>
  <c r="U1439" i="1" s="1"/>
  <c r="R1439" i="1"/>
  <c r="S1441" i="1" l="1"/>
  <c r="T1440" i="1"/>
  <c r="U1440" i="1" s="1"/>
  <c r="R1440" i="1"/>
  <c r="S1442" i="1" l="1"/>
  <c r="T1441" i="1"/>
  <c r="U1441" i="1" s="1"/>
  <c r="R1441" i="1"/>
  <c r="S1443" i="1" l="1"/>
  <c r="T1442" i="1"/>
  <c r="U1442" i="1" s="1"/>
  <c r="R1442" i="1"/>
  <c r="S1444" i="1" l="1"/>
  <c r="T1443" i="1"/>
  <c r="U1443" i="1" s="1"/>
  <c r="R1443" i="1"/>
  <c r="S1445" i="1" l="1"/>
  <c r="T1444" i="1"/>
  <c r="U1444" i="1" s="1"/>
  <c r="R1444" i="1"/>
  <c r="S1446" i="1" l="1"/>
  <c r="T1445" i="1"/>
  <c r="U1445" i="1" s="1"/>
  <c r="R1445" i="1"/>
  <c r="S1447" i="1" l="1"/>
  <c r="T1446" i="1"/>
  <c r="U1446" i="1" s="1"/>
  <c r="R1446" i="1"/>
  <c r="S1448" i="1" l="1"/>
  <c r="T1447" i="1"/>
  <c r="U1447" i="1" s="1"/>
  <c r="R1447" i="1"/>
  <c r="S1449" i="1" l="1"/>
  <c r="T1448" i="1"/>
  <c r="U1448" i="1" s="1"/>
  <c r="R1448" i="1"/>
  <c r="S1450" i="1" l="1"/>
  <c r="T1449" i="1"/>
  <c r="U1449" i="1" s="1"/>
  <c r="R1449" i="1"/>
  <c r="S1451" i="1" l="1"/>
  <c r="T1450" i="1"/>
  <c r="U1450" i="1" s="1"/>
  <c r="R1450" i="1"/>
  <c r="S1452" i="1" l="1"/>
  <c r="T1451" i="1"/>
  <c r="U1451" i="1" s="1"/>
  <c r="R1451" i="1"/>
  <c r="S1453" i="1" l="1"/>
  <c r="T1452" i="1"/>
  <c r="U1452" i="1" s="1"/>
  <c r="R1452" i="1"/>
  <c r="S1454" i="1" l="1"/>
  <c r="T1453" i="1"/>
  <c r="U1453" i="1" s="1"/>
  <c r="R1453" i="1"/>
  <c r="S1455" i="1" l="1"/>
  <c r="T1454" i="1"/>
  <c r="U1454" i="1" s="1"/>
  <c r="R1454" i="1"/>
  <c r="S1456" i="1" l="1"/>
  <c r="T1455" i="1"/>
  <c r="U1455" i="1" s="1"/>
  <c r="R1455" i="1"/>
  <c r="S1457" i="1" l="1"/>
  <c r="T1456" i="1"/>
  <c r="U1456" i="1" s="1"/>
  <c r="R1456" i="1"/>
  <c r="S1458" i="1" l="1"/>
  <c r="T1457" i="1"/>
  <c r="U1457" i="1" s="1"/>
  <c r="R1457" i="1"/>
  <c r="S1459" i="1" l="1"/>
  <c r="T1458" i="1"/>
  <c r="U1458" i="1" s="1"/>
  <c r="R1458" i="1"/>
  <c r="S1460" i="1" l="1"/>
  <c r="T1459" i="1"/>
  <c r="U1459" i="1" s="1"/>
  <c r="R1459" i="1"/>
  <c r="S1461" i="1" l="1"/>
  <c r="T1460" i="1"/>
  <c r="U1460" i="1" s="1"/>
  <c r="R1460" i="1"/>
  <c r="S1462" i="1" l="1"/>
  <c r="T1461" i="1"/>
  <c r="U1461" i="1" s="1"/>
  <c r="R1461" i="1"/>
  <c r="S1463" i="1" l="1"/>
  <c r="T1462" i="1"/>
  <c r="U1462" i="1" s="1"/>
  <c r="R1462" i="1"/>
  <c r="S1464" i="1" l="1"/>
  <c r="T1463" i="1"/>
  <c r="U1463" i="1" s="1"/>
  <c r="R1463" i="1"/>
  <c r="S1465" i="1" l="1"/>
  <c r="T1464" i="1"/>
  <c r="U1464" i="1" s="1"/>
  <c r="R1464" i="1"/>
  <c r="S1466" i="1" l="1"/>
  <c r="T1465" i="1"/>
  <c r="U1465" i="1" s="1"/>
  <c r="R1465" i="1"/>
  <c r="S1467" i="1" l="1"/>
  <c r="T1466" i="1"/>
  <c r="U1466" i="1" s="1"/>
  <c r="R1466" i="1"/>
  <c r="S1468" i="1" l="1"/>
  <c r="T1467" i="1"/>
  <c r="U1467" i="1" s="1"/>
  <c r="R1467" i="1"/>
  <c r="S1469" i="1" l="1"/>
  <c r="T1468" i="1"/>
  <c r="U1468" i="1" s="1"/>
  <c r="R1468" i="1"/>
  <c r="S1470" i="1" l="1"/>
  <c r="T1469" i="1"/>
  <c r="U1469" i="1" s="1"/>
  <c r="R1469" i="1"/>
  <c r="S1471" i="1" l="1"/>
  <c r="T1470" i="1"/>
  <c r="U1470" i="1" s="1"/>
  <c r="R1470" i="1"/>
  <c r="S1472" i="1" l="1"/>
  <c r="T1471" i="1"/>
  <c r="U1471" i="1" s="1"/>
  <c r="R1471" i="1"/>
  <c r="S1473" i="1" l="1"/>
  <c r="T1472" i="1"/>
  <c r="U1472" i="1" s="1"/>
  <c r="R1472" i="1"/>
  <c r="S1474" i="1" l="1"/>
  <c r="T1473" i="1"/>
  <c r="U1473" i="1" s="1"/>
  <c r="R1473" i="1"/>
  <c r="S1475" i="1" l="1"/>
  <c r="T1474" i="1"/>
  <c r="U1474" i="1" s="1"/>
  <c r="R1474" i="1"/>
  <c r="S1476" i="1" l="1"/>
  <c r="T1475" i="1"/>
  <c r="U1475" i="1" s="1"/>
  <c r="R1475" i="1"/>
  <c r="S1477" i="1" l="1"/>
  <c r="T1476" i="1"/>
  <c r="U1476" i="1" s="1"/>
  <c r="R1476" i="1"/>
  <c r="S1478" i="1" l="1"/>
  <c r="T1477" i="1"/>
  <c r="U1477" i="1" s="1"/>
  <c r="R1477" i="1"/>
  <c r="S1479" i="1" l="1"/>
  <c r="T1478" i="1"/>
  <c r="U1478" i="1" s="1"/>
  <c r="R1478" i="1"/>
  <c r="S1480" i="1" l="1"/>
  <c r="T1479" i="1"/>
  <c r="U1479" i="1" s="1"/>
  <c r="R1479" i="1"/>
  <c r="S1481" i="1" l="1"/>
  <c r="T1480" i="1"/>
  <c r="U1480" i="1" s="1"/>
  <c r="R1480" i="1"/>
  <c r="S1482" i="1" l="1"/>
  <c r="T1481" i="1"/>
  <c r="U1481" i="1" s="1"/>
  <c r="R1481" i="1"/>
  <c r="S1483" i="1" l="1"/>
  <c r="T1482" i="1"/>
  <c r="U1482" i="1" s="1"/>
  <c r="R1482" i="1"/>
  <c r="S1484" i="1" l="1"/>
  <c r="T1483" i="1"/>
  <c r="U1483" i="1" s="1"/>
  <c r="R1483" i="1"/>
  <c r="S1485" i="1" l="1"/>
  <c r="T1484" i="1"/>
  <c r="U1484" i="1" s="1"/>
  <c r="R1484" i="1"/>
  <c r="S1486" i="1" l="1"/>
  <c r="T1485" i="1"/>
  <c r="U1485" i="1" s="1"/>
  <c r="R1485" i="1"/>
  <c r="S1487" i="1" l="1"/>
  <c r="T1486" i="1"/>
  <c r="U1486" i="1" s="1"/>
  <c r="R1486" i="1"/>
  <c r="S1488" i="1" l="1"/>
  <c r="T1487" i="1"/>
  <c r="U1487" i="1" s="1"/>
  <c r="R1487" i="1"/>
  <c r="S1489" i="1" l="1"/>
  <c r="T1488" i="1"/>
  <c r="U1488" i="1" s="1"/>
  <c r="R1488" i="1"/>
  <c r="S1490" i="1" l="1"/>
  <c r="T1489" i="1"/>
  <c r="U1489" i="1" s="1"/>
  <c r="R1489" i="1"/>
  <c r="S1491" i="1" l="1"/>
  <c r="T1490" i="1"/>
  <c r="U1490" i="1" s="1"/>
  <c r="R1490" i="1"/>
  <c r="S1492" i="1" l="1"/>
  <c r="T1491" i="1"/>
  <c r="U1491" i="1" s="1"/>
  <c r="R1491" i="1"/>
  <c r="S1493" i="1" l="1"/>
  <c r="T1492" i="1"/>
  <c r="U1492" i="1" s="1"/>
  <c r="R1492" i="1"/>
  <c r="S1494" i="1" l="1"/>
  <c r="T1493" i="1"/>
  <c r="U1493" i="1" s="1"/>
  <c r="R1493" i="1"/>
  <c r="S1495" i="1" l="1"/>
  <c r="T1494" i="1"/>
  <c r="U1494" i="1" s="1"/>
  <c r="R1494" i="1"/>
  <c r="S1496" i="1" l="1"/>
  <c r="T1495" i="1"/>
  <c r="U1495" i="1" s="1"/>
  <c r="R1495" i="1"/>
  <c r="S1497" i="1" l="1"/>
  <c r="T1496" i="1"/>
  <c r="U1496" i="1" s="1"/>
  <c r="R1496" i="1"/>
  <c r="S1498" i="1" l="1"/>
  <c r="T1497" i="1"/>
  <c r="U1497" i="1" s="1"/>
  <c r="R1497" i="1"/>
  <c r="S1499" i="1" l="1"/>
  <c r="T1498" i="1"/>
  <c r="U1498" i="1" s="1"/>
  <c r="R1498" i="1"/>
  <c r="S1500" i="1" l="1"/>
  <c r="T1499" i="1"/>
  <c r="U1499" i="1" s="1"/>
  <c r="R1499" i="1"/>
  <c r="S1501" i="1" l="1"/>
  <c r="T1500" i="1"/>
  <c r="U1500" i="1" s="1"/>
  <c r="R1500" i="1"/>
  <c r="S1502" i="1" l="1"/>
  <c r="T1501" i="1"/>
  <c r="U1501" i="1" s="1"/>
  <c r="R1501" i="1"/>
  <c r="S1503" i="1" l="1"/>
  <c r="T1502" i="1"/>
  <c r="U1502" i="1" s="1"/>
  <c r="R1502" i="1"/>
  <c r="S1504" i="1" l="1"/>
  <c r="T1503" i="1"/>
  <c r="U1503" i="1" s="1"/>
  <c r="R1503" i="1"/>
  <c r="S1505" i="1" l="1"/>
  <c r="T1504" i="1"/>
  <c r="U1504" i="1" s="1"/>
  <c r="R1504" i="1"/>
  <c r="S1506" i="1" l="1"/>
  <c r="T1505" i="1"/>
  <c r="U1505" i="1" s="1"/>
  <c r="R1505" i="1"/>
  <c r="S1507" i="1" l="1"/>
  <c r="T1506" i="1"/>
  <c r="U1506" i="1" s="1"/>
  <c r="R1506" i="1"/>
  <c r="S1508" i="1" l="1"/>
  <c r="T1507" i="1"/>
  <c r="U1507" i="1" s="1"/>
  <c r="R1507" i="1"/>
  <c r="S1509" i="1" l="1"/>
  <c r="T1508" i="1"/>
  <c r="U1508" i="1" s="1"/>
  <c r="R1508" i="1"/>
  <c r="S1510" i="1" l="1"/>
  <c r="T1509" i="1"/>
  <c r="U1509" i="1" s="1"/>
  <c r="R1509" i="1"/>
  <c r="S1511" i="1" l="1"/>
  <c r="T1510" i="1"/>
  <c r="U1510" i="1" s="1"/>
  <c r="R1510" i="1"/>
  <c r="S1512" i="1" l="1"/>
  <c r="T1511" i="1"/>
  <c r="U1511" i="1" s="1"/>
  <c r="R1511" i="1"/>
  <c r="S1513" i="1" l="1"/>
  <c r="T1512" i="1"/>
  <c r="U1512" i="1" s="1"/>
  <c r="R1512" i="1"/>
  <c r="S1514" i="1" l="1"/>
  <c r="T1513" i="1"/>
  <c r="U1513" i="1" s="1"/>
  <c r="R1513" i="1"/>
  <c r="S1515" i="1" l="1"/>
  <c r="T1514" i="1"/>
  <c r="U1514" i="1" s="1"/>
  <c r="R1514" i="1"/>
  <c r="S1516" i="1" l="1"/>
  <c r="T1515" i="1"/>
  <c r="U1515" i="1" s="1"/>
  <c r="R1515" i="1"/>
  <c r="S1517" i="1" l="1"/>
  <c r="T1516" i="1"/>
  <c r="U1516" i="1" s="1"/>
  <c r="R1516" i="1"/>
  <c r="S1518" i="1" l="1"/>
  <c r="T1517" i="1"/>
  <c r="U1517" i="1" s="1"/>
  <c r="R1517" i="1"/>
  <c r="S1519" i="1" l="1"/>
  <c r="T1518" i="1"/>
  <c r="U1518" i="1" s="1"/>
  <c r="R1518" i="1"/>
  <c r="S1520" i="1" l="1"/>
  <c r="T1519" i="1"/>
  <c r="U1519" i="1" s="1"/>
  <c r="R1519" i="1"/>
  <c r="S1521" i="1" l="1"/>
  <c r="T1520" i="1"/>
  <c r="U1520" i="1" s="1"/>
  <c r="R1520" i="1"/>
  <c r="S1522" i="1" l="1"/>
  <c r="T1521" i="1"/>
  <c r="U1521" i="1" s="1"/>
  <c r="R1521" i="1"/>
  <c r="S1523" i="1" l="1"/>
  <c r="T1522" i="1"/>
  <c r="U1522" i="1" s="1"/>
  <c r="R1522" i="1"/>
  <c r="S1524" i="1" l="1"/>
  <c r="T1523" i="1"/>
  <c r="U1523" i="1" s="1"/>
  <c r="R1523" i="1"/>
  <c r="S1525" i="1" l="1"/>
  <c r="T1524" i="1"/>
  <c r="U1524" i="1" s="1"/>
  <c r="R1524" i="1"/>
  <c r="S1526" i="1" l="1"/>
  <c r="T1525" i="1"/>
  <c r="U1525" i="1" s="1"/>
  <c r="R1525" i="1"/>
  <c r="S1527" i="1" l="1"/>
  <c r="T1526" i="1"/>
  <c r="U1526" i="1" s="1"/>
  <c r="R1526" i="1"/>
  <c r="S1528" i="1" l="1"/>
  <c r="T1527" i="1"/>
  <c r="U1527" i="1" s="1"/>
  <c r="R1527" i="1"/>
  <c r="S1529" i="1" l="1"/>
  <c r="T1528" i="1"/>
  <c r="U1528" i="1" s="1"/>
  <c r="R1528" i="1"/>
  <c r="S1530" i="1" l="1"/>
  <c r="T1529" i="1"/>
  <c r="U1529" i="1" s="1"/>
  <c r="R1529" i="1"/>
  <c r="S1531" i="1" l="1"/>
  <c r="T1530" i="1"/>
  <c r="U1530" i="1" s="1"/>
  <c r="R1530" i="1"/>
  <c r="S1532" i="1" l="1"/>
  <c r="T1531" i="1"/>
  <c r="U1531" i="1" s="1"/>
  <c r="R1531" i="1"/>
  <c r="S1533" i="1" l="1"/>
  <c r="T1532" i="1"/>
  <c r="U1532" i="1" s="1"/>
  <c r="R1532" i="1"/>
  <c r="S1534" i="1" l="1"/>
  <c r="T1533" i="1"/>
  <c r="U1533" i="1" s="1"/>
  <c r="R1533" i="1"/>
  <c r="S1535" i="1" l="1"/>
  <c r="T1534" i="1"/>
  <c r="U1534" i="1" s="1"/>
  <c r="R1534" i="1"/>
  <c r="S1536" i="1" l="1"/>
  <c r="T1535" i="1"/>
  <c r="U1535" i="1" s="1"/>
  <c r="R1535" i="1"/>
  <c r="S1537" i="1" l="1"/>
  <c r="T1536" i="1"/>
  <c r="U1536" i="1" s="1"/>
  <c r="R1536" i="1"/>
  <c r="S1538" i="1" l="1"/>
  <c r="T1537" i="1"/>
  <c r="U1537" i="1" s="1"/>
  <c r="R1537" i="1"/>
  <c r="S1539" i="1" l="1"/>
  <c r="T1538" i="1"/>
  <c r="U1538" i="1" s="1"/>
  <c r="R1538" i="1"/>
  <c r="S1540" i="1" l="1"/>
  <c r="T1539" i="1"/>
  <c r="U1539" i="1" s="1"/>
  <c r="R1539" i="1"/>
  <c r="S1541" i="1" l="1"/>
  <c r="T1540" i="1"/>
  <c r="U1540" i="1" s="1"/>
  <c r="R1540" i="1"/>
  <c r="S1542" i="1" l="1"/>
  <c r="T1541" i="1"/>
  <c r="U1541" i="1" s="1"/>
  <c r="R1541" i="1"/>
  <c r="S1543" i="1" l="1"/>
  <c r="T1542" i="1"/>
  <c r="U1542" i="1" s="1"/>
  <c r="R1542" i="1"/>
  <c r="S1544" i="1" l="1"/>
  <c r="T1543" i="1"/>
  <c r="U1543" i="1" s="1"/>
  <c r="R1543" i="1"/>
  <c r="S1545" i="1" l="1"/>
  <c r="T1544" i="1"/>
  <c r="U1544" i="1" s="1"/>
  <c r="R1544" i="1"/>
  <c r="S1546" i="1" l="1"/>
  <c r="T1545" i="1"/>
  <c r="U1545" i="1" s="1"/>
  <c r="R1545" i="1"/>
  <c r="S1547" i="1" l="1"/>
  <c r="T1546" i="1"/>
  <c r="U1546" i="1" s="1"/>
  <c r="R1546" i="1"/>
  <c r="S1548" i="1" l="1"/>
  <c r="T1547" i="1"/>
  <c r="U1547" i="1" s="1"/>
  <c r="R1547" i="1"/>
  <c r="S1549" i="1" l="1"/>
  <c r="T1548" i="1"/>
  <c r="U1548" i="1" s="1"/>
  <c r="R1548" i="1"/>
  <c r="S1550" i="1" l="1"/>
  <c r="T1549" i="1"/>
  <c r="U1549" i="1" s="1"/>
  <c r="R1549" i="1"/>
  <c r="S1551" i="1" l="1"/>
  <c r="T1550" i="1"/>
  <c r="U1550" i="1" s="1"/>
  <c r="R1550" i="1"/>
  <c r="S1552" i="1" l="1"/>
  <c r="T1551" i="1"/>
  <c r="U1551" i="1" s="1"/>
  <c r="R1551" i="1"/>
  <c r="S1553" i="1" l="1"/>
  <c r="T1552" i="1"/>
  <c r="U1552" i="1" s="1"/>
  <c r="R1552" i="1"/>
  <c r="S1554" i="1" l="1"/>
  <c r="T1553" i="1"/>
  <c r="U1553" i="1" s="1"/>
  <c r="R1553" i="1"/>
  <c r="S1555" i="1" l="1"/>
  <c r="T1554" i="1"/>
  <c r="U1554" i="1" s="1"/>
  <c r="R1554" i="1"/>
  <c r="S1556" i="1" l="1"/>
  <c r="T1555" i="1"/>
  <c r="U1555" i="1" s="1"/>
  <c r="R1555" i="1"/>
  <c r="S1557" i="1" l="1"/>
  <c r="T1556" i="1"/>
  <c r="U1556" i="1" s="1"/>
  <c r="R1556" i="1"/>
  <c r="S1558" i="1" l="1"/>
  <c r="T1557" i="1"/>
  <c r="U1557" i="1" s="1"/>
  <c r="R1557" i="1"/>
  <c r="S1559" i="1" l="1"/>
  <c r="T1558" i="1"/>
  <c r="U1558" i="1" s="1"/>
  <c r="R1558" i="1"/>
  <c r="S1560" i="1" l="1"/>
  <c r="T1559" i="1"/>
  <c r="U1559" i="1" s="1"/>
  <c r="R1559" i="1"/>
  <c r="S1561" i="1" l="1"/>
  <c r="T1560" i="1"/>
  <c r="U1560" i="1" s="1"/>
  <c r="R1560" i="1"/>
  <c r="S1562" i="1" l="1"/>
  <c r="T1561" i="1"/>
  <c r="U1561" i="1" s="1"/>
  <c r="R1561" i="1"/>
  <c r="S1563" i="1" l="1"/>
  <c r="T1562" i="1"/>
  <c r="U1562" i="1" s="1"/>
  <c r="R1562" i="1"/>
  <c r="S1564" i="1" l="1"/>
  <c r="T1563" i="1"/>
  <c r="U1563" i="1" s="1"/>
  <c r="R1563" i="1"/>
  <c r="S1565" i="1" l="1"/>
  <c r="T1564" i="1"/>
  <c r="U1564" i="1" s="1"/>
  <c r="R1564" i="1"/>
  <c r="S1566" i="1" l="1"/>
  <c r="T1565" i="1"/>
  <c r="U1565" i="1" s="1"/>
  <c r="R1565" i="1"/>
  <c r="S1567" i="1" l="1"/>
  <c r="T1566" i="1"/>
  <c r="U1566" i="1" s="1"/>
  <c r="R1566" i="1"/>
  <c r="S1568" i="1" l="1"/>
  <c r="T1567" i="1"/>
  <c r="U1567" i="1" s="1"/>
  <c r="R1567" i="1"/>
  <c r="S1569" i="1" l="1"/>
  <c r="T1568" i="1"/>
  <c r="U1568" i="1" s="1"/>
  <c r="R1568" i="1"/>
  <c r="S1570" i="1" l="1"/>
  <c r="T1569" i="1"/>
  <c r="U1569" i="1" s="1"/>
  <c r="R1569" i="1"/>
  <c r="S1571" i="1" l="1"/>
  <c r="T1570" i="1"/>
  <c r="U1570" i="1" s="1"/>
  <c r="R1570" i="1"/>
  <c r="S1572" i="1" l="1"/>
  <c r="T1571" i="1"/>
  <c r="U1571" i="1" s="1"/>
  <c r="R1571" i="1"/>
  <c r="S1573" i="1" l="1"/>
  <c r="T1572" i="1"/>
  <c r="U1572" i="1" s="1"/>
  <c r="R1572" i="1"/>
  <c r="S1574" i="1" l="1"/>
  <c r="T1573" i="1"/>
  <c r="U1573" i="1" s="1"/>
  <c r="R1573" i="1"/>
  <c r="S1575" i="1" l="1"/>
  <c r="T1574" i="1"/>
  <c r="U1574" i="1" s="1"/>
  <c r="R1574" i="1"/>
  <c r="S1576" i="1" l="1"/>
  <c r="T1575" i="1"/>
  <c r="U1575" i="1" s="1"/>
  <c r="R1575" i="1"/>
  <c r="S1577" i="1" l="1"/>
  <c r="T1576" i="1"/>
  <c r="U1576" i="1" s="1"/>
  <c r="R1576" i="1"/>
  <c r="S1578" i="1" l="1"/>
  <c r="T1577" i="1"/>
  <c r="U1577" i="1" s="1"/>
  <c r="R1577" i="1"/>
  <c r="S1579" i="1" l="1"/>
  <c r="T1578" i="1"/>
  <c r="U1578" i="1" s="1"/>
  <c r="R1578" i="1"/>
  <c r="S1580" i="1" l="1"/>
  <c r="T1579" i="1"/>
  <c r="U1579" i="1" s="1"/>
  <c r="R1579" i="1"/>
  <c r="S1581" i="1" l="1"/>
  <c r="T1580" i="1"/>
  <c r="U1580" i="1" s="1"/>
  <c r="R1580" i="1"/>
  <c r="S1582" i="1" l="1"/>
  <c r="T1581" i="1"/>
  <c r="U1581" i="1" s="1"/>
  <c r="R1581" i="1"/>
  <c r="S1583" i="1" l="1"/>
  <c r="T1582" i="1"/>
  <c r="U1582" i="1" s="1"/>
  <c r="R1582" i="1"/>
  <c r="S1584" i="1" l="1"/>
  <c r="T1583" i="1"/>
  <c r="U1583" i="1" s="1"/>
  <c r="R1583" i="1"/>
  <c r="S1585" i="1" l="1"/>
  <c r="T1584" i="1"/>
  <c r="U1584" i="1" s="1"/>
  <c r="R1584" i="1"/>
  <c r="S1586" i="1" l="1"/>
  <c r="T1585" i="1"/>
  <c r="U1585" i="1" s="1"/>
  <c r="R1585" i="1"/>
  <c r="S1587" i="1" l="1"/>
  <c r="T1586" i="1"/>
  <c r="U1586" i="1" s="1"/>
  <c r="R1586" i="1"/>
  <c r="S1588" i="1" l="1"/>
  <c r="T1587" i="1"/>
  <c r="U1587" i="1" s="1"/>
  <c r="R1587" i="1"/>
  <c r="S1589" i="1" l="1"/>
  <c r="T1588" i="1"/>
  <c r="U1588" i="1" s="1"/>
  <c r="R1588" i="1"/>
  <c r="S1590" i="1" l="1"/>
  <c r="T1589" i="1"/>
  <c r="U1589" i="1" s="1"/>
  <c r="R1589" i="1"/>
  <c r="S1591" i="1" l="1"/>
  <c r="T1590" i="1"/>
  <c r="U1590" i="1" s="1"/>
  <c r="R1590" i="1"/>
  <c r="S1592" i="1" l="1"/>
  <c r="T1591" i="1"/>
  <c r="U1591" i="1" s="1"/>
  <c r="R1591" i="1"/>
  <c r="S1593" i="1" l="1"/>
  <c r="T1592" i="1"/>
  <c r="U1592" i="1" s="1"/>
  <c r="R1592" i="1"/>
  <c r="S1594" i="1" l="1"/>
  <c r="T1593" i="1"/>
  <c r="U1593" i="1" s="1"/>
  <c r="R1593" i="1"/>
  <c r="S1595" i="1" l="1"/>
  <c r="T1594" i="1"/>
  <c r="U1594" i="1" s="1"/>
  <c r="R1594" i="1"/>
  <c r="S1596" i="1" l="1"/>
  <c r="T1595" i="1"/>
  <c r="U1595" i="1" s="1"/>
  <c r="R1595" i="1"/>
  <c r="S1597" i="1" l="1"/>
  <c r="T1596" i="1"/>
  <c r="U1596" i="1" s="1"/>
  <c r="R1596" i="1"/>
  <c r="S1598" i="1" l="1"/>
  <c r="T1597" i="1"/>
  <c r="U1597" i="1" s="1"/>
  <c r="R1597" i="1"/>
  <c r="S1599" i="1" l="1"/>
  <c r="T1598" i="1"/>
  <c r="U1598" i="1" s="1"/>
  <c r="R1598" i="1"/>
  <c r="S1600" i="1" l="1"/>
  <c r="T1599" i="1"/>
  <c r="U1599" i="1" s="1"/>
  <c r="R1599" i="1"/>
  <c r="S1601" i="1" l="1"/>
  <c r="T1600" i="1"/>
  <c r="U1600" i="1" s="1"/>
  <c r="R1600" i="1"/>
  <c r="S1602" i="1" l="1"/>
  <c r="T1601" i="1"/>
  <c r="U1601" i="1" s="1"/>
  <c r="R1601" i="1"/>
  <c r="S1603" i="1" l="1"/>
  <c r="T1602" i="1"/>
  <c r="U1602" i="1" s="1"/>
  <c r="R1602" i="1"/>
  <c r="S1604" i="1" l="1"/>
  <c r="T1603" i="1"/>
  <c r="U1603" i="1" s="1"/>
  <c r="R1603" i="1"/>
  <c r="S1605" i="1" l="1"/>
  <c r="T1604" i="1"/>
  <c r="U1604" i="1" s="1"/>
  <c r="R1604" i="1"/>
  <c r="S1606" i="1" l="1"/>
  <c r="T1605" i="1"/>
  <c r="U1605" i="1" s="1"/>
  <c r="R1605" i="1"/>
  <c r="S1607" i="1" l="1"/>
  <c r="T1606" i="1"/>
  <c r="U1606" i="1" s="1"/>
  <c r="R1606" i="1"/>
  <c r="S1608" i="1" l="1"/>
  <c r="T1607" i="1"/>
  <c r="U1607" i="1" s="1"/>
  <c r="R1607" i="1"/>
  <c r="S1609" i="1" l="1"/>
  <c r="T1608" i="1"/>
  <c r="U1608" i="1" s="1"/>
  <c r="R1608" i="1"/>
  <c r="S1610" i="1" l="1"/>
  <c r="T1609" i="1"/>
  <c r="U1609" i="1" s="1"/>
  <c r="R1609" i="1"/>
  <c r="S1611" i="1" l="1"/>
  <c r="T1610" i="1"/>
  <c r="U1610" i="1" s="1"/>
  <c r="R1610" i="1"/>
  <c r="S1612" i="1" l="1"/>
  <c r="T1611" i="1"/>
  <c r="U1611" i="1" s="1"/>
  <c r="R1611" i="1"/>
  <c r="S1613" i="1" l="1"/>
  <c r="T1612" i="1"/>
  <c r="U1612" i="1" s="1"/>
  <c r="R1612" i="1"/>
  <c r="S1614" i="1" l="1"/>
  <c r="T1613" i="1"/>
  <c r="U1613" i="1" s="1"/>
  <c r="R1613" i="1"/>
  <c r="S1615" i="1" l="1"/>
  <c r="T1614" i="1"/>
  <c r="U1614" i="1" s="1"/>
  <c r="R1614" i="1"/>
  <c r="S1616" i="1" l="1"/>
  <c r="T1615" i="1"/>
  <c r="U1615" i="1" s="1"/>
  <c r="R1615" i="1"/>
  <c r="S1617" i="1" l="1"/>
  <c r="T1616" i="1"/>
  <c r="U1616" i="1" s="1"/>
  <c r="R1616" i="1"/>
  <c r="S1618" i="1" l="1"/>
  <c r="T1617" i="1"/>
  <c r="U1617" i="1" s="1"/>
  <c r="R1617" i="1"/>
  <c r="S1619" i="1" l="1"/>
  <c r="T1618" i="1"/>
  <c r="U1618" i="1" s="1"/>
  <c r="R1618" i="1"/>
  <c r="S1620" i="1" l="1"/>
  <c r="T1619" i="1"/>
  <c r="U1619" i="1" s="1"/>
  <c r="R1619" i="1"/>
  <c r="S1621" i="1" l="1"/>
  <c r="T1620" i="1"/>
  <c r="U1620" i="1" s="1"/>
  <c r="R1620" i="1"/>
  <c r="S1622" i="1" l="1"/>
  <c r="T1621" i="1"/>
  <c r="U1621" i="1" s="1"/>
  <c r="R1621" i="1"/>
  <c r="S1623" i="1" l="1"/>
  <c r="T1622" i="1"/>
  <c r="U1622" i="1" s="1"/>
  <c r="R1622" i="1"/>
  <c r="S1624" i="1" l="1"/>
  <c r="T1623" i="1"/>
  <c r="U1623" i="1" s="1"/>
  <c r="R1623" i="1"/>
  <c r="S1625" i="1" l="1"/>
  <c r="T1624" i="1"/>
  <c r="U1624" i="1" s="1"/>
  <c r="R1624" i="1"/>
  <c r="S1626" i="1" l="1"/>
  <c r="T1625" i="1"/>
  <c r="U1625" i="1" s="1"/>
  <c r="R1625" i="1"/>
  <c r="S1627" i="1" l="1"/>
  <c r="T1626" i="1"/>
  <c r="U1626" i="1" s="1"/>
  <c r="R1626" i="1"/>
  <c r="S1628" i="1" l="1"/>
  <c r="T1627" i="1"/>
  <c r="U1627" i="1" s="1"/>
  <c r="R1627" i="1"/>
  <c r="S1629" i="1" l="1"/>
  <c r="T1628" i="1"/>
  <c r="U1628" i="1" s="1"/>
  <c r="R1628" i="1"/>
  <c r="S1630" i="1" l="1"/>
  <c r="T1629" i="1"/>
  <c r="U1629" i="1" s="1"/>
  <c r="R1629" i="1"/>
  <c r="S1631" i="1" l="1"/>
  <c r="T1630" i="1"/>
  <c r="U1630" i="1" s="1"/>
  <c r="R1630" i="1"/>
  <c r="S1632" i="1" l="1"/>
  <c r="T1631" i="1"/>
  <c r="U1631" i="1" s="1"/>
  <c r="R1631" i="1"/>
  <c r="S1633" i="1" l="1"/>
  <c r="T1632" i="1"/>
  <c r="U1632" i="1" s="1"/>
  <c r="R1632" i="1"/>
  <c r="S1634" i="1" l="1"/>
  <c r="T1633" i="1"/>
  <c r="U1633" i="1" s="1"/>
  <c r="R1633" i="1"/>
  <c r="S1635" i="1" l="1"/>
  <c r="T1634" i="1"/>
  <c r="U1634" i="1" s="1"/>
  <c r="R1634" i="1"/>
  <c r="S1636" i="1" l="1"/>
  <c r="T1635" i="1"/>
  <c r="U1635" i="1" s="1"/>
  <c r="R1635" i="1"/>
  <c r="S1637" i="1" l="1"/>
  <c r="T1636" i="1"/>
  <c r="U1636" i="1" s="1"/>
  <c r="R1636" i="1"/>
  <c r="S1638" i="1" l="1"/>
  <c r="T1637" i="1"/>
  <c r="U1637" i="1" s="1"/>
  <c r="R1637" i="1"/>
  <c r="S1639" i="1" l="1"/>
  <c r="T1638" i="1"/>
  <c r="U1638" i="1" s="1"/>
  <c r="R1638" i="1"/>
  <c r="S1640" i="1" l="1"/>
  <c r="T1639" i="1"/>
  <c r="U1639" i="1" s="1"/>
  <c r="R1639" i="1"/>
  <c r="S1641" i="1" l="1"/>
  <c r="T1640" i="1"/>
  <c r="U1640" i="1" s="1"/>
  <c r="R1640" i="1"/>
  <c r="S1642" i="1" l="1"/>
  <c r="T1641" i="1"/>
  <c r="U1641" i="1" s="1"/>
  <c r="R1641" i="1"/>
  <c r="S1643" i="1" l="1"/>
  <c r="T1642" i="1"/>
  <c r="U1642" i="1" s="1"/>
  <c r="R1642" i="1"/>
  <c r="S1644" i="1" l="1"/>
  <c r="T1643" i="1"/>
  <c r="U1643" i="1" s="1"/>
  <c r="R1643" i="1"/>
  <c r="S1645" i="1" l="1"/>
  <c r="T1644" i="1"/>
  <c r="U1644" i="1" s="1"/>
  <c r="R1644" i="1"/>
  <c r="S1646" i="1" l="1"/>
  <c r="T1645" i="1"/>
  <c r="U1645" i="1" s="1"/>
  <c r="R1645" i="1"/>
  <c r="S1647" i="1" l="1"/>
  <c r="T1646" i="1"/>
  <c r="U1646" i="1" s="1"/>
  <c r="R1646" i="1"/>
  <c r="S1648" i="1" l="1"/>
  <c r="T1647" i="1"/>
  <c r="U1647" i="1" s="1"/>
  <c r="R1647" i="1"/>
  <c r="S1649" i="1" l="1"/>
  <c r="T1648" i="1"/>
  <c r="U1648" i="1" s="1"/>
  <c r="R1648" i="1"/>
  <c r="S1650" i="1" l="1"/>
  <c r="T1649" i="1"/>
  <c r="U1649" i="1" s="1"/>
  <c r="R1649" i="1"/>
  <c r="S1651" i="1" l="1"/>
  <c r="T1650" i="1"/>
  <c r="U1650" i="1" s="1"/>
  <c r="R1650" i="1"/>
  <c r="S1652" i="1" l="1"/>
  <c r="T1651" i="1"/>
  <c r="U1651" i="1" s="1"/>
  <c r="R1651" i="1"/>
  <c r="S1653" i="1" l="1"/>
  <c r="T1652" i="1"/>
  <c r="U1652" i="1" s="1"/>
  <c r="R1652" i="1"/>
  <c r="S1654" i="1" l="1"/>
  <c r="T1653" i="1"/>
  <c r="U1653" i="1" s="1"/>
  <c r="R1653" i="1"/>
  <c r="S1655" i="1" l="1"/>
  <c r="T1654" i="1"/>
  <c r="U1654" i="1" s="1"/>
  <c r="R1654" i="1"/>
  <c r="S1656" i="1" l="1"/>
  <c r="T1655" i="1"/>
  <c r="U1655" i="1" s="1"/>
  <c r="R1655" i="1"/>
  <c r="S1657" i="1" l="1"/>
  <c r="T1656" i="1"/>
  <c r="U1656" i="1" s="1"/>
  <c r="R1656" i="1"/>
  <c r="S1658" i="1" l="1"/>
  <c r="T1657" i="1"/>
  <c r="U1657" i="1" s="1"/>
  <c r="R1657" i="1"/>
  <c r="S1659" i="1" l="1"/>
  <c r="T1658" i="1"/>
  <c r="U1658" i="1" s="1"/>
  <c r="R1658" i="1"/>
  <c r="S1660" i="1" l="1"/>
  <c r="T1659" i="1"/>
  <c r="U1659" i="1" s="1"/>
  <c r="R1659" i="1"/>
  <c r="S1661" i="1" l="1"/>
  <c r="T1660" i="1"/>
  <c r="U1660" i="1" s="1"/>
  <c r="R1660" i="1"/>
  <c r="S1662" i="1" l="1"/>
  <c r="T1661" i="1"/>
  <c r="U1661" i="1" s="1"/>
  <c r="R1661" i="1"/>
  <c r="S1663" i="1" l="1"/>
  <c r="T1662" i="1"/>
  <c r="U1662" i="1" s="1"/>
  <c r="R1662" i="1"/>
  <c r="S1664" i="1" l="1"/>
  <c r="T1663" i="1"/>
  <c r="U1663" i="1" s="1"/>
  <c r="R1663" i="1"/>
  <c r="S1665" i="1" l="1"/>
  <c r="T1664" i="1"/>
  <c r="U1664" i="1" s="1"/>
  <c r="R1664" i="1"/>
  <c r="S1666" i="1" l="1"/>
  <c r="T1665" i="1"/>
  <c r="U1665" i="1" s="1"/>
  <c r="R1665" i="1"/>
  <c r="S1667" i="1" l="1"/>
  <c r="T1666" i="1"/>
  <c r="U1666" i="1" s="1"/>
  <c r="R1666" i="1"/>
  <c r="S1668" i="1" l="1"/>
  <c r="T1667" i="1"/>
  <c r="U1667" i="1" s="1"/>
  <c r="R1667" i="1"/>
  <c r="S1669" i="1" l="1"/>
  <c r="T1668" i="1"/>
  <c r="U1668" i="1" s="1"/>
  <c r="R1668" i="1"/>
  <c r="S1670" i="1" l="1"/>
  <c r="T1669" i="1"/>
  <c r="U1669" i="1" s="1"/>
  <c r="R1669" i="1"/>
  <c r="S1671" i="1" l="1"/>
  <c r="T1670" i="1"/>
  <c r="U1670" i="1" s="1"/>
  <c r="R1670" i="1"/>
  <c r="S1672" i="1" l="1"/>
  <c r="T1671" i="1"/>
  <c r="U1671" i="1" s="1"/>
  <c r="R1671" i="1"/>
  <c r="S1673" i="1" l="1"/>
  <c r="T1672" i="1"/>
  <c r="U1672" i="1" s="1"/>
  <c r="R1672" i="1"/>
  <c r="S1674" i="1" l="1"/>
  <c r="T1673" i="1"/>
  <c r="U1673" i="1" s="1"/>
  <c r="R1673" i="1"/>
  <c r="S1675" i="1" l="1"/>
  <c r="T1674" i="1"/>
  <c r="U1674" i="1" s="1"/>
  <c r="R1674" i="1"/>
  <c r="S1676" i="1" l="1"/>
  <c r="T1675" i="1"/>
  <c r="U1675" i="1" s="1"/>
  <c r="R1675" i="1"/>
  <c r="S1677" i="1" l="1"/>
  <c r="T1676" i="1"/>
  <c r="U1676" i="1" s="1"/>
  <c r="R1676" i="1"/>
  <c r="S1678" i="1" l="1"/>
  <c r="T1677" i="1"/>
  <c r="U1677" i="1" s="1"/>
  <c r="R1677" i="1"/>
  <c r="S1679" i="1" l="1"/>
  <c r="T1678" i="1"/>
  <c r="U1678" i="1" s="1"/>
  <c r="R1678" i="1"/>
  <c r="S1680" i="1" l="1"/>
  <c r="T1679" i="1"/>
  <c r="U1679" i="1" s="1"/>
  <c r="R1679" i="1"/>
  <c r="S1681" i="1" l="1"/>
  <c r="T1680" i="1"/>
  <c r="U1680" i="1" s="1"/>
  <c r="R1680" i="1"/>
  <c r="S1682" i="1" l="1"/>
  <c r="T1681" i="1"/>
  <c r="U1681" i="1" s="1"/>
  <c r="R1681" i="1"/>
  <c r="S1683" i="1" l="1"/>
  <c r="T1682" i="1"/>
  <c r="U1682" i="1" s="1"/>
  <c r="R1682" i="1"/>
  <c r="S1684" i="1" l="1"/>
  <c r="T1683" i="1"/>
  <c r="U1683" i="1" s="1"/>
  <c r="R1683" i="1"/>
  <c r="S1685" i="1" l="1"/>
  <c r="T1684" i="1"/>
  <c r="U1684" i="1" s="1"/>
  <c r="R1684" i="1"/>
  <c r="S1686" i="1" l="1"/>
  <c r="T1685" i="1"/>
  <c r="U1685" i="1" s="1"/>
  <c r="R1685" i="1"/>
  <c r="S1687" i="1" l="1"/>
  <c r="T1686" i="1"/>
  <c r="U1686" i="1" s="1"/>
  <c r="R1686" i="1"/>
  <c r="S1688" i="1" l="1"/>
  <c r="T1687" i="1"/>
  <c r="U1687" i="1" s="1"/>
  <c r="R1687" i="1"/>
  <c r="S1689" i="1" l="1"/>
  <c r="T1688" i="1"/>
  <c r="U1688" i="1" s="1"/>
  <c r="R1688" i="1"/>
  <c r="S1690" i="1" l="1"/>
  <c r="T1689" i="1"/>
  <c r="U1689" i="1" s="1"/>
  <c r="R1689" i="1"/>
  <c r="S1691" i="1" l="1"/>
  <c r="T1690" i="1"/>
  <c r="U1690" i="1" s="1"/>
  <c r="R1690" i="1"/>
  <c r="S1692" i="1" l="1"/>
  <c r="T1691" i="1"/>
  <c r="U1691" i="1" s="1"/>
  <c r="R1691" i="1"/>
  <c r="S1693" i="1" l="1"/>
  <c r="T1692" i="1"/>
  <c r="U1692" i="1" s="1"/>
  <c r="R1692" i="1"/>
  <c r="S1694" i="1" l="1"/>
  <c r="T1693" i="1"/>
  <c r="U1693" i="1" s="1"/>
  <c r="R1693" i="1"/>
  <c r="S1695" i="1" l="1"/>
  <c r="T1694" i="1"/>
  <c r="U1694" i="1" s="1"/>
  <c r="R1694" i="1"/>
  <c r="S1696" i="1" l="1"/>
  <c r="T1695" i="1"/>
  <c r="U1695" i="1" s="1"/>
  <c r="R1695" i="1"/>
  <c r="S1697" i="1" l="1"/>
  <c r="T1696" i="1"/>
  <c r="U1696" i="1" s="1"/>
  <c r="R1696" i="1"/>
  <c r="S1698" i="1" l="1"/>
  <c r="T1697" i="1"/>
  <c r="U1697" i="1" s="1"/>
  <c r="R1697" i="1"/>
  <c r="S1699" i="1" l="1"/>
  <c r="T1698" i="1"/>
  <c r="U1698" i="1" s="1"/>
  <c r="R1698" i="1"/>
  <c r="S1700" i="1" l="1"/>
  <c r="T1699" i="1"/>
  <c r="U1699" i="1" s="1"/>
  <c r="R1699" i="1"/>
  <c r="S1701" i="1" l="1"/>
  <c r="T1700" i="1"/>
  <c r="U1700" i="1" s="1"/>
  <c r="R1700" i="1"/>
  <c r="S1702" i="1" l="1"/>
  <c r="T1701" i="1"/>
  <c r="U1701" i="1" s="1"/>
  <c r="R1701" i="1"/>
  <c r="S1703" i="1" l="1"/>
  <c r="T1702" i="1"/>
  <c r="U1702" i="1" s="1"/>
  <c r="R1702" i="1"/>
  <c r="S1704" i="1" l="1"/>
  <c r="T1703" i="1"/>
  <c r="U1703" i="1" s="1"/>
  <c r="R1703" i="1"/>
  <c r="S1705" i="1" l="1"/>
  <c r="T1704" i="1"/>
  <c r="U1704" i="1" s="1"/>
  <c r="R1704" i="1"/>
  <c r="S1706" i="1" l="1"/>
  <c r="T1705" i="1"/>
  <c r="U1705" i="1" s="1"/>
  <c r="R1705" i="1"/>
  <c r="S1707" i="1" l="1"/>
  <c r="T1706" i="1"/>
  <c r="U1706" i="1" s="1"/>
  <c r="R1706" i="1"/>
  <c r="S1708" i="1" l="1"/>
  <c r="T1707" i="1"/>
  <c r="U1707" i="1" s="1"/>
  <c r="R1707" i="1"/>
  <c r="S1709" i="1" l="1"/>
  <c r="T1708" i="1"/>
  <c r="U1708" i="1" s="1"/>
  <c r="R1708" i="1"/>
  <c r="S1710" i="1" l="1"/>
  <c r="T1709" i="1"/>
  <c r="U1709" i="1" s="1"/>
  <c r="R1709" i="1"/>
  <c r="S1711" i="1" l="1"/>
  <c r="T1710" i="1"/>
  <c r="U1710" i="1" s="1"/>
  <c r="R1710" i="1"/>
  <c r="S1712" i="1" l="1"/>
  <c r="T1711" i="1"/>
  <c r="U1711" i="1" s="1"/>
  <c r="R1711" i="1"/>
  <c r="S1713" i="1" l="1"/>
  <c r="T1712" i="1"/>
  <c r="U1712" i="1" s="1"/>
  <c r="R1712" i="1"/>
  <c r="S1714" i="1" l="1"/>
  <c r="T1713" i="1"/>
  <c r="U1713" i="1" s="1"/>
  <c r="R1713" i="1"/>
  <c r="S1715" i="1" l="1"/>
  <c r="T1714" i="1"/>
  <c r="U1714" i="1" s="1"/>
  <c r="R1714" i="1"/>
  <c r="S1716" i="1" l="1"/>
  <c r="T1715" i="1"/>
  <c r="U1715" i="1" s="1"/>
  <c r="R1715" i="1"/>
  <c r="S1717" i="1" l="1"/>
  <c r="T1716" i="1"/>
  <c r="U1716" i="1" s="1"/>
  <c r="R1716" i="1"/>
  <c r="S1718" i="1" l="1"/>
  <c r="T1717" i="1"/>
  <c r="U1717" i="1" s="1"/>
  <c r="R1717" i="1"/>
  <c r="S1719" i="1" l="1"/>
  <c r="T1718" i="1"/>
  <c r="U1718" i="1" s="1"/>
  <c r="R1718" i="1"/>
  <c r="S1720" i="1" l="1"/>
  <c r="T1719" i="1"/>
  <c r="U1719" i="1" s="1"/>
  <c r="R1719" i="1"/>
  <c r="S1721" i="1" l="1"/>
  <c r="T1720" i="1"/>
  <c r="U1720" i="1" s="1"/>
  <c r="R1720" i="1"/>
  <c r="S1722" i="1" l="1"/>
  <c r="T1721" i="1"/>
  <c r="U1721" i="1" s="1"/>
  <c r="R1721" i="1"/>
  <c r="S1723" i="1" l="1"/>
  <c r="T1722" i="1"/>
  <c r="U1722" i="1" s="1"/>
  <c r="R1722" i="1"/>
  <c r="S1724" i="1" l="1"/>
  <c r="T1723" i="1"/>
  <c r="U1723" i="1" s="1"/>
  <c r="R1723" i="1"/>
  <c r="S1725" i="1" l="1"/>
  <c r="T1724" i="1"/>
  <c r="U1724" i="1" s="1"/>
  <c r="R1724" i="1"/>
  <c r="S1726" i="1" l="1"/>
  <c r="T1725" i="1"/>
  <c r="U1725" i="1" s="1"/>
  <c r="R1725" i="1"/>
  <c r="S1727" i="1" l="1"/>
  <c r="T1726" i="1"/>
  <c r="U1726" i="1" s="1"/>
  <c r="R1726" i="1"/>
  <c r="S1728" i="1" l="1"/>
  <c r="T1727" i="1"/>
  <c r="U1727" i="1" s="1"/>
  <c r="R1727" i="1"/>
  <c r="S1729" i="1" l="1"/>
  <c r="T1728" i="1"/>
  <c r="U1728" i="1" s="1"/>
  <c r="R1728" i="1"/>
  <c r="S1730" i="1" l="1"/>
  <c r="T1729" i="1"/>
  <c r="U1729" i="1" s="1"/>
  <c r="R1729" i="1"/>
  <c r="S1731" i="1" l="1"/>
  <c r="T1730" i="1"/>
  <c r="U1730" i="1" s="1"/>
  <c r="R1730" i="1"/>
  <c r="S1732" i="1" l="1"/>
  <c r="T1731" i="1"/>
  <c r="U1731" i="1" s="1"/>
  <c r="R1731" i="1"/>
  <c r="S1733" i="1" l="1"/>
  <c r="T1732" i="1"/>
  <c r="U1732" i="1" s="1"/>
  <c r="R1732" i="1"/>
  <c r="S1734" i="1" l="1"/>
  <c r="T1733" i="1"/>
  <c r="U1733" i="1" s="1"/>
  <c r="R1733" i="1"/>
  <c r="S1735" i="1" l="1"/>
  <c r="T1734" i="1"/>
  <c r="U1734" i="1" s="1"/>
  <c r="R1734" i="1"/>
  <c r="S1736" i="1" l="1"/>
  <c r="T1735" i="1"/>
  <c r="U1735" i="1" s="1"/>
  <c r="R1735" i="1"/>
  <c r="S1737" i="1" l="1"/>
  <c r="T1736" i="1"/>
  <c r="U1736" i="1" s="1"/>
  <c r="R1736" i="1"/>
  <c r="S1738" i="1" l="1"/>
  <c r="T1737" i="1"/>
  <c r="U1737" i="1" s="1"/>
  <c r="R1737" i="1"/>
  <c r="S1739" i="1" l="1"/>
  <c r="T1738" i="1"/>
  <c r="U1738" i="1" s="1"/>
  <c r="R1738" i="1"/>
  <c r="S1740" i="1" l="1"/>
  <c r="T1739" i="1"/>
  <c r="U1739" i="1" s="1"/>
  <c r="R1739" i="1"/>
  <c r="S1741" i="1" l="1"/>
  <c r="T1740" i="1"/>
  <c r="U1740" i="1" s="1"/>
  <c r="R1740" i="1"/>
  <c r="S1742" i="1" l="1"/>
  <c r="T1741" i="1"/>
  <c r="U1741" i="1" s="1"/>
  <c r="R1741" i="1"/>
  <c r="S1743" i="1" l="1"/>
  <c r="T1742" i="1"/>
  <c r="U1742" i="1" s="1"/>
  <c r="R1742" i="1"/>
  <c r="S1744" i="1" l="1"/>
  <c r="T1743" i="1"/>
  <c r="U1743" i="1" s="1"/>
  <c r="R1743" i="1"/>
  <c r="S1745" i="1" l="1"/>
  <c r="T1744" i="1"/>
  <c r="U1744" i="1" s="1"/>
  <c r="R1744" i="1"/>
  <c r="S1746" i="1" l="1"/>
  <c r="T1745" i="1"/>
  <c r="U1745" i="1" s="1"/>
  <c r="R1745" i="1"/>
  <c r="S1747" i="1" l="1"/>
  <c r="T1746" i="1"/>
  <c r="U1746" i="1" s="1"/>
  <c r="R1746" i="1"/>
  <c r="S1748" i="1" l="1"/>
  <c r="T1747" i="1"/>
  <c r="U1747" i="1" s="1"/>
  <c r="R1747" i="1"/>
  <c r="S1749" i="1" l="1"/>
  <c r="T1748" i="1"/>
  <c r="U1748" i="1" s="1"/>
  <c r="R1748" i="1"/>
  <c r="S1750" i="1" l="1"/>
  <c r="T1749" i="1"/>
  <c r="U1749" i="1" s="1"/>
  <c r="R1749" i="1"/>
  <c r="S1751" i="1" l="1"/>
  <c r="T1750" i="1"/>
  <c r="U1750" i="1" s="1"/>
  <c r="R1750" i="1"/>
  <c r="S1752" i="1" l="1"/>
  <c r="T1751" i="1"/>
  <c r="U1751" i="1" s="1"/>
  <c r="R1751" i="1"/>
  <c r="S1753" i="1" l="1"/>
  <c r="T1752" i="1"/>
  <c r="U1752" i="1" s="1"/>
  <c r="R1752" i="1"/>
  <c r="S1754" i="1" l="1"/>
  <c r="T1753" i="1"/>
  <c r="U1753" i="1" s="1"/>
  <c r="R1753" i="1"/>
  <c r="S1755" i="1" l="1"/>
  <c r="T1754" i="1"/>
  <c r="U1754" i="1" s="1"/>
  <c r="R1754" i="1"/>
  <c r="S1756" i="1" l="1"/>
  <c r="T1755" i="1"/>
  <c r="U1755" i="1" s="1"/>
  <c r="R1755" i="1"/>
  <c r="S1757" i="1" l="1"/>
  <c r="T1756" i="1"/>
  <c r="U1756" i="1" s="1"/>
  <c r="R1756" i="1"/>
  <c r="S1758" i="1" l="1"/>
  <c r="T1757" i="1"/>
  <c r="U1757" i="1" s="1"/>
  <c r="R1757" i="1"/>
  <c r="S1759" i="1" l="1"/>
  <c r="T1758" i="1"/>
  <c r="U1758" i="1" s="1"/>
  <c r="R1758" i="1"/>
  <c r="S1760" i="1" l="1"/>
  <c r="T1759" i="1"/>
  <c r="U1759" i="1" s="1"/>
  <c r="R1759" i="1"/>
  <c r="S1761" i="1" l="1"/>
  <c r="T1760" i="1"/>
  <c r="U1760" i="1" s="1"/>
  <c r="R1760" i="1"/>
  <c r="S1762" i="1" l="1"/>
  <c r="T1761" i="1"/>
  <c r="U1761" i="1" s="1"/>
  <c r="R1761" i="1"/>
  <c r="S1763" i="1" l="1"/>
  <c r="T1762" i="1"/>
  <c r="U1762" i="1" s="1"/>
  <c r="R1762" i="1"/>
  <c r="S1764" i="1" l="1"/>
  <c r="T1763" i="1"/>
  <c r="U1763" i="1" s="1"/>
  <c r="R1763" i="1"/>
  <c r="S1765" i="1" l="1"/>
  <c r="T1764" i="1"/>
  <c r="U1764" i="1" s="1"/>
  <c r="R1764" i="1"/>
  <c r="S1766" i="1" l="1"/>
  <c r="T1765" i="1"/>
  <c r="U1765" i="1" s="1"/>
  <c r="R1765" i="1"/>
  <c r="S1767" i="1" l="1"/>
  <c r="T1766" i="1"/>
  <c r="U1766" i="1" s="1"/>
  <c r="R1766" i="1"/>
  <c r="S1768" i="1" l="1"/>
  <c r="T1767" i="1"/>
  <c r="U1767" i="1" s="1"/>
  <c r="R1767" i="1"/>
  <c r="S1769" i="1" l="1"/>
  <c r="T1768" i="1"/>
  <c r="U1768" i="1" s="1"/>
  <c r="R1768" i="1"/>
  <c r="S1770" i="1" l="1"/>
  <c r="T1769" i="1"/>
  <c r="U1769" i="1" s="1"/>
  <c r="R1769" i="1"/>
  <c r="S1771" i="1" l="1"/>
  <c r="T1770" i="1"/>
  <c r="U1770" i="1" s="1"/>
  <c r="R1770" i="1"/>
  <c r="S1772" i="1" l="1"/>
  <c r="T1771" i="1"/>
  <c r="U1771" i="1" s="1"/>
  <c r="R1771" i="1"/>
  <c r="S1773" i="1" l="1"/>
  <c r="T1772" i="1"/>
  <c r="U1772" i="1" s="1"/>
  <c r="R1772" i="1"/>
  <c r="S1774" i="1" l="1"/>
  <c r="T1773" i="1"/>
  <c r="U1773" i="1" s="1"/>
  <c r="R1773" i="1"/>
  <c r="S1775" i="1" l="1"/>
  <c r="T1774" i="1"/>
  <c r="U1774" i="1" s="1"/>
  <c r="R1774" i="1"/>
  <c r="S1776" i="1" l="1"/>
  <c r="T1775" i="1"/>
  <c r="U1775" i="1" s="1"/>
  <c r="R1775" i="1"/>
  <c r="S1777" i="1" l="1"/>
  <c r="T1776" i="1"/>
  <c r="U1776" i="1" s="1"/>
  <c r="R1776" i="1"/>
  <c r="S1778" i="1" l="1"/>
  <c r="T1777" i="1"/>
  <c r="U1777" i="1" s="1"/>
  <c r="R1777" i="1"/>
  <c r="S1779" i="1" l="1"/>
  <c r="T1778" i="1"/>
  <c r="U1778" i="1" s="1"/>
  <c r="R1778" i="1"/>
  <c r="S1780" i="1" l="1"/>
  <c r="T1779" i="1"/>
  <c r="U1779" i="1" s="1"/>
  <c r="R1779" i="1"/>
  <c r="S1781" i="1" l="1"/>
  <c r="T1780" i="1"/>
  <c r="U1780" i="1" s="1"/>
  <c r="R1780" i="1"/>
  <c r="T1782" i="1" l="1"/>
  <c r="U1782" i="1" s="1"/>
  <c r="T1781" i="1"/>
  <c r="U1781" i="1" s="1"/>
  <c r="R1781" i="1"/>
  <c r="S1783" i="1" l="1"/>
  <c r="R1782" i="1"/>
  <c r="S1784" i="1" l="1"/>
  <c r="T1783" i="1"/>
  <c r="U1783" i="1" s="1"/>
  <c r="R1783" i="1"/>
  <c r="S1785" i="1" l="1"/>
  <c r="T1784" i="1"/>
  <c r="U1784" i="1" s="1"/>
  <c r="R1784" i="1"/>
  <c r="S1786" i="1" l="1"/>
  <c r="T1785" i="1"/>
  <c r="U1785" i="1" s="1"/>
  <c r="R1785" i="1"/>
  <c r="S1787" i="1" l="1"/>
  <c r="T1786" i="1"/>
  <c r="U1786" i="1" s="1"/>
  <c r="R1786" i="1"/>
  <c r="S1788" i="1" l="1"/>
  <c r="T1787" i="1"/>
  <c r="U1787" i="1" s="1"/>
  <c r="R1787" i="1"/>
  <c r="S1789" i="1" l="1"/>
  <c r="T1788" i="1"/>
  <c r="U1788" i="1" s="1"/>
  <c r="R1788" i="1"/>
  <c r="S1790" i="1" l="1"/>
  <c r="T1789" i="1"/>
  <c r="U1789" i="1" s="1"/>
  <c r="R1789" i="1"/>
  <c r="S1791" i="1" l="1"/>
  <c r="T1790" i="1"/>
  <c r="U1790" i="1" s="1"/>
  <c r="R1790" i="1"/>
  <c r="S1792" i="1" l="1"/>
  <c r="T1791" i="1"/>
  <c r="U1791" i="1" s="1"/>
  <c r="R1791" i="1"/>
  <c r="S1793" i="1" l="1"/>
  <c r="T1792" i="1"/>
  <c r="U1792" i="1" s="1"/>
  <c r="R1792" i="1"/>
  <c r="S1794" i="1" l="1"/>
  <c r="T1793" i="1"/>
  <c r="U1793" i="1" s="1"/>
  <c r="R1793" i="1"/>
  <c r="S1795" i="1" l="1"/>
  <c r="T1794" i="1"/>
  <c r="U1794" i="1" s="1"/>
  <c r="R1794" i="1"/>
  <c r="S1796" i="1" l="1"/>
  <c r="T1795" i="1"/>
  <c r="U1795" i="1" s="1"/>
  <c r="R1795" i="1"/>
  <c r="S1797" i="1" l="1"/>
  <c r="T1796" i="1"/>
  <c r="U1796" i="1" s="1"/>
  <c r="R1796" i="1"/>
  <c r="S1798" i="1" l="1"/>
  <c r="T1797" i="1"/>
  <c r="U1797" i="1" s="1"/>
  <c r="R1797" i="1"/>
  <c r="S1799" i="1" l="1"/>
  <c r="T1798" i="1"/>
  <c r="U1798" i="1" s="1"/>
  <c r="R1798" i="1"/>
  <c r="S1800" i="1" l="1"/>
  <c r="T1799" i="1"/>
  <c r="U1799" i="1" s="1"/>
  <c r="R1799" i="1"/>
  <c r="S1801" i="1" l="1"/>
  <c r="T1800" i="1"/>
  <c r="U1800" i="1" s="1"/>
  <c r="R1800" i="1"/>
  <c r="S1802" i="1" l="1"/>
  <c r="T1801" i="1"/>
  <c r="U1801" i="1" s="1"/>
  <c r="R1801" i="1"/>
  <c r="S1803" i="1" l="1"/>
  <c r="T1802" i="1"/>
  <c r="U1802" i="1" s="1"/>
  <c r="R1802" i="1"/>
  <c r="S1804" i="1" l="1"/>
  <c r="T1804" i="1" s="1"/>
  <c r="U1804" i="1" s="1"/>
  <c r="T1803" i="1"/>
  <c r="U1803" i="1" s="1"/>
  <c r="R1804" i="1"/>
  <c r="R1803" i="1"/>
</calcChain>
</file>

<file path=xl/sharedStrings.xml><?xml version="1.0" encoding="utf-8"?>
<sst xmlns="http://schemas.openxmlformats.org/spreadsheetml/2006/main" count="1861" uniqueCount="48">
  <si>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</si>
  <si>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</si>
  <si>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</si>
  <si>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s</t>
    <phoneticPr fontId="0"/>
  </si>
  <si>
    <t>m/s</t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</si>
  <si>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</si>
  <si>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</si>
  <si>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</si>
  <si>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</si>
  <si>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</si>
  <si>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</si>
  <si>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</si>
  <si>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Power</t>
  </si>
  <si>
    <t>Power (kW)</t>
  </si>
  <si>
    <t>Power (W)</t>
  </si>
  <si>
    <t>Kerb Mass (kg)</t>
  </si>
  <si>
    <t>Test Mass (kg)</t>
  </si>
  <si>
    <r>
      <t>Frontal Area (m</t>
    </r>
    <r>
      <rPr>
        <sz val="11"/>
        <rFont val="Aptos Narrow"/>
        <family val="2"/>
      </rPr>
      <t>²</t>
    </r>
    <r>
      <rPr>
        <sz val="11"/>
        <rFont val="Calibri"/>
        <family val="2"/>
      </rPr>
      <t>)</t>
    </r>
  </si>
  <si>
    <t>Acceleration</t>
  </si>
  <si>
    <t>Vehicle speed</t>
  </si>
  <si>
    <t>Rider Mass (kg)</t>
  </si>
  <si>
    <t>Oil Mass (kg)</t>
  </si>
  <si>
    <t>Fuel Mass (kg)</t>
  </si>
  <si>
    <t>Added Luggage Mass (kg)</t>
  </si>
  <si>
    <t>Power to Mass (W/kg)</t>
  </si>
  <si>
    <t>Acceleration Resistance</t>
  </si>
  <si>
    <t>N</t>
  </si>
  <si>
    <t>Rolling Resistance</t>
  </si>
  <si>
    <t>Aerodynamic Resistance</t>
  </si>
  <si>
    <t>Energy</t>
  </si>
  <si>
    <t>Generic Coefficient of Aerodynamic Drag</t>
  </si>
  <si>
    <t>Ducati 1199 Panigale S (2012-2014)</t>
  </si>
  <si>
    <t>Torque (Nm)</t>
  </si>
  <si>
    <t>Rolling Radius</t>
  </si>
  <si>
    <t>Cumulative Tractive Energy</t>
  </si>
  <si>
    <t>Cumulative Braking Energy</t>
  </si>
  <si>
    <t>W</t>
  </si>
  <si>
    <t>Total Road Load Resistance</t>
  </si>
  <si>
    <t>kN</t>
  </si>
  <si>
    <t xml:space="preserve">Rolling Resistance Coefficient </t>
  </si>
  <si>
    <t>Tractive Energy</t>
  </si>
  <si>
    <t>Braking Energy</t>
  </si>
  <si>
    <t>J</t>
  </si>
  <si>
    <t>kJ</t>
  </si>
  <si>
    <t>Highest Potential Recovery</t>
  </si>
  <si>
    <t>Returned Energy</t>
  </si>
  <si>
    <t>%</t>
  </si>
  <si>
    <t>Assumed KERS efficiency for &gt;25%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</si>
</sst>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000"/>
    <numFmt numFmtId="166" formatCode="0.0000_ "/>
    <numFmt numFmtId="171" formatCode="0.000_ "/>
  </numFmts>
  <fonts count="7" x14ac:knownFonts="1">
    <font>
      <sz val="11"/>
      <color theme="1"/>
      <name val="Calibri"/>
      <family val="2"/>
      <scheme val="minor"/>
    </font>
    <font>
      <sz val="11"/>
      <name val="Aptos Narrow"/>
      <family val="2"/>
    </font>
    <font>
      <sz val="10"/>
      <name val="Arial"/>
      <family val="2"/>
    </font>
    <font>
      <sz val="12"/>
      <name val="Calibri"/>
      <family val="2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rgb="FF93292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2" fillId="6" borderId="1" xfId="0" applyNumberFormat="1" applyFont="1" applyFill="1" applyBorder="1" applyAlignment="1">
      <alignment vertical="center"/>
    </xf>
    <xf numFmtId="0" fontId="4" fillId="7" borderId="5" xfId="0" applyFont="1" applyFill="1" applyBorder="1" applyAlignment="1">
      <alignment horizontal="left" vertical="top"/>
    </xf>
    <xf numFmtId="0" fontId="0" fillId="0" borderId="6" xfId="0" applyBorder="1"/>
    <xf numFmtId="0" fontId="4" fillId="7" borderId="7" xfId="0" applyFont="1" applyFill="1" applyBorder="1" applyAlignment="1">
      <alignment horizontal="left" vertical="top"/>
    </xf>
    <xf numFmtId="0" fontId="0" fillId="0" borderId="8" xfId="0" applyBorder="1"/>
    <xf numFmtId="0" fontId="4" fillId="7" borderId="9" xfId="0" applyFont="1" applyFill="1" applyBorder="1" applyAlignment="1">
      <alignment horizontal="left" vertical="top" wrapText="1"/>
    </xf>
    <xf numFmtId="0" fontId="0" fillId="0" borderId="10" xfId="0" applyBorder="1"/>
    <xf numFmtId="0" fontId="4" fillId="7" borderId="7" xfId="0" applyFont="1" applyFill="1" applyBorder="1" applyAlignment="1">
      <alignment horizontal="left" vertical="top" wrapText="1"/>
    </xf>
    <xf numFmtId="0" fontId="4" fillId="7" borderId="12" xfId="0" applyFont="1" applyFill="1" applyBorder="1" applyAlignment="1">
      <alignment horizontal="left" vertical="top"/>
    </xf>
    <xf numFmtId="0" fontId="4" fillId="7" borderId="13" xfId="0" applyFont="1" applyFill="1" applyBorder="1" applyAlignment="1">
      <alignment horizontal="left" vertical="top"/>
    </xf>
    <xf numFmtId="0" fontId="4" fillId="7" borderId="14" xfId="0" applyFont="1" applyFill="1" applyBorder="1" applyAlignment="1">
      <alignment horizontal="left" vertical="top"/>
    </xf>
    <xf numFmtId="1" fontId="0" fillId="0" borderId="8" xfId="0" applyNumberFormat="1" applyBorder="1"/>
    <xf numFmtId="165" fontId="0" fillId="0" borderId="8" xfId="0" applyNumberFormat="1" applyBorder="1"/>
    <xf numFmtId="164" fontId="0" fillId="0" borderId="0" xfId="0" applyNumberFormat="1"/>
    <xf numFmtId="166" fontId="2" fillId="3" borderId="0" xfId="0" applyNumberFormat="1" applyFont="1" applyFill="1" applyAlignment="1">
      <alignment vertical="center"/>
    </xf>
    <xf numFmtId="0" fontId="3" fillId="7" borderId="15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5" fillId="0" borderId="0" xfId="0" applyFont="1"/>
    <xf numFmtId="10" fontId="6" fillId="0" borderId="0" xfId="0" applyNumberFormat="1" applyFont="1"/>
    <xf numFmtId="164" fontId="6" fillId="0" borderId="0" xfId="0" applyNumberFormat="1" applyFont="1"/>
    <xf numFmtId="171" fontId="2" fillId="2" borderId="1" xfId="0" applyNumberFormat="1" applyFont="1" applyFill="1" applyBorder="1" applyAlignment="1">
      <alignment vertic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5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4.xml"/><Relationship Id="rId11" Type="http://schemas.openxmlformats.org/officeDocument/2006/relationships/calcChain" Target="calcChain.xml"/><Relationship Id="rId5" Type="http://schemas.openxmlformats.org/officeDocument/2006/relationships/chartsheet" Target="chartsheets/sheet3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2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World harmonised</a:t>
            </a:r>
            <a:r>
              <a:rPr lang="en-US" baseline="0"/>
              <a:t> Light vehicle Test Procedure </a:t>
            </a:r>
            <a:r>
              <a:rPr lang="en-US"/>
              <a:t>(WLTP)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074209901844462E-2"/>
          <c:y val="8.9484021372103331E-2"/>
          <c:w val="0.92121346133103221"/>
          <c:h val="0.89897790770800368"/>
        </c:manualLayout>
      </c:layout>
      <c:scatterChart>
        <c:scatterStyle val="smoothMarker"/>
        <c:varyColors val="0"/>
        <c:ser>
          <c:idx val="0"/>
          <c:order val="0"/>
          <c:tx>
            <c:v>Vehicle Speed (km/h)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Calculations'!$F$4:$F$1804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37A-41C3-8477-9C082BBF4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0087903"/>
        <c:axId val="1580088863"/>
      </c:scatterChart>
      <c:valAx>
        <c:axId val="1580087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Elapsted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088863"/>
        <c:crosses val="autoZero"/>
        <c:crossBetween val="midCat"/>
      </c:valAx>
      <c:valAx>
        <c:axId val="1580088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0879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Resistive Forces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6"/>
          <c:order val="0"/>
          <c:tx>
            <c:strRef>
              <c:f>'WLTP Calculations'!$I$2:$I$3</c:f>
              <c:strCache>
                <c:ptCount val="2"/>
                <c:pt idx="0">
                  <c:v>Acceleration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strRef>
              <c:f>'WLTP Calculations'!$B$4:$B$1804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'WLTP Calculations'!$I$4:$I$1804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8.1301666666666677</c:v>
                </c:pt>
                <c:pt idx="12">
                  <c:v>69.106416666666675</c:v>
                </c:pt>
                <c:pt idx="13">
                  <c:v>211.38433333333336</c:v>
                </c:pt>
                <c:pt idx="14">
                  <c:v>333.33683333333335</c:v>
                </c:pt>
                <c:pt idx="15">
                  <c:v>313.01141666666672</c:v>
                </c:pt>
                <c:pt idx="16">
                  <c:v>284.55583333333328</c:v>
                </c:pt>
                <c:pt idx="17">
                  <c:v>349.59716666666668</c:v>
                </c:pt>
                <c:pt idx="18">
                  <c:v>369.92258333333348</c:v>
                </c:pt>
                <c:pt idx="19">
                  <c:v>235.77483333333331</c:v>
                </c:pt>
                <c:pt idx="20">
                  <c:v>85.366749999999968</c:v>
                </c:pt>
                <c:pt idx="21">
                  <c:v>32.520666666666685</c:v>
                </c:pt>
                <c:pt idx="22">
                  <c:v>28.455583333333365</c:v>
                </c:pt>
                <c:pt idx="23">
                  <c:v>32.520666666666813</c:v>
                </c:pt>
                <c:pt idx="24">
                  <c:v>81.301666666666648</c:v>
                </c:pt>
                <c:pt idx="25">
                  <c:v>113.82233333333321</c:v>
                </c:pt>
                <c:pt idx="26">
                  <c:v>134.1477500000002</c:v>
                </c:pt>
                <c:pt idx="27">
                  <c:v>191.05891666666665</c:v>
                </c:pt>
                <c:pt idx="28">
                  <c:v>203.25416666666649</c:v>
                </c:pt>
                <c:pt idx="29">
                  <c:v>191.05891666666665</c:v>
                </c:pt>
                <c:pt idx="30">
                  <c:v>138.21283333333338</c:v>
                </c:pt>
                <c:pt idx="31">
                  <c:v>81.301666666666648</c:v>
                </c:pt>
                <c:pt idx="32">
                  <c:v>56.911166666666475</c:v>
                </c:pt>
                <c:pt idx="33">
                  <c:v>44.715916666666644</c:v>
                </c:pt>
                <c:pt idx="34">
                  <c:v>24.390500000000177</c:v>
                </c:pt>
                <c:pt idx="35">
                  <c:v>-8.1301666666663781</c:v>
                </c:pt>
                <c:pt idx="36">
                  <c:v>-73.171499999999753</c:v>
                </c:pt>
                <c:pt idx="37">
                  <c:v>-174.79858333333365</c:v>
                </c:pt>
                <c:pt idx="38">
                  <c:v>-231.70975000000038</c:v>
                </c:pt>
                <c:pt idx="39">
                  <c:v>-215.44941666666656</c:v>
                </c:pt>
                <c:pt idx="40">
                  <c:v>-191.05891666666665</c:v>
                </c:pt>
                <c:pt idx="41">
                  <c:v>-227.64466666666667</c:v>
                </c:pt>
                <c:pt idx="42">
                  <c:v>-292.68599999999992</c:v>
                </c:pt>
                <c:pt idx="43">
                  <c:v>-276.42566666666676</c:v>
                </c:pt>
                <c:pt idx="44">
                  <c:v>-170.73350000000008</c:v>
                </c:pt>
                <c:pt idx="45">
                  <c:v>-73.171500000000009</c:v>
                </c:pt>
                <c:pt idx="46">
                  <c:v>-56.911166666666603</c:v>
                </c:pt>
                <c:pt idx="47">
                  <c:v>-81.301666666666648</c:v>
                </c:pt>
                <c:pt idx="48">
                  <c:v>-69.106416666666689</c:v>
                </c:pt>
                <c:pt idx="49">
                  <c:v>-24.390499999999918</c:v>
                </c:pt>
                <c:pt idx="50">
                  <c:v>-16.260333333333406</c:v>
                </c:pt>
                <c:pt idx="51">
                  <c:v>-85.366750000000096</c:v>
                </c:pt>
                <c:pt idx="52">
                  <c:v>-174.79858333333331</c:v>
                </c:pt>
                <c:pt idx="53">
                  <c:v>-146.34300000000002</c:v>
                </c:pt>
                <c:pt idx="54">
                  <c:v>-44.715916666666708</c:v>
                </c:pt>
                <c:pt idx="55">
                  <c:v>-4.0650833333333196</c:v>
                </c:pt>
                <c:pt idx="56">
                  <c:v>0</c:v>
                </c:pt>
                <c:pt idx="57">
                  <c:v>12.195250000000089</c:v>
                </c:pt>
                <c:pt idx="58">
                  <c:v>24.390500000000046</c:v>
                </c:pt>
                <c:pt idx="59">
                  <c:v>97.561999999999927</c:v>
                </c:pt>
                <c:pt idx="60">
                  <c:v>109.75725000000001</c:v>
                </c:pt>
                <c:pt idx="61">
                  <c:v>48.781000000000091</c:v>
                </c:pt>
                <c:pt idx="62">
                  <c:v>36.585750000000004</c:v>
                </c:pt>
                <c:pt idx="63">
                  <c:v>48.780999999999963</c:v>
                </c:pt>
                <c:pt idx="64">
                  <c:v>65.04133333333337</c:v>
                </c:pt>
                <c:pt idx="65">
                  <c:v>40.650833333333324</c:v>
                </c:pt>
                <c:pt idx="66">
                  <c:v>24.390499999999918</c:v>
                </c:pt>
                <c:pt idx="67">
                  <c:v>89.431833333333415</c:v>
                </c:pt>
                <c:pt idx="68">
                  <c:v>195.12399999999997</c:v>
                </c:pt>
                <c:pt idx="69">
                  <c:v>252.03516666666658</c:v>
                </c:pt>
                <c:pt idx="70">
                  <c:v>268.29550000000023</c:v>
                </c:pt>
                <c:pt idx="71">
                  <c:v>247.97008333333341</c:v>
                </c:pt>
                <c:pt idx="72">
                  <c:v>186.99383333333321</c:v>
                </c:pt>
                <c:pt idx="73">
                  <c:v>117.88741666666665</c:v>
                </c:pt>
                <c:pt idx="74">
                  <c:v>81.301666666666648</c:v>
                </c:pt>
                <c:pt idx="75">
                  <c:v>77.236583333333201</c:v>
                </c:pt>
                <c:pt idx="76">
                  <c:v>85.366750000000096</c:v>
                </c:pt>
                <c:pt idx="77">
                  <c:v>77.236583333333456</c:v>
                </c:pt>
                <c:pt idx="78">
                  <c:v>40.650833333333196</c:v>
                </c:pt>
                <c:pt idx="79">
                  <c:v>-12.195249999999827</c:v>
                </c:pt>
                <c:pt idx="80">
                  <c:v>-40.650833333333196</c:v>
                </c:pt>
                <c:pt idx="81">
                  <c:v>-69.106416666666817</c:v>
                </c:pt>
                <c:pt idx="82">
                  <c:v>-60.976250000000178</c:v>
                </c:pt>
                <c:pt idx="83">
                  <c:v>-24.390499999999918</c:v>
                </c:pt>
                <c:pt idx="84">
                  <c:v>-44.715916666666644</c:v>
                </c:pt>
                <c:pt idx="85">
                  <c:v>-56.91116666666673</c:v>
                </c:pt>
                <c:pt idx="86">
                  <c:v>-52.846083333333283</c:v>
                </c:pt>
                <c:pt idx="87">
                  <c:v>-44.715916666666644</c:v>
                </c:pt>
                <c:pt idx="88">
                  <c:v>-109.75725000000001</c:v>
                </c:pt>
                <c:pt idx="89">
                  <c:v>-280.49075000000011</c:v>
                </c:pt>
                <c:pt idx="90">
                  <c:v>-402.44325000000003</c:v>
                </c:pt>
                <c:pt idx="91">
                  <c:v>-418.70358333333331</c:v>
                </c:pt>
                <c:pt idx="92">
                  <c:v>-317.07650000000001</c:v>
                </c:pt>
                <c:pt idx="93">
                  <c:v>-203.25416666666675</c:v>
                </c:pt>
                <c:pt idx="94">
                  <c:v>-207.31925000000001</c:v>
                </c:pt>
                <c:pt idx="95">
                  <c:v>-252.03516666666667</c:v>
                </c:pt>
                <c:pt idx="96">
                  <c:v>-223.57958333333335</c:v>
                </c:pt>
                <c:pt idx="97">
                  <c:v>-146.34299999999999</c:v>
                </c:pt>
                <c:pt idx="98">
                  <c:v>-146.34300000000002</c:v>
                </c:pt>
                <c:pt idx="99">
                  <c:v>-89.431833333333358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8.1301666666666677</c:v>
                </c:pt>
                <c:pt idx="138">
                  <c:v>77.236583333333343</c:v>
                </c:pt>
                <c:pt idx="139">
                  <c:v>239.83991666666665</c:v>
                </c:pt>
                <c:pt idx="140">
                  <c:v>398.37816666666669</c:v>
                </c:pt>
                <c:pt idx="141">
                  <c:v>418.70358333333337</c:v>
                </c:pt>
                <c:pt idx="142">
                  <c:v>292.68599999999998</c:v>
                </c:pt>
                <c:pt idx="143">
                  <c:v>142.2779166666667</c:v>
                </c:pt>
                <c:pt idx="144">
                  <c:v>77.236583333333456</c:v>
                </c:pt>
                <c:pt idx="145">
                  <c:v>117.88741666666665</c:v>
                </c:pt>
                <c:pt idx="146">
                  <c:v>186.99383333333333</c:v>
                </c:pt>
                <c:pt idx="147">
                  <c:v>199.18908333333329</c:v>
                </c:pt>
                <c:pt idx="148">
                  <c:v>154.47316666666666</c:v>
                </c:pt>
                <c:pt idx="149">
                  <c:v>85.366750000000224</c:v>
                </c:pt>
                <c:pt idx="150">
                  <c:v>8.1301666666666392</c:v>
                </c:pt>
                <c:pt idx="151">
                  <c:v>-105.69216666666682</c:v>
                </c:pt>
                <c:pt idx="152">
                  <c:v>-276.42566666666664</c:v>
                </c:pt>
                <c:pt idx="153">
                  <c:v>-402.44325000000003</c:v>
                </c:pt>
                <c:pt idx="154">
                  <c:v>-378.05275</c:v>
                </c:pt>
                <c:pt idx="155">
                  <c:v>-215.44941666666671</c:v>
                </c:pt>
                <c:pt idx="156">
                  <c:v>-28.455583333333365</c:v>
                </c:pt>
                <c:pt idx="157">
                  <c:v>85.366750000000039</c:v>
                </c:pt>
                <c:pt idx="158">
                  <c:v>186.99383333333333</c:v>
                </c:pt>
                <c:pt idx="159">
                  <c:v>243.90500000000014</c:v>
                </c:pt>
                <c:pt idx="160">
                  <c:v>252.03516666666658</c:v>
                </c:pt>
                <c:pt idx="161">
                  <c:v>219.51449999999988</c:v>
                </c:pt>
                <c:pt idx="162">
                  <c:v>170.73350000000019</c:v>
                </c:pt>
                <c:pt idx="163">
                  <c:v>162.60333333333344</c:v>
                </c:pt>
                <c:pt idx="164">
                  <c:v>142.2779166666667</c:v>
                </c:pt>
                <c:pt idx="165">
                  <c:v>105.69216666666657</c:v>
                </c:pt>
                <c:pt idx="166">
                  <c:v>85.366750000000096</c:v>
                </c:pt>
                <c:pt idx="167">
                  <c:v>126.01758333333355</c:v>
                </c:pt>
                <c:pt idx="168">
                  <c:v>162.6033333333333</c:v>
                </c:pt>
                <c:pt idx="169">
                  <c:v>113.82233333333321</c:v>
                </c:pt>
                <c:pt idx="170">
                  <c:v>8.1301666666663781</c:v>
                </c:pt>
                <c:pt idx="171">
                  <c:v>-117.88741666666665</c:v>
                </c:pt>
                <c:pt idx="172">
                  <c:v>-260.16533333333319</c:v>
                </c:pt>
                <c:pt idx="173">
                  <c:v>-325.20666666666671</c:v>
                </c:pt>
                <c:pt idx="174">
                  <c:v>-231.70974999999999</c:v>
                </c:pt>
                <c:pt idx="175">
                  <c:v>-81.301666666666648</c:v>
                </c:pt>
                <c:pt idx="176">
                  <c:v>24.390499999999918</c:v>
                </c:pt>
                <c:pt idx="177">
                  <c:v>109.75725000000001</c:v>
                </c:pt>
                <c:pt idx="178">
                  <c:v>134.14775000000006</c:v>
                </c:pt>
                <c:pt idx="179">
                  <c:v>73.171500000000137</c:v>
                </c:pt>
                <c:pt idx="180">
                  <c:v>12.195250000000089</c:v>
                </c:pt>
                <c:pt idx="181">
                  <c:v>-16.260333333333538</c:v>
                </c:pt>
                <c:pt idx="182">
                  <c:v>-48.781000000000091</c:v>
                </c:pt>
                <c:pt idx="183">
                  <c:v>-126.01758333333329</c:v>
                </c:pt>
                <c:pt idx="184">
                  <c:v>-191.05891666666665</c:v>
                </c:pt>
                <c:pt idx="185">
                  <c:v>-207.31925000000007</c:v>
                </c:pt>
                <c:pt idx="186">
                  <c:v>-191.05891666666679</c:v>
                </c:pt>
                <c:pt idx="187">
                  <c:v>-158.53824999999998</c:v>
                </c:pt>
                <c:pt idx="188">
                  <c:v>-130.0826666666666</c:v>
                </c:pt>
                <c:pt idx="189">
                  <c:v>-105.69216666666669</c:v>
                </c:pt>
                <c:pt idx="190">
                  <c:v>-81.301666666666648</c:v>
                </c:pt>
                <c:pt idx="191">
                  <c:v>-65.041333333333299</c:v>
                </c:pt>
                <c:pt idx="192">
                  <c:v>-48.780999999999963</c:v>
                </c:pt>
                <c:pt idx="193">
                  <c:v>-28.455583333333429</c:v>
                </c:pt>
                <c:pt idx="194">
                  <c:v>-20.325416666666726</c:v>
                </c:pt>
                <c:pt idx="195">
                  <c:v>-8.1301666666666392</c:v>
                </c:pt>
                <c:pt idx="196">
                  <c:v>0</c:v>
                </c:pt>
                <c:pt idx="197">
                  <c:v>0</c:v>
                </c:pt>
                <c:pt idx="198">
                  <c:v>20.325416666666726</c:v>
                </c:pt>
                <c:pt idx="199">
                  <c:v>40.650833333333388</c:v>
                </c:pt>
                <c:pt idx="200">
                  <c:v>60.976249999999986</c:v>
                </c:pt>
                <c:pt idx="201">
                  <c:v>81.301666666666719</c:v>
                </c:pt>
                <c:pt idx="202">
                  <c:v>101.6270833333333</c:v>
                </c:pt>
                <c:pt idx="203">
                  <c:v>162.6033333333333</c:v>
                </c:pt>
                <c:pt idx="204">
                  <c:v>191.05891666666665</c:v>
                </c:pt>
                <c:pt idx="205">
                  <c:v>195.12399999999997</c:v>
                </c:pt>
                <c:pt idx="206">
                  <c:v>231.70974999999999</c:v>
                </c:pt>
                <c:pt idx="207">
                  <c:v>235.77483333333356</c:v>
                </c:pt>
                <c:pt idx="208">
                  <c:v>207.31925000000021</c:v>
                </c:pt>
                <c:pt idx="209">
                  <c:v>227.64466666666667</c:v>
                </c:pt>
                <c:pt idx="210">
                  <c:v>223.5795833333332</c:v>
                </c:pt>
                <c:pt idx="211">
                  <c:v>162.6033333333333</c:v>
                </c:pt>
                <c:pt idx="212">
                  <c:v>121.9525000000001</c:v>
                </c:pt>
                <c:pt idx="213">
                  <c:v>97.561999999999927</c:v>
                </c:pt>
                <c:pt idx="214">
                  <c:v>105.69216666666682</c:v>
                </c:pt>
                <c:pt idx="215">
                  <c:v>138.21283333333338</c:v>
                </c:pt>
                <c:pt idx="216">
                  <c:v>162.6033333333333</c:v>
                </c:pt>
                <c:pt idx="217">
                  <c:v>162.6033333333333</c:v>
                </c:pt>
                <c:pt idx="218">
                  <c:v>142.27791666666656</c:v>
                </c:pt>
                <c:pt idx="219">
                  <c:v>113.82233333333321</c:v>
                </c:pt>
                <c:pt idx="220">
                  <c:v>85.366750000000096</c:v>
                </c:pt>
                <c:pt idx="221">
                  <c:v>52.846083333333539</c:v>
                </c:pt>
                <c:pt idx="222">
                  <c:v>32.520666666666557</c:v>
                </c:pt>
                <c:pt idx="223">
                  <c:v>28.455583333333106</c:v>
                </c:pt>
                <c:pt idx="224">
                  <c:v>28.455583333333365</c:v>
                </c:pt>
                <c:pt idx="225">
                  <c:v>40.650833333333452</c:v>
                </c:pt>
                <c:pt idx="226">
                  <c:v>44.715916666666644</c:v>
                </c:pt>
                <c:pt idx="227">
                  <c:v>40.650833333333196</c:v>
                </c:pt>
                <c:pt idx="228">
                  <c:v>36.585750000000004</c:v>
                </c:pt>
                <c:pt idx="229">
                  <c:v>28.455583333333625</c:v>
                </c:pt>
                <c:pt idx="230">
                  <c:v>12.195250000000089</c:v>
                </c:pt>
                <c:pt idx="231">
                  <c:v>-12.195250000000089</c:v>
                </c:pt>
                <c:pt idx="232">
                  <c:v>-65.04133333333337</c:v>
                </c:pt>
                <c:pt idx="233">
                  <c:v>-134.1477500000002</c:v>
                </c:pt>
                <c:pt idx="234">
                  <c:v>-158.53825000000012</c:v>
                </c:pt>
                <c:pt idx="235">
                  <c:v>-126.01758333333329</c:v>
                </c:pt>
                <c:pt idx="236">
                  <c:v>-73.171499999999753</c:v>
                </c:pt>
                <c:pt idx="237">
                  <c:v>-56.91116666666673</c:v>
                </c:pt>
                <c:pt idx="238">
                  <c:v>-93.496916666666991</c:v>
                </c:pt>
                <c:pt idx="239">
                  <c:v>-166.66841666666676</c:v>
                </c:pt>
                <c:pt idx="240">
                  <c:v>-219.51450000000003</c:v>
                </c:pt>
                <c:pt idx="241">
                  <c:v>-195.12399999999985</c:v>
                </c:pt>
                <c:pt idx="242">
                  <c:v>-182.92875000000004</c:v>
                </c:pt>
                <c:pt idx="243">
                  <c:v>-199.18908333333329</c:v>
                </c:pt>
                <c:pt idx="244">
                  <c:v>-191.05891666666665</c:v>
                </c:pt>
                <c:pt idx="245">
                  <c:v>-227.64466666666667</c:v>
                </c:pt>
                <c:pt idx="246">
                  <c:v>-292.68599999999992</c:v>
                </c:pt>
                <c:pt idx="247">
                  <c:v>-276.42566666666676</c:v>
                </c:pt>
                <c:pt idx="248">
                  <c:v>-170.73350000000008</c:v>
                </c:pt>
                <c:pt idx="249">
                  <c:v>-73.171500000000009</c:v>
                </c:pt>
                <c:pt idx="250">
                  <c:v>-56.911166666666603</c:v>
                </c:pt>
                <c:pt idx="251">
                  <c:v>-81.301666666666648</c:v>
                </c:pt>
                <c:pt idx="252">
                  <c:v>-69.106416666666689</c:v>
                </c:pt>
                <c:pt idx="253">
                  <c:v>-24.390499999999918</c:v>
                </c:pt>
                <c:pt idx="254">
                  <c:v>-16.260333333333406</c:v>
                </c:pt>
                <c:pt idx="255">
                  <c:v>-85.366750000000096</c:v>
                </c:pt>
                <c:pt idx="256">
                  <c:v>-117.88741666666665</c:v>
                </c:pt>
                <c:pt idx="257">
                  <c:v>-12.195249999999959</c:v>
                </c:pt>
                <c:pt idx="258">
                  <c:v>138.21283333333324</c:v>
                </c:pt>
                <c:pt idx="259">
                  <c:v>211.38433333333339</c:v>
                </c:pt>
                <c:pt idx="260">
                  <c:v>215.44941666666671</c:v>
                </c:pt>
                <c:pt idx="261">
                  <c:v>207.31924999999993</c:v>
                </c:pt>
                <c:pt idx="262">
                  <c:v>223.57958333333335</c:v>
                </c:pt>
                <c:pt idx="263">
                  <c:v>276.42566666666664</c:v>
                </c:pt>
                <c:pt idx="264">
                  <c:v>300.81616666666696</c:v>
                </c:pt>
                <c:pt idx="265">
                  <c:v>264.23041666666694</c:v>
                </c:pt>
                <c:pt idx="266">
                  <c:v>191.05891666666639</c:v>
                </c:pt>
                <c:pt idx="267">
                  <c:v>158.53824999999983</c:v>
                </c:pt>
                <c:pt idx="268">
                  <c:v>146.34300000000002</c:v>
                </c:pt>
                <c:pt idx="269">
                  <c:v>121.9525000000001</c:v>
                </c:pt>
                <c:pt idx="270">
                  <c:v>65.04133333333337</c:v>
                </c:pt>
                <c:pt idx="271">
                  <c:v>-12.195250000000089</c:v>
                </c:pt>
                <c:pt idx="272">
                  <c:v>-28.455583333333365</c:v>
                </c:pt>
                <c:pt idx="273">
                  <c:v>-77.236583333333201</c:v>
                </c:pt>
                <c:pt idx="274">
                  <c:v>-182.92875000000004</c:v>
                </c:pt>
                <c:pt idx="275">
                  <c:v>-231.70975000000013</c:v>
                </c:pt>
                <c:pt idx="276">
                  <c:v>-260.16533333333319</c:v>
                </c:pt>
                <c:pt idx="277">
                  <c:v>-288.62091666666686</c:v>
                </c:pt>
                <c:pt idx="278">
                  <c:v>-361.79241666666672</c:v>
                </c:pt>
                <c:pt idx="279">
                  <c:v>-386.18291666666664</c:v>
                </c:pt>
                <c:pt idx="280">
                  <c:v>-215.44941666666671</c:v>
                </c:pt>
                <c:pt idx="281">
                  <c:v>60.97625000000005</c:v>
                </c:pt>
                <c:pt idx="282">
                  <c:v>260.16533333333348</c:v>
                </c:pt>
                <c:pt idx="283">
                  <c:v>296.7510833333335</c:v>
                </c:pt>
                <c:pt idx="284">
                  <c:v>304.88125000000014</c:v>
                </c:pt>
                <c:pt idx="285">
                  <c:v>292.68599999999975</c:v>
                </c:pt>
                <c:pt idx="286">
                  <c:v>268.29549999999983</c:v>
                </c:pt>
                <c:pt idx="287">
                  <c:v>268.29550000000012</c:v>
                </c:pt>
                <c:pt idx="288">
                  <c:v>268.29549999999983</c:v>
                </c:pt>
                <c:pt idx="289">
                  <c:v>211.38433333333364</c:v>
                </c:pt>
                <c:pt idx="290">
                  <c:v>101.62708333333337</c:v>
                </c:pt>
                <c:pt idx="291">
                  <c:v>0</c:v>
                </c:pt>
                <c:pt idx="292">
                  <c:v>-69.106416666666561</c:v>
                </c:pt>
                <c:pt idx="293">
                  <c:v>-77.236583333333712</c:v>
                </c:pt>
                <c:pt idx="294">
                  <c:v>-52.846083333333539</c:v>
                </c:pt>
                <c:pt idx="295">
                  <c:v>-24.390499999999655</c:v>
                </c:pt>
                <c:pt idx="296">
                  <c:v>0</c:v>
                </c:pt>
                <c:pt idx="297">
                  <c:v>16.260333333333278</c:v>
                </c:pt>
                <c:pt idx="298">
                  <c:v>20.325416666666726</c:v>
                </c:pt>
                <c:pt idx="299">
                  <c:v>8.1301666666663781</c:v>
                </c:pt>
                <c:pt idx="300">
                  <c:v>-8.1301666666663781</c:v>
                </c:pt>
                <c:pt idx="301">
                  <c:v>-28.455583333333106</c:v>
                </c:pt>
                <c:pt idx="302">
                  <c:v>-52.846083333333539</c:v>
                </c:pt>
                <c:pt idx="303">
                  <c:v>-73.171500000000265</c:v>
                </c:pt>
                <c:pt idx="304">
                  <c:v>-101.62708333333337</c:v>
                </c:pt>
                <c:pt idx="305">
                  <c:v>-121.95249999999984</c:v>
                </c:pt>
                <c:pt idx="306">
                  <c:v>-101.62708333333337</c:v>
                </c:pt>
                <c:pt idx="307">
                  <c:v>-60.976250000000178</c:v>
                </c:pt>
                <c:pt idx="308">
                  <c:v>-28.455583333333106</c:v>
                </c:pt>
                <c:pt idx="309">
                  <c:v>-24.390499999999655</c:v>
                </c:pt>
                <c:pt idx="310">
                  <c:v>-36.585750000000004</c:v>
                </c:pt>
                <c:pt idx="311">
                  <c:v>-48.781000000000091</c:v>
                </c:pt>
                <c:pt idx="312">
                  <c:v>-73.171500000000265</c:v>
                </c:pt>
                <c:pt idx="313">
                  <c:v>-101.62708333333337</c:v>
                </c:pt>
                <c:pt idx="314">
                  <c:v>-121.95249999999984</c:v>
                </c:pt>
                <c:pt idx="315">
                  <c:v>-121.9525000000001</c:v>
                </c:pt>
                <c:pt idx="316">
                  <c:v>-109.75725000000001</c:v>
                </c:pt>
                <c:pt idx="317">
                  <c:v>-121.95249999999984</c:v>
                </c:pt>
                <c:pt idx="318">
                  <c:v>-150.40808333333334</c:v>
                </c:pt>
                <c:pt idx="319">
                  <c:v>-158.53825000000012</c:v>
                </c:pt>
                <c:pt idx="320">
                  <c:v>-97.561999999999927</c:v>
                </c:pt>
                <c:pt idx="321">
                  <c:v>-48.781000000000091</c:v>
                </c:pt>
                <c:pt idx="322">
                  <c:v>-28.455583333333497</c:v>
                </c:pt>
                <c:pt idx="323">
                  <c:v>-24.390499999999918</c:v>
                </c:pt>
                <c:pt idx="324">
                  <c:v>-40.650833333333324</c:v>
                </c:pt>
                <c:pt idx="325">
                  <c:v>-16.260333333333406</c:v>
                </c:pt>
                <c:pt idx="326">
                  <c:v>-12.195249999999959</c:v>
                </c:pt>
                <c:pt idx="327">
                  <c:v>-24.390499999999918</c:v>
                </c:pt>
                <c:pt idx="328">
                  <c:v>-126.01758333333329</c:v>
                </c:pt>
                <c:pt idx="329">
                  <c:v>-235.77483333333345</c:v>
                </c:pt>
                <c:pt idx="330">
                  <c:v>-146.34300000000016</c:v>
                </c:pt>
                <c:pt idx="331">
                  <c:v>-32.520666666666685</c:v>
                </c:pt>
                <c:pt idx="332">
                  <c:v>-40.650833333333196</c:v>
                </c:pt>
                <c:pt idx="333">
                  <c:v>-44.715916666666644</c:v>
                </c:pt>
                <c:pt idx="334">
                  <c:v>-36.585750000000004</c:v>
                </c:pt>
                <c:pt idx="335">
                  <c:v>-44.715916666666644</c:v>
                </c:pt>
                <c:pt idx="336">
                  <c:v>-28.455583333333365</c:v>
                </c:pt>
                <c:pt idx="337">
                  <c:v>0</c:v>
                </c:pt>
                <c:pt idx="338">
                  <c:v>44.715916666666644</c:v>
                </c:pt>
                <c:pt idx="339">
                  <c:v>134.14775000000006</c:v>
                </c:pt>
                <c:pt idx="340">
                  <c:v>231.70975000000013</c:v>
                </c:pt>
                <c:pt idx="341">
                  <c:v>256.10025000000002</c:v>
                </c:pt>
                <c:pt idx="342">
                  <c:v>158.53824999999998</c:v>
                </c:pt>
                <c:pt idx="343">
                  <c:v>48.780999999999963</c:v>
                </c:pt>
                <c:pt idx="344">
                  <c:v>20.325416666666598</c:v>
                </c:pt>
                <c:pt idx="345">
                  <c:v>44.715916666666644</c:v>
                </c:pt>
                <c:pt idx="346">
                  <c:v>44.715916666666772</c:v>
                </c:pt>
                <c:pt idx="347">
                  <c:v>28.455583333333365</c:v>
                </c:pt>
                <c:pt idx="348">
                  <c:v>44.715916666666516</c:v>
                </c:pt>
                <c:pt idx="349">
                  <c:v>40.650833333333324</c:v>
                </c:pt>
                <c:pt idx="350">
                  <c:v>20.325416666666726</c:v>
                </c:pt>
                <c:pt idx="351">
                  <c:v>0</c:v>
                </c:pt>
                <c:pt idx="352">
                  <c:v>-8.1301666666666392</c:v>
                </c:pt>
                <c:pt idx="353">
                  <c:v>-8.1301666666667689</c:v>
                </c:pt>
                <c:pt idx="354">
                  <c:v>-4.0650833333334493</c:v>
                </c:pt>
                <c:pt idx="355">
                  <c:v>8.1301666666667689</c:v>
                </c:pt>
                <c:pt idx="356">
                  <c:v>12.195250000000089</c:v>
                </c:pt>
                <c:pt idx="357">
                  <c:v>-4.0650833333333196</c:v>
                </c:pt>
                <c:pt idx="358">
                  <c:v>-52.846083333333411</c:v>
                </c:pt>
                <c:pt idx="359">
                  <c:v>-121.95249999999997</c:v>
                </c:pt>
                <c:pt idx="360">
                  <c:v>-150.40808333333334</c:v>
                </c:pt>
                <c:pt idx="361">
                  <c:v>-126.01758333333342</c:v>
                </c:pt>
                <c:pt idx="362">
                  <c:v>-85.36674999999984</c:v>
                </c:pt>
                <c:pt idx="363">
                  <c:v>-48.780999999999963</c:v>
                </c:pt>
                <c:pt idx="364">
                  <c:v>-16.260333333333406</c:v>
                </c:pt>
                <c:pt idx="365">
                  <c:v>4.0650833333333196</c:v>
                </c:pt>
                <c:pt idx="366">
                  <c:v>20.325416666666598</c:v>
                </c:pt>
                <c:pt idx="367">
                  <c:v>52.846083333333411</c:v>
                </c:pt>
                <c:pt idx="368">
                  <c:v>93.496916666666735</c:v>
                </c:pt>
                <c:pt idx="369">
                  <c:v>89.431833333333287</c:v>
                </c:pt>
                <c:pt idx="370">
                  <c:v>40.650833333333324</c:v>
                </c:pt>
                <c:pt idx="371">
                  <c:v>-20.325416666666726</c:v>
                </c:pt>
                <c:pt idx="372">
                  <c:v>-130.0826666666666</c:v>
                </c:pt>
                <c:pt idx="373">
                  <c:v>-247.97008333333341</c:v>
                </c:pt>
                <c:pt idx="374">
                  <c:v>-280.49075000000011</c:v>
                </c:pt>
                <c:pt idx="375">
                  <c:v>-235.77483333333331</c:v>
                </c:pt>
                <c:pt idx="376">
                  <c:v>-170.73350000000008</c:v>
                </c:pt>
                <c:pt idx="377">
                  <c:v>-121.95249999999997</c:v>
                </c:pt>
                <c:pt idx="378">
                  <c:v>-89.431833333333287</c:v>
                </c:pt>
                <c:pt idx="379">
                  <c:v>-69.106416666666689</c:v>
                </c:pt>
                <c:pt idx="380">
                  <c:v>-77.2365833333334</c:v>
                </c:pt>
                <c:pt idx="381">
                  <c:v>-93.496916666666664</c:v>
                </c:pt>
                <c:pt idx="382">
                  <c:v>-97.561999999999955</c:v>
                </c:pt>
                <c:pt idx="383">
                  <c:v>-105.69216666666669</c:v>
                </c:pt>
                <c:pt idx="384">
                  <c:v>-113.82233333333336</c:v>
                </c:pt>
                <c:pt idx="385">
                  <c:v>-93.496916666666664</c:v>
                </c:pt>
                <c:pt idx="386">
                  <c:v>-36.585750000000004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20.325416666666669</c:v>
                </c:pt>
                <c:pt idx="392">
                  <c:v>85.36675000000001</c:v>
                </c:pt>
                <c:pt idx="393">
                  <c:v>174.79858333333334</c:v>
                </c:pt>
                <c:pt idx="394">
                  <c:v>252.03516666666673</c:v>
                </c:pt>
                <c:pt idx="395">
                  <c:v>304.88125000000014</c:v>
                </c:pt>
                <c:pt idx="396">
                  <c:v>337.40191666666675</c:v>
                </c:pt>
                <c:pt idx="397">
                  <c:v>349.59716666666662</c:v>
                </c:pt>
                <c:pt idx="398">
                  <c:v>308.9463333333332</c:v>
                </c:pt>
                <c:pt idx="399">
                  <c:v>191.05891666666679</c:v>
                </c:pt>
                <c:pt idx="400">
                  <c:v>56.911166666666858</c:v>
                </c:pt>
                <c:pt idx="401">
                  <c:v>-28.455583333333497</c:v>
                </c:pt>
                <c:pt idx="402">
                  <c:v>-93.496916666666735</c:v>
                </c:pt>
                <c:pt idx="403">
                  <c:v>-134.14774999999992</c:v>
                </c:pt>
                <c:pt idx="404">
                  <c:v>-126.01758333333342</c:v>
                </c:pt>
                <c:pt idx="405">
                  <c:v>-117.88741666666678</c:v>
                </c:pt>
                <c:pt idx="406">
                  <c:v>-130.0826666666666</c:v>
                </c:pt>
                <c:pt idx="407">
                  <c:v>-138.21283333333324</c:v>
                </c:pt>
                <c:pt idx="408">
                  <c:v>-113.8223333333334</c:v>
                </c:pt>
                <c:pt idx="409">
                  <c:v>-56.911166666666666</c:v>
                </c:pt>
                <c:pt idx="410">
                  <c:v>-8.1301666666666392</c:v>
                </c:pt>
                <c:pt idx="411">
                  <c:v>12.195249999999959</c:v>
                </c:pt>
                <c:pt idx="412">
                  <c:v>20.325416666666662</c:v>
                </c:pt>
                <c:pt idx="413">
                  <c:v>28.455583333333429</c:v>
                </c:pt>
                <c:pt idx="414">
                  <c:v>56.91116666666673</c:v>
                </c:pt>
                <c:pt idx="415">
                  <c:v>101.62708333333325</c:v>
                </c:pt>
                <c:pt idx="416">
                  <c:v>113.82233333333321</c:v>
                </c:pt>
                <c:pt idx="417">
                  <c:v>69.106416666666817</c:v>
                </c:pt>
                <c:pt idx="418">
                  <c:v>4.0650833333334493</c:v>
                </c:pt>
                <c:pt idx="419">
                  <c:v>-60.97625000000005</c:v>
                </c:pt>
                <c:pt idx="420">
                  <c:v>-89.431833333333287</c:v>
                </c:pt>
                <c:pt idx="421">
                  <c:v>-56.91116666666673</c:v>
                </c:pt>
                <c:pt idx="422">
                  <c:v>-8.1301666666667689</c:v>
                </c:pt>
                <c:pt idx="423">
                  <c:v>40.650833333333324</c:v>
                </c:pt>
                <c:pt idx="424">
                  <c:v>109.75725000000014</c:v>
                </c:pt>
                <c:pt idx="425">
                  <c:v>219.51450000000003</c:v>
                </c:pt>
                <c:pt idx="426">
                  <c:v>337.40191666666652</c:v>
                </c:pt>
                <c:pt idx="427">
                  <c:v>365.85750000000019</c:v>
                </c:pt>
                <c:pt idx="428">
                  <c:v>243.90499999999994</c:v>
                </c:pt>
                <c:pt idx="429">
                  <c:v>77.236583333333201</c:v>
                </c:pt>
                <c:pt idx="430">
                  <c:v>-24.390499999999918</c:v>
                </c:pt>
                <c:pt idx="431">
                  <c:v>-65.04133333333337</c:v>
                </c:pt>
                <c:pt idx="432">
                  <c:v>-60.976249999999922</c:v>
                </c:pt>
                <c:pt idx="433">
                  <c:v>-32.520666666666557</c:v>
                </c:pt>
                <c:pt idx="434">
                  <c:v>-28.455583333333365</c:v>
                </c:pt>
                <c:pt idx="435">
                  <c:v>-77.236583333333456</c:v>
                </c:pt>
                <c:pt idx="436">
                  <c:v>-158.53825000000012</c:v>
                </c:pt>
                <c:pt idx="437">
                  <c:v>-252.03516666666673</c:v>
                </c:pt>
                <c:pt idx="438">
                  <c:v>-345.53208333333333</c:v>
                </c:pt>
                <c:pt idx="439">
                  <c:v>-410.57341666666662</c:v>
                </c:pt>
                <c:pt idx="440">
                  <c:v>-426.83375000000001</c:v>
                </c:pt>
                <c:pt idx="441">
                  <c:v>-369.92258333333336</c:v>
                </c:pt>
                <c:pt idx="442">
                  <c:v>-260.16533333333336</c:v>
                </c:pt>
                <c:pt idx="443">
                  <c:v>-146.34300000000002</c:v>
                </c:pt>
                <c:pt idx="444">
                  <c:v>-52.84608333333334</c:v>
                </c:pt>
                <c:pt idx="445">
                  <c:v>-8.1301666666666677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20.325416666666669</c:v>
                </c:pt>
                <c:pt idx="512">
                  <c:v>101.62708333333335</c:v>
                </c:pt>
                <c:pt idx="513">
                  <c:v>247.97008333333335</c:v>
                </c:pt>
                <c:pt idx="514">
                  <c:v>378.05275</c:v>
                </c:pt>
                <c:pt idx="515">
                  <c:v>414.63850000000014</c:v>
                </c:pt>
                <c:pt idx="516">
                  <c:v>353.66225000000009</c:v>
                </c:pt>
                <c:pt idx="517">
                  <c:v>207.31924999999993</c:v>
                </c:pt>
                <c:pt idx="518">
                  <c:v>56.911166666666603</c:v>
                </c:pt>
                <c:pt idx="519">
                  <c:v>-24.390499999999918</c:v>
                </c:pt>
                <c:pt idx="520">
                  <c:v>-65.041333333333242</c:v>
                </c:pt>
                <c:pt idx="521">
                  <c:v>-85.366750000000096</c:v>
                </c:pt>
                <c:pt idx="522">
                  <c:v>-101.62708333333337</c:v>
                </c:pt>
                <c:pt idx="523">
                  <c:v>-150.40808333333334</c:v>
                </c:pt>
                <c:pt idx="524">
                  <c:v>-239.83991666666677</c:v>
                </c:pt>
                <c:pt idx="525">
                  <c:v>-321.14158333333336</c:v>
                </c:pt>
                <c:pt idx="526">
                  <c:v>-321.14158333333336</c:v>
                </c:pt>
                <c:pt idx="527">
                  <c:v>-227.64466666666669</c:v>
                </c:pt>
                <c:pt idx="528">
                  <c:v>-121.95250000000001</c:v>
                </c:pt>
                <c:pt idx="529">
                  <c:v>-81.301666666666677</c:v>
                </c:pt>
                <c:pt idx="530">
                  <c:v>-40.650833333333338</c:v>
                </c:pt>
                <c:pt idx="531">
                  <c:v>0</c:v>
                </c:pt>
                <c:pt idx="532">
                  <c:v>8.1301666666666677</c:v>
                </c:pt>
                <c:pt idx="533">
                  <c:v>48.781000000000006</c:v>
                </c:pt>
                <c:pt idx="534">
                  <c:v>121.95250000000001</c:v>
                </c:pt>
                <c:pt idx="535">
                  <c:v>162.60333333333335</c:v>
                </c:pt>
                <c:pt idx="536">
                  <c:v>203.25416666666669</c:v>
                </c:pt>
                <c:pt idx="537">
                  <c:v>317.07650000000007</c:v>
                </c:pt>
                <c:pt idx="538">
                  <c:v>430.89883333333341</c:v>
                </c:pt>
                <c:pt idx="539">
                  <c:v>410.57341666666673</c:v>
                </c:pt>
                <c:pt idx="540">
                  <c:v>231.70974999999999</c:v>
                </c:pt>
                <c:pt idx="541">
                  <c:v>56.911166666666603</c:v>
                </c:pt>
                <c:pt idx="542">
                  <c:v>-8.1301666666666392</c:v>
                </c:pt>
                <c:pt idx="543">
                  <c:v>-36.585750000000004</c:v>
                </c:pt>
                <c:pt idx="544">
                  <c:v>-81.301666666666648</c:v>
                </c:pt>
                <c:pt idx="545">
                  <c:v>-142.27791666666656</c:v>
                </c:pt>
                <c:pt idx="546">
                  <c:v>-154.4731666666668</c:v>
                </c:pt>
                <c:pt idx="547">
                  <c:v>-117.88741666666678</c:v>
                </c:pt>
                <c:pt idx="548">
                  <c:v>-89.431833333333287</c:v>
                </c:pt>
                <c:pt idx="549">
                  <c:v>-73.171500000000009</c:v>
                </c:pt>
                <c:pt idx="550">
                  <c:v>-65.04133333333337</c:v>
                </c:pt>
                <c:pt idx="551">
                  <c:v>-44.715916666666644</c:v>
                </c:pt>
                <c:pt idx="552">
                  <c:v>-40.650833333333324</c:v>
                </c:pt>
                <c:pt idx="553">
                  <c:v>-40.650833333333324</c:v>
                </c:pt>
                <c:pt idx="554">
                  <c:v>-24.390499999999982</c:v>
                </c:pt>
                <c:pt idx="555">
                  <c:v>-8.1301666666667032</c:v>
                </c:pt>
                <c:pt idx="556">
                  <c:v>8.1301666666667032</c:v>
                </c:pt>
                <c:pt idx="557">
                  <c:v>28.455583333333365</c:v>
                </c:pt>
                <c:pt idx="558">
                  <c:v>48.780999999999963</c:v>
                </c:pt>
                <c:pt idx="559">
                  <c:v>109.75724999999994</c:v>
                </c:pt>
                <c:pt idx="560">
                  <c:v>101.62708333333337</c:v>
                </c:pt>
                <c:pt idx="561">
                  <c:v>20.325416666666726</c:v>
                </c:pt>
                <c:pt idx="562">
                  <c:v>0</c:v>
                </c:pt>
                <c:pt idx="563">
                  <c:v>-65.04133333333337</c:v>
                </c:pt>
                <c:pt idx="564">
                  <c:v>-280.49075000000011</c:v>
                </c:pt>
                <c:pt idx="565">
                  <c:v>-430.89883333333341</c:v>
                </c:pt>
                <c:pt idx="566">
                  <c:v>-410.57341666666667</c:v>
                </c:pt>
                <c:pt idx="567">
                  <c:v>-195.12400000000002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40.650833333333338</c:v>
                </c:pt>
                <c:pt idx="601">
                  <c:v>85.36675000000001</c:v>
                </c:pt>
                <c:pt idx="602">
                  <c:v>154.47316666666666</c:v>
                </c:pt>
                <c:pt idx="603">
                  <c:v>284.55583333333334</c:v>
                </c:pt>
                <c:pt idx="604">
                  <c:v>382.11783333333329</c:v>
                </c:pt>
                <c:pt idx="605">
                  <c:v>434.96391666666676</c:v>
                </c:pt>
                <c:pt idx="606">
                  <c:v>459.35441666666674</c:v>
                </c:pt>
                <c:pt idx="607">
                  <c:v>434.96391666666659</c:v>
                </c:pt>
                <c:pt idx="608">
                  <c:v>378.05275</c:v>
                </c:pt>
                <c:pt idx="609">
                  <c:v>337.40191666666669</c:v>
                </c:pt>
                <c:pt idx="610">
                  <c:v>329.27175000000005</c:v>
                </c:pt>
                <c:pt idx="611">
                  <c:v>308.94633333333331</c:v>
                </c:pt>
                <c:pt idx="612">
                  <c:v>219.51450000000003</c:v>
                </c:pt>
                <c:pt idx="613">
                  <c:v>93.496916666666991</c:v>
                </c:pt>
                <c:pt idx="614">
                  <c:v>8.1301666666666392</c:v>
                </c:pt>
                <c:pt idx="615">
                  <c:v>-12.195250000000348</c:v>
                </c:pt>
                <c:pt idx="616">
                  <c:v>-12.195249999999827</c:v>
                </c:pt>
                <c:pt idx="617">
                  <c:v>-24.390499999999918</c:v>
                </c:pt>
                <c:pt idx="618">
                  <c:v>-48.781000000000091</c:v>
                </c:pt>
                <c:pt idx="619">
                  <c:v>-77.236583333333201</c:v>
                </c:pt>
                <c:pt idx="620">
                  <c:v>-85.366750000000096</c:v>
                </c:pt>
                <c:pt idx="621">
                  <c:v>-60.976250000000178</c:v>
                </c:pt>
                <c:pt idx="622">
                  <c:v>-24.390500000000177</c:v>
                </c:pt>
                <c:pt idx="623">
                  <c:v>4.0650833333334493</c:v>
                </c:pt>
                <c:pt idx="624">
                  <c:v>32.520666666667076</c:v>
                </c:pt>
                <c:pt idx="625">
                  <c:v>48.781000000000091</c:v>
                </c:pt>
                <c:pt idx="626">
                  <c:v>36.585749999999742</c:v>
                </c:pt>
                <c:pt idx="627">
                  <c:v>12.195249999999827</c:v>
                </c:pt>
                <c:pt idx="628">
                  <c:v>0</c:v>
                </c:pt>
                <c:pt idx="629">
                  <c:v>4.0650833333334493</c:v>
                </c:pt>
                <c:pt idx="630">
                  <c:v>28.455583333333625</c:v>
                </c:pt>
                <c:pt idx="631">
                  <c:v>65.04133333333337</c:v>
                </c:pt>
                <c:pt idx="632">
                  <c:v>89.431833333333032</c:v>
                </c:pt>
                <c:pt idx="633">
                  <c:v>105.69216666666657</c:v>
                </c:pt>
                <c:pt idx="634">
                  <c:v>109.75725000000027</c:v>
                </c:pt>
                <c:pt idx="635">
                  <c:v>93.496916666666735</c:v>
                </c:pt>
                <c:pt idx="636">
                  <c:v>56.911166666666475</c:v>
                </c:pt>
                <c:pt idx="637">
                  <c:v>16.260333333333278</c:v>
                </c:pt>
                <c:pt idx="638">
                  <c:v>-4.0650833333334493</c:v>
                </c:pt>
                <c:pt idx="639">
                  <c:v>-12.195249999999827</c:v>
                </c:pt>
                <c:pt idx="640">
                  <c:v>-12.195249999999827</c:v>
                </c:pt>
                <c:pt idx="641">
                  <c:v>16.260333333333278</c:v>
                </c:pt>
                <c:pt idx="642">
                  <c:v>69.106416666666561</c:v>
                </c:pt>
                <c:pt idx="643">
                  <c:v>85.366750000000096</c:v>
                </c:pt>
                <c:pt idx="644">
                  <c:v>48.781000000000091</c:v>
                </c:pt>
                <c:pt idx="645">
                  <c:v>28.455583333333106</c:v>
                </c:pt>
                <c:pt idx="646">
                  <c:v>32.520666666666557</c:v>
                </c:pt>
                <c:pt idx="647">
                  <c:v>32.520666666666813</c:v>
                </c:pt>
                <c:pt idx="648">
                  <c:v>24.390500000000177</c:v>
                </c:pt>
                <c:pt idx="649">
                  <c:v>4.0650833333331891</c:v>
                </c:pt>
                <c:pt idx="650">
                  <c:v>-36.585750000000004</c:v>
                </c:pt>
                <c:pt idx="651">
                  <c:v>-105.69216666666657</c:v>
                </c:pt>
                <c:pt idx="652">
                  <c:v>-158.53825000000012</c:v>
                </c:pt>
                <c:pt idx="653">
                  <c:v>-166.66841666666676</c:v>
                </c:pt>
                <c:pt idx="654">
                  <c:v>-199.18908333333329</c:v>
                </c:pt>
                <c:pt idx="655">
                  <c:v>-280.49074999999993</c:v>
                </c:pt>
                <c:pt idx="656">
                  <c:v>-325.20666666666659</c:v>
                </c:pt>
                <c:pt idx="657">
                  <c:v>-272.3605833333333</c:v>
                </c:pt>
                <c:pt idx="658">
                  <c:v>-199.18908333333357</c:v>
                </c:pt>
                <c:pt idx="659">
                  <c:v>-223.57958333333349</c:v>
                </c:pt>
                <c:pt idx="660">
                  <c:v>-337.40191666666652</c:v>
                </c:pt>
                <c:pt idx="661">
                  <c:v>-418.70358333333331</c:v>
                </c:pt>
                <c:pt idx="662">
                  <c:v>-430.89883333333341</c:v>
                </c:pt>
                <c:pt idx="663">
                  <c:v>-308.94633333333337</c:v>
                </c:pt>
                <c:pt idx="664">
                  <c:v>-138.21283333333338</c:v>
                </c:pt>
                <c:pt idx="665">
                  <c:v>-24.390499999999982</c:v>
                </c:pt>
                <c:pt idx="666">
                  <c:v>81.301666666666719</c:v>
                </c:pt>
                <c:pt idx="667">
                  <c:v>264.23041666666666</c:v>
                </c:pt>
                <c:pt idx="668">
                  <c:v>373.9876666666666</c:v>
                </c:pt>
                <c:pt idx="669">
                  <c:v>365.85750000000007</c:v>
                </c:pt>
                <c:pt idx="670">
                  <c:v>357.72733333333355</c:v>
                </c:pt>
                <c:pt idx="671">
                  <c:v>243.90500000000009</c:v>
                </c:pt>
                <c:pt idx="672">
                  <c:v>162.6033333333333</c:v>
                </c:pt>
                <c:pt idx="673">
                  <c:v>162.6033333333333</c:v>
                </c:pt>
                <c:pt idx="674">
                  <c:v>162.6033333333333</c:v>
                </c:pt>
                <c:pt idx="675">
                  <c:v>93.496916666666479</c:v>
                </c:pt>
                <c:pt idx="676">
                  <c:v>20.325416666666726</c:v>
                </c:pt>
                <c:pt idx="677">
                  <c:v>-52.84608333333302</c:v>
                </c:pt>
                <c:pt idx="678">
                  <c:v>-195.12399999999985</c:v>
                </c:pt>
                <c:pt idx="679">
                  <c:v>-292.68600000000004</c:v>
                </c:pt>
                <c:pt idx="680">
                  <c:v>-349.59716666666691</c:v>
                </c:pt>
                <c:pt idx="681">
                  <c:v>-365.85750000000019</c:v>
                </c:pt>
                <c:pt idx="682">
                  <c:v>-243.90499999999994</c:v>
                </c:pt>
                <c:pt idx="683">
                  <c:v>-158.53825000000012</c:v>
                </c:pt>
                <c:pt idx="684">
                  <c:v>-89.431833333333543</c:v>
                </c:pt>
                <c:pt idx="685">
                  <c:v>97.562000000000182</c:v>
                </c:pt>
                <c:pt idx="686">
                  <c:v>203.25416666666675</c:v>
                </c:pt>
                <c:pt idx="687">
                  <c:v>186.99383333333321</c:v>
                </c:pt>
                <c:pt idx="688">
                  <c:v>182.92875000000004</c:v>
                </c:pt>
                <c:pt idx="689">
                  <c:v>178.86366666666672</c:v>
                </c:pt>
                <c:pt idx="690">
                  <c:v>101.62708333333325</c:v>
                </c:pt>
                <c:pt idx="691">
                  <c:v>32.520666666666813</c:v>
                </c:pt>
                <c:pt idx="692">
                  <c:v>36.585750000000267</c:v>
                </c:pt>
                <c:pt idx="693">
                  <c:v>65.04133333333337</c:v>
                </c:pt>
                <c:pt idx="694">
                  <c:v>56.91116666666673</c:v>
                </c:pt>
                <c:pt idx="695">
                  <c:v>-12.195250000000089</c:v>
                </c:pt>
                <c:pt idx="696">
                  <c:v>-199.18908333333357</c:v>
                </c:pt>
                <c:pt idx="697">
                  <c:v>-268.2955</c:v>
                </c:pt>
                <c:pt idx="698">
                  <c:v>-211.38433333333325</c:v>
                </c:pt>
                <c:pt idx="699">
                  <c:v>-162.60333333333344</c:v>
                </c:pt>
                <c:pt idx="700">
                  <c:v>-77.236583333333456</c:v>
                </c:pt>
                <c:pt idx="701">
                  <c:v>-32.520666666666685</c:v>
                </c:pt>
                <c:pt idx="702">
                  <c:v>-8.1301666666666392</c:v>
                </c:pt>
                <c:pt idx="703">
                  <c:v>-4.0650833333333196</c:v>
                </c:pt>
                <c:pt idx="704">
                  <c:v>-44.715916666666644</c:v>
                </c:pt>
                <c:pt idx="705">
                  <c:v>-121.9525000000001</c:v>
                </c:pt>
                <c:pt idx="706">
                  <c:v>-195.12399999999997</c:v>
                </c:pt>
                <c:pt idx="707">
                  <c:v>-207.31924999999987</c:v>
                </c:pt>
                <c:pt idx="708">
                  <c:v>-126.01758333333342</c:v>
                </c:pt>
                <c:pt idx="709">
                  <c:v>16.260333333333278</c:v>
                </c:pt>
                <c:pt idx="710">
                  <c:v>207.31925000000007</c:v>
                </c:pt>
                <c:pt idx="711">
                  <c:v>321.14158333333347</c:v>
                </c:pt>
                <c:pt idx="712">
                  <c:v>191.05891666666665</c:v>
                </c:pt>
                <c:pt idx="713">
                  <c:v>4.0650833333331891</c:v>
                </c:pt>
                <c:pt idx="714">
                  <c:v>-134.14775000000006</c:v>
                </c:pt>
                <c:pt idx="715">
                  <c:v>-296.75108333333327</c:v>
                </c:pt>
                <c:pt idx="716">
                  <c:v>-264.23041666666666</c:v>
                </c:pt>
                <c:pt idx="717">
                  <c:v>-77.2365833333334</c:v>
                </c:pt>
                <c:pt idx="718">
                  <c:v>40.650833333333388</c:v>
                </c:pt>
                <c:pt idx="719">
                  <c:v>162.60333333333344</c:v>
                </c:pt>
                <c:pt idx="720">
                  <c:v>223.57958333333329</c:v>
                </c:pt>
                <c:pt idx="721">
                  <c:v>186.99383333333333</c:v>
                </c:pt>
                <c:pt idx="722">
                  <c:v>162.60333333333344</c:v>
                </c:pt>
                <c:pt idx="723">
                  <c:v>138.21283333333324</c:v>
                </c:pt>
                <c:pt idx="724">
                  <c:v>166.66841666666676</c:v>
                </c:pt>
                <c:pt idx="725">
                  <c:v>239.83991666666677</c:v>
                </c:pt>
                <c:pt idx="726">
                  <c:v>333.33683333333323</c:v>
                </c:pt>
                <c:pt idx="727">
                  <c:v>321.14158333333313</c:v>
                </c:pt>
                <c:pt idx="728">
                  <c:v>219.51450000000028</c:v>
                </c:pt>
                <c:pt idx="729">
                  <c:v>154.47316666666691</c:v>
                </c:pt>
                <c:pt idx="730">
                  <c:v>69.106416666666306</c:v>
                </c:pt>
                <c:pt idx="731">
                  <c:v>16.260333333333278</c:v>
                </c:pt>
                <c:pt idx="732">
                  <c:v>12.195250000000348</c:v>
                </c:pt>
                <c:pt idx="733">
                  <c:v>16.260333333333278</c:v>
                </c:pt>
                <c:pt idx="734">
                  <c:v>20.325416666666726</c:v>
                </c:pt>
                <c:pt idx="735">
                  <c:v>28.455583333333625</c:v>
                </c:pt>
                <c:pt idx="736">
                  <c:v>40.650833333333196</c:v>
                </c:pt>
                <c:pt idx="737">
                  <c:v>36.585749999999742</c:v>
                </c:pt>
                <c:pt idx="738">
                  <c:v>16.260333333333278</c:v>
                </c:pt>
                <c:pt idx="739">
                  <c:v>52.846083333333283</c:v>
                </c:pt>
                <c:pt idx="740">
                  <c:v>93.496916666666479</c:v>
                </c:pt>
                <c:pt idx="741">
                  <c:v>77.236583333333456</c:v>
                </c:pt>
                <c:pt idx="742">
                  <c:v>36.585750000000004</c:v>
                </c:pt>
                <c:pt idx="743">
                  <c:v>8.1301666666666392</c:v>
                </c:pt>
                <c:pt idx="744">
                  <c:v>4.0650833333334493</c:v>
                </c:pt>
                <c:pt idx="745">
                  <c:v>4.0650833333334493</c:v>
                </c:pt>
                <c:pt idx="746">
                  <c:v>20.325416666666726</c:v>
                </c:pt>
                <c:pt idx="747">
                  <c:v>44.715916666666644</c:v>
                </c:pt>
                <c:pt idx="748">
                  <c:v>60.976249999999922</c:v>
                </c:pt>
                <c:pt idx="749">
                  <c:v>48.780999999999835</c:v>
                </c:pt>
                <c:pt idx="750">
                  <c:v>16.260333333333278</c:v>
                </c:pt>
                <c:pt idx="751">
                  <c:v>-4.0650833333331891</c:v>
                </c:pt>
                <c:pt idx="752">
                  <c:v>-20.325416666666726</c:v>
                </c:pt>
                <c:pt idx="753">
                  <c:v>-48.781000000000091</c:v>
                </c:pt>
                <c:pt idx="754">
                  <c:v>-69.106416666666561</c:v>
                </c:pt>
                <c:pt idx="755">
                  <c:v>-89.431833333333287</c:v>
                </c:pt>
                <c:pt idx="756">
                  <c:v>-158.53824999999983</c:v>
                </c:pt>
                <c:pt idx="757">
                  <c:v>-284.5558333333334</c:v>
                </c:pt>
                <c:pt idx="758">
                  <c:v>-390.24799999999993</c:v>
                </c:pt>
                <c:pt idx="759">
                  <c:v>-418.70358333333331</c:v>
                </c:pt>
                <c:pt idx="760">
                  <c:v>-422.76866666666689</c:v>
                </c:pt>
                <c:pt idx="761">
                  <c:v>-430.89883333333341</c:v>
                </c:pt>
                <c:pt idx="762">
                  <c:v>-382.11783333333329</c:v>
                </c:pt>
                <c:pt idx="763">
                  <c:v>-260.16533333333336</c:v>
                </c:pt>
                <c:pt idx="764">
                  <c:v>-60.976249999999986</c:v>
                </c:pt>
                <c:pt idx="765">
                  <c:v>162.60333333333344</c:v>
                </c:pt>
                <c:pt idx="766">
                  <c:v>256.10025000000007</c:v>
                </c:pt>
                <c:pt idx="767">
                  <c:v>260.16533333333319</c:v>
                </c:pt>
                <c:pt idx="768">
                  <c:v>264.23041666666666</c:v>
                </c:pt>
                <c:pt idx="769">
                  <c:v>313.01141666666678</c:v>
                </c:pt>
                <c:pt idx="770">
                  <c:v>394.31308333333328</c:v>
                </c:pt>
                <c:pt idx="771">
                  <c:v>398.37816666666657</c:v>
                </c:pt>
                <c:pt idx="772">
                  <c:v>373.98766666666666</c:v>
                </c:pt>
                <c:pt idx="773">
                  <c:v>308.9463333333336</c:v>
                </c:pt>
                <c:pt idx="774">
                  <c:v>260.16533333333319</c:v>
                </c:pt>
                <c:pt idx="775">
                  <c:v>268.29550000000012</c:v>
                </c:pt>
                <c:pt idx="776">
                  <c:v>219.51450000000003</c:v>
                </c:pt>
                <c:pt idx="777">
                  <c:v>162.6033333333333</c:v>
                </c:pt>
                <c:pt idx="778">
                  <c:v>142.27791666666684</c:v>
                </c:pt>
                <c:pt idx="779">
                  <c:v>121.95249999999984</c:v>
                </c:pt>
                <c:pt idx="780">
                  <c:v>93.496916666666735</c:v>
                </c:pt>
                <c:pt idx="781">
                  <c:v>69.106416666666561</c:v>
                </c:pt>
                <c:pt idx="782">
                  <c:v>48.780999999999835</c:v>
                </c:pt>
                <c:pt idx="783">
                  <c:v>32.520666666667076</c:v>
                </c:pt>
                <c:pt idx="784">
                  <c:v>28.455583333333625</c:v>
                </c:pt>
                <c:pt idx="785">
                  <c:v>44.715916666666381</c:v>
                </c:pt>
                <c:pt idx="786">
                  <c:v>48.780999999999835</c:v>
                </c:pt>
                <c:pt idx="787">
                  <c:v>24.390500000000177</c:v>
                </c:pt>
                <c:pt idx="788">
                  <c:v>4.0650833333334493</c:v>
                </c:pt>
                <c:pt idx="789">
                  <c:v>4.0650833333334493</c:v>
                </c:pt>
                <c:pt idx="790">
                  <c:v>16.260333333333278</c:v>
                </c:pt>
                <c:pt idx="791">
                  <c:v>24.390499999999655</c:v>
                </c:pt>
                <c:pt idx="792">
                  <c:v>-4.0650833333334493</c:v>
                </c:pt>
                <c:pt idx="793">
                  <c:v>-101.62708333333312</c:v>
                </c:pt>
                <c:pt idx="794">
                  <c:v>-239.83991666666677</c:v>
                </c:pt>
                <c:pt idx="795">
                  <c:v>-361.79241666666684</c:v>
                </c:pt>
                <c:pt idx="796">
                  <c:v>-422.76866666666677</c:v>
                </c:pt>
                <c:pt idx="797">
                  <c:v>-394.3130833333334</c:v>
                </c:pt>
                <c:pt idx="798">
                  <c:v>-284.5558333333334</c:v>
                </c:pt>
                <c:pt idx="799">
                  <c:v>-142.27791666666656</c:v>
                </c:pt>
                <c:pt idx="800">
                  <c:v>-40.650833333333196</c:v>
                </c:pt>
                <c:pt idx="801">
                  <c:v>28.455583333333365</c:v>
                </c:pt>
                <c:pt idx="802">
                  <c:v>138.21283333333363</c:v>
                </c:pt>
                <c:pt idx="803">
                  <c:v>256.10024999999979</c:v>
                </c:pt>
                <c:pt idx="804">
                  <c:v>272.36058333333307</c:v>
                </c:pt>
                <c:pt idx="805">
                  <c:v>174.79858333333365</c:v>
                </c:pt>
                <c:pt idx="806">
                  <c:v>65.04133333333337</c:v>
                </c:pt>
                <c:pt idx="807">
                  <c:v>-8.1301666666668986</c:v>
                </c:pt>
                <c:pt idx="808">
                  <c:v>-69.106416666666817</c:v>
                </c:pt>
                <c:pt idx="809">
                  <c:v>-113.82233333333321</c:v>
                </c:pt>
                <c:pt idx="810">
                  <c:v>-158.53824999999983</c:v>
                </c:pt>
                <c:pt idx="811">
                  <c:v>-243.90499999999994</c:v>
                </c:pt>
                <c:pt idx="812">
                  <c:v>-313.01141666666649</c:v>
                </c:pt>
                <c:pt idx="813">
                  <c:v>-333.33683333333352</c:v>
                </c:pt>
                <c:pt idx="814">
                  <c:v>-349.59716666666679</c:v>
                </c:pt>
                <c:pt idx="815">
                  <c:v>-373.98766666666666</c:v>
                </c:pt>
                <c:pt idx="816">
                  <c:v>-373.98766666666683</c:v>
                </c:pt>
                <c:pt idx="817">
                  <c:v>-337.40191666666669</c:v>
                </c:pt>
                <c:pt idx="818">
                  <c:v>-199.18908333333329</c:v>
                </c:pt>
                <c:pt idx="819">
                  <c:v>0</c:v>
                </c:pt>
                <c:pt idx="820">
                  <c:v>178.86366666666657</c:v>
                </c:pt>
                <c:pt idx="821">
                  <c:v>276.42566666666676</c:v>
                </c:pt>
                <c:pt idx="822">
                  <c:v>264.23041666666666</c:v>
                </c:pt>
                <c:pt idx="823">
                  <c:v>243.90499999999994</c:v>
                </c:pt>
                <c:pt idx="824">
                  <c:v>207.31925000000007</c:v>
                </c:pt>
                <c:pt idx="825">
                  <c:v>174.7985833333334</c:v>
                </c:pt>
                <c:pt idx="826">
                  <c:v>166.66841666666676</c:v>
                </c:pt>
                <c:pt idx="827">
                  <c:v>154.47316666666666</c:v>
                </c:pt>
                <c:pt idx="828">
                  <c:v>174.7985833333334</c:v>
                </c:pt>
                <c:pt idx="829">
                  <c:v>207.31924999999993</c:v>
                </c:pt>
                <c:pt idx="830">
                  <c:v>199.18908333333329</c:v>
                </c:pt>
                <c:pt idx="831">
                  <c:v>150.40808333333348</c:v>
                </c:pt>
                <c:pt idx="832">
                  <c:v>77.236583333333456</c:v>
                </c:pt>
                <c:pt idx="833">
                  <c:v>40.650833333333452</c:v>
                </c:pt>
                <c:pt idx="834">
                  <c:v>44.715916666666381</c:v>
                </c:pt>
                <c:pt idx="835">
                  <c:v>44.715916666666381</c:v>
                </c:pt>
                <c:pt idx="836">
                  <c:v>36.585750000000267</c:v>
                </c:pt>
                <c:pt idx="837">
                  <c:v>44.715916666666644</c:v>
                </c:pt>
                <c:pt idx="838">
                  <c:v>65.041333333333114</c:v>
                </c:pt>
                <c:pt idx="839">
                  <c:v>65.04133333333337</c:v>
                </c:pt>
                <c:pt idx="840">
                  <c:v>60.976249999999922</c:v>
                </c:pt>
                <c:pt idx="841">
                  <c:v>81.301666666666904</c:v>
                </c:pt>
                <c:pt idx="842">
                  <c:v>97.562000000000438</c:v>
                </c:pt>
                <c:pt idx="843">
                  <c:v>81.301666666666648</c:v>
                </c:pt>
                <c:pt idx="844">
                  <c:v>44.715916666666381</c:v>
                </c:pt>
                <c:pt idx="845">
                  <c:v>20.325416666666467</c:v>
                </c:pt>
                <c:pt idx="846">
                  <c:v>16.260333333333538</c:v>
                </c:pt>
                <c:pt idx="847">
                  <c:v>28.455583333333625</c:v>
                </c:pt>
                <c:pt idx="848">
                  <c:v>60.976250000000178</c:v>
                </c:pt>
                <c:pt idx="849">
                  <c:v>97.561999999999671</c:v>
                </c:pt>
                <c:pt idx="850">
                  <c:v>97.561999999999671</c:v>
                </c:pt>
                <c:pt idx="851">
                  <c:v>65.041333333333625</c:v>
                </c:pt>
                <c:pt idx="852">
                  <c:v>48.780999999999835</c:v>
                </c:pt>
                <c:pt idx="853">
                  <c:v>48.780999999999835</c:v>
                </c:pt>
                <c:pt idx="854">
                  <c:v>40.650833333333452</c:v>
                </c:pt>
                <c:pt idx="855">
                  <c:v>20.325416666666726</c:v>
                </c:pt>
                <c:pt idx="856">
                  <c:v>8.1301666666668986</c:v>
                </c:pt>
                <c:pt idx="857">
                  <c:v>44.715916666666907</c:v>
                </c:pt>
                <c:pt idx="858">
                  <c:v>93.496916666666209</c:v>
                </c:pt>
                <c:pt idx="859">
                  <c:v>93.496916666666209</c:v>
                </c:pt>
                <c:pt idx="860">
                  <c:v>65.041333333334151</c:v>
                </c:pt>
                <c:pt idx="861">
                  <c:v>81.301666666666904</c:v>
                </c:pt>
                <c:pt idx="862">
                  <c:v>150.40808333333243</c:v>
                </c:pt>
                <c:pt idx="863">
                  <c:v>142.27791666666656</c:v>
                </c:pt>
                <c:pt idx="864">
                  <c:v>69.106416666667073</c:v>
                </c:pt>
                <c:pt idx="865">
                  <c:v>44.715916666666907</c:v>
                </c:pt>
                <c:pt idx="866">
                  <c:v>73.171500000000009</c:v>
                </c:pt>
                <c:pt idx="867">
                  <c:v>105.69216666666657</c:v>
                </c:pt>
                <c:pt idx="868">
                  <c:v>81.301666666666392</c:v>
                </c:pt>
                <c:pt idx="869">
                  <c:v>20.325416666666726</c:v>
                </c:pt>
                <c:pt idx="870">
                  <c:v>-16.260333333332756</c:v>
                </c:pt>
                <c:pt idx="871">
                  <c:v>-28.455583333333625</c:v>
                </c:pt>
                <c:pt idx="872">
                  <c:v>-32.520666666666557</c:v>
                </c:pt>
                <c:pt idx="873">
                  <c:v>-40.650833333333452</c:v>
                </c:pt>
                <c:pt idx="874">
                  <c:v>-60.976250000000178</c:v>
                </c:pt>
                <c:pt idx="875">
                  <c:v>-85.366749999999314</c:v>
                </c:pt>
                <c:pt idx="876">
                  <c:v>-105.69216666666708</c:v>
                </c:pt>
                <c:pt idx="877">
                  <c:v>-93.496916666666735</c:v>
                </c:pt>
                <c:pt idx="878">
                  <c:v>-52.846083333333283</c:v>
                </c:pt>
                <c:pt idx="879">
                  <c:v>-16.260333333333797</c:v>
                </c:pt>
                <c:pt idx="880">
                  <c:v>-40.650833333332933</c:v>
                </c:pt>
                <c:pt idx="881">
                  <c:v>-81.301666666666392</c:v>
                </c:pt>
                <c:pt idx="882">
                  <c:v>-40.650833333333452</c:v>
                </c:pt>
                <c:pt idx="883">
                  <c:v>0</c:v>
                </c:pt>
                <c:pt idx="884">
                  <c:v>4.0650833333329297</c:v>
                </c:pt>
                <c:pt idx="885">
                  <c:v>16.260333333333278</c:v>
                </c:pt>
                <c:pt idx="886">
                  <c:v>20.325416666666726</c:v>
                </c:pt>
                <c:pt idx="887">
                  <c:v>12.195249999999827</c:v>
                </c:pt>
                <c:pt idx="888">
                  <c:v>-4.0650833333329297</c:v>
                </c:pt>
                <c:pt idx="889">
                  <c:v>-24.390500000000177</c:v>
                </c:pt>
                <c:pt idx="890">
                  <c:v>-48.781000000000354</c:v>
                </c:pt>
                <c:pt idx="891">
                  <c:v>-77.236583333332945</c:v>
                </c:pt>
                <c:pt idx="892">
                  <c:v>-101.62708333333312</c:v>
                </c:pt>
                <c:pt idx="893">
                  <c:v>-105.69216666666657</c:v>
                </c:pt>
                <c:pt idx="894">
                  <c:v>-89.431833333333287</c:v>
                </c:pt>
                <c:pt idx="895">
                  <c:v>-60.976250000000178</c:v>
                </c:pt>
                <c:pt idx="896">
                  <c:v>-28.455583333333625</c:v>
                </c:pt>
                <c:pt idx="897">
                  <c:v>-8.1301666666668986</c:v>
                </c:pt>
                <c:pt idx="898">
                  <c:v>-4.0650833333334493</c:v>
                </c:pt>
                <c:pt idx="899">
                  <c:v>-16.260333333333278</c:v>
                </c:pt>
                <c:pt idx="900">
                  <c:v>-36.585750000000004</c:v>
                </c:pt>
                <c:pt idx="901">
                  <c:v>-73.171500000000009</c:v>
                </c:pt>
                <c:pt idx="902">
                  <c:v>-256.10024999999979</c:v>
                </c:pt>
                <c:pt idx="903">
                  <c:v>-422.76866666666677</c:v>
                </c:pt>
                <c:pt idx="904">
                  <c:v>-394.3130833333334</c:v>
                </c:pt>
                <c:pt idx="905">
                  <c:v>-284.5558333333334</c:v>
                </c:pt>
                <c:pt idx="906">
                  <c:v>-142.27791666666656</c:v>
                </c:pt>
                <c:pt idx="907">
                  <c:v>-40.650833333333196</c:v>
                </c:pt>
                <c:pt idx="908">
                  <c:v>28.455583333333365</c:v>
                </c:pt>
                <c:pt idx="909">
                  <c:v>138.21283333333363</c:v>
                </c:pt>
                <c:pt idx="910">
                  <c:v>256.10024999999979</c:v>
                </c:pt>
                <c:pt idx="911">
                  <c:v>272.36058333333307</c:v>
                </c:pt>
                <c:pt idx="912">
                  <c:v>174.79858333333365</c:v>
                </c:pt>
                <c:pt idx="913">
                  <c:v>105.69216666666682</c:v>
                </c:pt>
                <c:pt idx="914">
                  <c:v>174.79858333333311</c:v>
                </c:pt>
                <c:pt idx="915">
                  <c:v>166.66841666666676</c:v>
                </c:pt>
                <c:pt idx="916">
                  <c:v>89.431833333333813</c:v>
                </c:pt>
                <c:pt idx="917">
                  <c:v>36.585750000000004</c:v>
                </c:pt>
                <c:pt idx="918">
                  <c:v>-4.0650833333334493</c:v>
                </c:pt>
                <c:pt idx="919">
                  <c:v>20.325416666666726</c:v>
                </c:pt>
                <c:pt idx="920">
                  <c:v>56.911166666666212</c:v>
                </c:pt>
                <c:pt idx="921">
                  <c:v>113.82233333333295</c:v>
                </c:pt>
                <c:pt idx="922">
                  <c:v>138.21283333333363</c:v>
                </c:pt>
                <c:pt idx="923">
                  <c:v>113.82233333333346</c:v>
                </c:pt>
                <c:pt idx="924">
                  <c:v>8.1301666666663781</c:v>
                </c:pt>
                <c:pt idx="925">
                  <c:v>-97.561999999999671</c:v>
                </c:pt>
                <c:pt idx="926">
                  <c:v>-85.36674999999984</c:v>
                </c:pt>
                <c:pt idx="927">
                  <c:v>-56.911166666667249</c:v>
                </c:pt>
                <c:pt idx="928">
                  <c:v>-44.715916666666907</c:v>
                </c:pt>
                <c:pt idx="929">
                  <c:v>-32.520666666666557</c:v>
                </c:pt>
                <c:pt idx="930">
                  <c:v>-28.455583333333106</c:v>
                </c:pt>
                <c:pt idx="931">
                  <c:v>-28.455583333333106</c:v>
                </c:pt>
                <c:pt idx="932">
                  <c:v>-32.520666666666557</c:v>
                </c:pt>
                <c:pt idx="933">
                  <c:v>-48.780999999999835</c:v>
                </c:pt>
                <c:pt idx="934">
                  <c:v>-77.236583333333456</c:v>
                </c:pt>
                <c:pt idx="935">
                  <c:v>-81.301666666666904</c:v>
                </c:pt>
                <c:pt idx="936">
                  <c:v>-60.976249999999922</c:v>
                </c:pt>
                <c:pt idx="937">
                  <c:v>-44.715916666666644</c:v>
                </c:pt>
                <c:pt idx="938">
                  <c:v>-40.650833333333452</c:v>
                </c:pt>
                <c:pt idx="939">
                  <c:v>-44.715916666666644</c:v>
                </c:pt>
                <c:pt idx="940">
                  <c:v>-36.585749999999742</c:v>
                </c:pt>
                <c:pt idx="941">
                  <c:v>-16.260333333333278</c:v>
                </c:pt>
                <c:pt idx="942">
                  <c:v>-8.1301666666668986</c:v>
                </c:pt>
                <c:pt idx="943">
                  <c:v>-4.0650833333334493</c:v>
                </c:pt>
                <c:pt idx="944">
                  <c:v>4.0650833333334493</c:v>
                </c:pt>
                <c:pt idx="945">
                  <c:v>12.195250000000089</c:v>
                </c:pt>
                <c:pt idx="946">
                  <c:v>40.650833333333196</c:v>
                </c:pt>
                <c:pt idx="947">
                  <c:v>65.041333333333114</c:v>
                </c:pt>
                <c:pt idx="948">
                  <c:v>48.781000000000091</c:v>
                </c:pt>
                <c:pt idx="949">
                  <c:v>12.195250000000348</c:v>
                </c:pt>
                <c:pt idx="950">
                  <c:v>-44.715916666666644</c:v>
                </c:pt>
                <c:pt idx="951">
                  <c:v>-138.21283333333338</c:v>
                </c:pt>
                <c:pt idx="952">
                  <c:v>-272.36058333333358</c:v>
                </c:pt>
                <c:pt idx="953">
                  <c:v>-390.24799999999993</c:v>
                </c:pt>
                <c:pt idx="954">
                  <c:v>-430.89883333333341</c:v>
                </c:pt>
                <c:pt idx="955">
                  <c:v>-430.8988333333337</c:v>
                </c:pt>
                <c:pt idx="956">
                  <c:v>-430.89883333333313</c:v>
                </c:pt>
                <c:pt idx="957">
                  <c:v>-300.81616666666656</c:v>
                </c:pt>
                <c:pt idx="958">
                  <c:v>-48.780999999999963</c:v>
                </c:pt>
                <c:pt idx="959">
                  <c:v>170.73350000000008</c:v>
                </c:pt>
                <c:pt idx="960">
                  <c:v>349.59716666666662</c:v>
                </c:pt>
                <c:pt idx="961">
                  <c:v>451.22424999999987</c:v>
                </c:pt>
                <c:pt idx="962">
                  <c:v>434.96391666666659</c:v>
                </c:pt>
                <c:pt idx="963">
                  <c:v>349.59716666666679</c:v>
                </c:pt>
                <c:pt idx="964">
                  <c:v>235.77483333333356</c:v>
                </c:pt>
                <c:pt idx="965">
                  <c:v>126.01758333333329</c:v>
                </c:pt>
                <c:pt idx="966">
                  <c:v>44.715916666666644</c:v>
                </c:pt>
                <c:pt idx="967">
                  <c:v>0</c:v>
                </c:pt>
                <c:pt idx="968">
                  <c:v>-20.325416666666726</c:v>
                </c:pt>
                <c:pt idx="969">
                  <c:v>-48.781000000000091</c:v>
                </c:pt>
                <c:pt idx="970">
                  <c:v>-101.62708333333312</c:v>
                </c:pt>
                <c:pt idx="971">
                  <c:v>-203.25416666666649</c:v>
                </c:pt>
                <c:pt idx="972">
                  <c:v>-349.59716666666679</c:v>
                </c:pt>
                <c:pt idx="973">
                  <c:v>-430.89883333333341</c:v>
                </c:pt>
                <c:pt idx="974">
                  <c:v>-430.89883333333341</c:v>
                </c:pt>
                <c:pt idx="975">
                  <c:v>-430.89883333333341</c:v>
                </c:pt>
                <c:pt idx="976">
                  <c:v>-434.96391666666676</c:v>
                </c:pt>
                <c:pt idx="977">
                  <c:v>-353.66224999999997</c:v>
                </c:pt>
                <c:pt idx="978">
                  <c:v>-247.97008333333346</c:v>
                </c:pt>
                <c:pt idx="979">
                  <c:v>-215.44941666666676</c:v>
                </c:pt>
                <c:pt idx="980">
                  <c:v>-178.86366666666663</c:v>
                </c:pt>
                <c:pt idx="981">
                  <c:v>-142.27791666666664</c:v>
                </c:pt>
                <c:pt idx="982">
                  <c:v>-134.14775000000006</c:v>
                </c:pt>
                <c:pt idx="983">
                  <c:v>-162.60333333333335</c:v>
                </c:pt>
                <c:pt idx="984">
                  <c:v>-178.86366666666666</c:v>
                </c:pt>
                <c:pt idx="985">
                  <c:v>-130.08266666666668</c:v>
                </c:pt>
                <c:pt idx="986">
                  <c:v>-44.715916666666679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32.520666666666671</c:v>
                </c:pt>
                <c:pt idx="1027">
                  <c:v>146.34300000000002</c:v>
                </c:pt>
                <c:pt idx="1028">
                  <c:v>317.07650000000001</c:v>
                </c:pt>
                <c:pt idx="1029">
                  <c:v>447.15916666666669</c:v>
                </c:pt>
                <c:pt idx="1030">
                  <c:v>463.41950000000003</c:v>
                </c:pt>
                <c:pt idx="1031">
                  <c:v>398.37816666666657</c:v>
                </c:pt>
                <c:pt idx="1032">
                  <c:v>333.33683333333335</c:v>
                </c:pt>
                <c:pt idx="1033">
                  <c:v>296.7510833333335</c:v>
                </c:pt>
                <c:pt idx="1034">
                  <c:v>276.42566666666664</c:v>
                </c:pt>
                <c:pt idx="1035">
                  <c:v>239.83991666666677</c:v>
                </c:pt>
                <c:pt idx="1036">
                  <c:v>191.05891666666693</c:v>
                </c:pt>
                <c:pt idx="1037">
                  <c:v>158.53824999999983</c:v>
                </c:pt>
                <c:pt idx="1038">
                  <c:v>158.53824999999983</c:v>
                </c:pt>
                <c:pt idx="1039">
                  <c:v>182.92875000000004</c:v>
                </c:pt>
                <c:pt idx="1040">
                  <c:v>195.12399999999985</c:v>
                </c:pt>
                <c:pt idx="1041">
                  <c:v>182.92875000000004</c:v>
                </c:pt>
                <c:pt idx="1042">
                  <c:v>142.27791666666684</c:v>
                </c:pt>
                <c:pt idx="1043">
                  <c:v>85.366750000000096</c:v>
                </c:pt>
                <c:pt idx="1044">
                  <c:v>36.585750000000004</c:v>
                </c:pt>
                <c:pt idx="1045">
                  <c:v>12.195249999999827</c:v>
                </c:pt>
                <c:pt idx="1046">
                  <c:v>12.195250000000089</c:v>
                </c:pt>
                <c:pt idx="1047">
                  <c:v>16.260333333333278</c:v>
                </c:pt>
                <c:pt idx="1048">
                  <c:v>0</c:v>
                </c:pt>
                <c:pt idx="1049">
                  <c:v>-40.650833333333196</c:v>
                </c:pt>
                <c:pt idx="1050">
                  <c:v>-97.561999999999927</c:v>
                </c:pt>
                <c:pt idx="1051">
                  <c:v>-142.27791666666684</c:v>
                </c:pt>
                <c:pt idx="1052">
                  <c:v>-170.73350000000019</c:v>
                </c:pt>
                <c:pt idx="1053">
                  <c:v>-203.25416666666649</c:v>
                </c:pt>
                <c:pt idx="1054">
                  <c:v>-252.03516666666684</c:v>
                </c:pt>
                <c:pt idx="1055">
                  <c:v>-317.07649999999995</c:v>
                </c:pt>
                <c:pt idx="1056">
                  <c:v>-390.24799999999993</c:v>
                </c:pt>
                <c:pt idx="1057">
                  <c:v>-430.89883333333341</c:v>
                </c:pt>
                <c:pt idx="1058">
                  <c:v>-394.31308333333328</c:v>
                </c:pt>
                <c:pt idx="1059">
                  <c:v>-353.66225000000009</c:v>
                </c:pt>
                <c:pt idx="1060">
                  <c:v>-308.94633333333331</c:v>
                </c:pt>
                <c:pt idx="1061">
                  <c:v>-191.05891666666665</c:v>
                </c:pt>
                <c:pt idx="1062">
                  <c:v>-52.846083333333411</c:v>
                </c:pt>
                <c:pt idx="1063">
                  <c:v>32.520666666666749</c:v>
                </c:pt>
                <c:pt idx="1064">
                  <c:v>142.2779166666667</c:v>
                </c:pt>
                <c:pt idx="1065">
                  <c:v>288.62091666666663</c:v>
                </c:pt>
                <c:pt idx="1066">
                  <c:v>317.07649999999995</c:v>
                </c:pt>
                <c:pt idx="1067">
                  <c:v>191.05891666666679</c:v>
                </c:pt>
                <c:pt idx="1068">
                  <c:v>73.171500000000137</c:v>
                </c:pt>
                <c:pt idx="1069">
                  <c:v>73.171499999999881</c:v>
                </c:pt>
                <c:pt idx="1070">
                  <c:v>146.34300000000002</c:v>
                </c:pt>
                <c:pt idx="1071">
                  <c:v>219.51450000000017</c:v>
                </c:pt>
                <c:pt idx="1072">
                  <c:v>264.23041666666666</c:v>
                </c:pt>
                <c:pt idx="1073">
                  <c:v>313.01141666666649</c:v>
                </c:pt>
                <c:pt idx="1074">
                  <c:v>373.98766666666666</c:v>
                </c:pt>
                <c:pt idx="1075">
                  <c:v>398.37816666666657</c:v>
                </c:pt>
                <c:pt idx="1076">
                  <c:v>357.72733333333315</c:v>
                </c:pt>
                <c:pt idx="1077">
                  <c:v>288.62091666666686</c:v>
                </c:pt>
                <c:pt idx="1078">
                  <c:v>227.64466666666692</c:v>
                </c:pt>
                <c:pt idx="1079">
                  <c:v>195.12400000000011</c:v>
                </c:pt>
                <c:pt idx="1080">
                  <c:v>150.40808333333348</c:v>
                </c:pt>
                <c:pt idx="1081">
                  <c:v>73.171500000000009</c:v>
                </c:pt>
                <c:pt idx="1082">
                  <c:v>-4.0650833333334493</c:v>
                </c:pt>
                <c:pt idx="1083">
                  <c:v>-85.366750000000351</c:v>
                </c:pt>
                <c:pt idx="1084">
                  <c:v>-130.08266666666674</c:v>
                </c:pt>
                <c:pt idx="1085">
                  <c:v>-93.496916666666209</c:v>
                </c:pt>
                <c:pt idx="1086">
                  <c:v>-28.455583333333106</c:v>
                </c:pt>
                <c:pt idx="1087">
                  <c:v>4.0650833333334493</c:v>
                </c:pt>
                <c:pt idx="1088">
                  <c:v>8.1301666666663781</c:v>
                </c:pt>
                <c:pt idx="1089">
                  <c:v>4.0650833333329297</c:v>
                </c:pt>
                <c:pt idx="1090">
                  <c:v>0</c:v>
                </c:pt>
                <c:pt idx="1091">
                  <c:v>12.195250000000348</c:v>
                </c:pt>
                <c:pt idx="1092">
                  <c:v>52.846083333333283</c:v>
                </c:pt>
                <c:pt idx="1093">
                  <c:v>105.69216666666657</c:v>
                </c:pt>
                <c:pt idx="1094">
                  <c:v>117.88741666666691</c:v>
                </c:pt>
                <c:pt idx="1095">
                  <c:v>81.301666666666904</c:v>
                </c:pt>
                <c:pt idx="1096">
                  <c:v>36.585750000000004</c:v>
                </c:pt>
                <c:pt idx="1097">
                  <c:v>-8.1301666666668986</c:v>
                </c:pt>
                <c:pt idx="1098">
                  <c:v>-65.041333333333625</c:v>
                </c:pt>
                <c:pt idx="1099">
                  <c:v>-130.08266666666674</c:v>
                </c:pt>
                <c:pt idx="1100">
                  <c:v>-138.21283333333312</c:v>
                </c:pt>
                <c:pt idx="1101">
                  <c:v>-77.236583333333456</c:v>
                </c:pt>
                <c:pt idx="1102">
                  <c:v>-4.0650833333334493</c:v>
                </c:pt>
                <c:pt idx="1103">
                  <c:v>73.171500000000009</c:v>
                </c:pt>
                <c:pt idx="1104">
                  <c:v>142.27791666666656</c:v>
                </c:pt>
                <c:pt idx="1105">
                  <c:v>150.40808333333348</c:v>
                </c:pt>
                <c:pt idx="1106">
                  <c:v>89.431833333333813</c:v>
                </c:pt>
                <c:pt idx="1107">
                  <c:v>20.325416666666726</c:v>
                </c:pt>
                <c:pt idx="1108">
                  <c:v>-40.650833333333452</c:v>
                </c:pt>
                <c:pt idx="1109">
                  <c:v>-97.562000000000182</c:v>
                </c:pt>
                <c:pt idx="1110">
                  <c:v>-93.496916666666735</c:v>
                </c:pt>
                <c:pt idx="1111">
                  <c:v>-28.455583333333625</c:v>
                </c:pt>
                <c:pt idx="1112">
                  <c:v>56.91116666666673</c:v>
                </c:pt>
                <c:pt idx="1113">
                  <c:v>162.60333333333381</c:v>
                </c:pt>
                <c:pt idx="1114">
                  <c:v>219.51450000000003</c:v>
                </c:pt>
                <c:pt idx="1115">
                  <c:v>166.66841666666676</c:v>
                </c:pt>
                <c:pt idx="1116">
                  <c:v>69.106416666666561</c:v>
                </c:pt>
                <c:pt idx="1117">
                  <c:v>-4.0650833333334493</c:v>
                </c:pt>
                <c:pt idx="1118">
                  <c:v>-65.041333333333625</c:v>
                </c:pt>
                <c:pt idx="1119">
                  <c:v>-97.561999999999671</c:v>
                </c:pt>
                <c:pt idx="1120">
                  <c:v>-77.236583333332945</c:v>
                </c:pt>
                <c:pt idx="1121">
                  <c:v>-48.781000000000354</c:v>
                </c:pt>
                <c:pt idx="1122">
                  <c:v>-52.846083333333283</c:v>
                </c:pt>
                <c:pt idx="1123">
                  <c:v>-101.62708333333312</c:v>
                </c:pt>
                <c:pt idx="1124">
                  <c:v>-186.99383333333347</c:v>
                </c:pt>
                <c:pt idx="1125">
                  <c:v>-300.81616666666719</c:v>
                </c:pt>
                <c:pt idx="1126">
                  <c:v>-398.37816666666686</c:v>
                </c:pt>
                <c:pt idx="1127">
                  <c:v>-430.89883333333313</c:v>
                </c:pt>
                <c:pt idx="1128">
                  <c:v>-422.76866666666649</c:v>
                </c:pt>
                <c:pt idx="1129">
                  <c:v>-365.85750000000007</c:v>
                </c:pt>
                <c:pt idx="1130">
                  <c:v>-292.68600000000032</c:v>
                </c:pt>
                <c:pt idx="1131">
                  <c:v>-260.16533333333319</c:v>
                </c:pt>
                <c:pt idx="1132">
                  <c:v>-256.10024999999979</c:v>
                </c:pt>
                <c:pt idx="1133">
                  <c:v>-276.42566666666687</c:v>
                </c:pt>
                <c:pt idx="1134">
                  <c:v>-292.68600000000015</c:v>
                </c:pt>
                <c:pt idx="1135">
                  <c:v>-272.3605833333333</c:v>
                </c:pt>
                <c:pt idx="1136">
                  <c:v>-195.12399999999997</c:v>
                </c:pt>
                <c:pt idx="1137">
                  <c:v>-85.366750000000039</c:v>
                </c:pt>
                <c:pt idx="1138">
                  <c:v>-12.195249999999959</c:v>
                </c:pt>
                <c:pt idx="1139">
                  <c:v>16.260333333333342</c:v>
                </c:pt>
                <c:pt idx="1140">
                  <c:v>32.520666666666685</c:v>
                </c:pt>
                <c:pt idx="1141">
                  <c:v>73.171500000000009</c:v>
                </c:pt>
                <c:pt idx="1142">
                  <c:v>162.60333333333344</c:v>
                </c:pt>
                <c:pt idx="1143">
                  <c:v>247.97008333333341</c:v>
                </c:pt>
                <c:pt idx="1144">
                  <c:v>215.44941666666645</c:v>
                </c:pt>
                <c:pt idx="1145">
                  <c:v>93.496916666666735</c:v>
                </c:pt>
                <c:pt idx="1146">
                  <c:v>-69.106416666666561</c:v>
                </c:pt>
                <c:pt idx="1147">
                  <c:v>-300.81616666666679</c:v>
                </c:pt>
                <c:pt idx="1148">
                  <c:v>-361.79241666666667</c:v>
                </c:pt>
                <c:pt idx="1149">
                  <c:v>-219.51450000000003</c:v>
                </c:pt>
                <c:pt idx="1150">
                  <c:v>-73.17150000000008</c:v>
                </c:pt>
                <c:pt idx="1151">
                  <c:v>0</c:v>
                </c:pt>
                <c:pt idx="1152">
                  <c:v>77.2365833333334</c:v>
                </c:pt>
                <c:pt idx="1153">
                  <c:v>276.42566666666676</c:v>
                </c:pt>
                <c:pt idx="1154">
                  <c:v>455.28933333333339</c:v>
                </c:pt>
                <c:pt idx="1155">
                  <c:v>447.15916666666681</c:v>
                </c:pt>
                <c:pt idx="1156">
                  <c:v>353.6622499999998</c:v>
                </c:pt>
                <c:pt idx="1157">
                  <c:v>341.46700000000016</c:v>
                </c:pt>
                <c:pt idx="1158">
                  <c:v>390.24800000000022</c:v>
                </c:pt>
                <c:pt idx="1159">
                  <c:v>434.96391666666636</c:v>
                </c:pt>
                <c:pt idx="1160">
                  <c:v>422.76866666666649</c:v>
                </c:pt>
                <c:pt idx="1161">
                  <c:v>361.79241666666661</c:v>
                </c:pt>
                <c:pt idx="1162">
                  <c:v>313.01141666666678</c:v>
                </c:pt>
                <c:pt idx="1163">
                  <c:v>292.68600000000004</c:v>
                </c:pt>
                <c:pt idx="1164">
                  <c:v>280.49075000000022</c:v>
                </c:pt>
                <c:pt idx="1165">
                  <c:v>268.29549999999983</c:v>
                </c:pt>
                <c:pt idx="1166">
                  <c:v>186.99383333333347</c:v>
                </c:pt>
                <c:pt idx="1167">
                  <c:v>109.75725000000054</c:v>
                </c:pt>
                <c:pt idx="1168">
                  <c:v>130.08266666666674</c:v>
                </c:pt>
                <c:pt idx="1169">
                  <c:v>146.34300000000002</c:v>
                </c:pt>
                <c:pt idx="1170">
                  <c:v>134.14774999999966</c:v>
                </c:pt>
                <c:pt idx="1171">
                  <c:v>126.01758333333329</c:v>
                </c:pt>
                <c:pt idx="1172">
                  <c:v>113.82233333333346</c:v>
                </c:pt>
                <c:pt idx="1173">
                  <c:v>101.62708333333312</c:v>
                </c:pt>
                <c:pt idx="1174">
                  <c:v>93.496916666666209</c:v>
                </c:pt>
                <c:pt idx="1175">
                  <c:v>81.301666666666904</c:v>
                </c:pt>
                <c:pt idx="1176">
                  <c:v>69.106416666667073</c:v>
                </c:pt>
                <c:pt idx="1177">
                  <c:v>65.041333333333114</c:v>
                </c:pt>
                <c:pt idx="1178">
                  <c:v>73.171500000000009</c:v>
                </c:pt>
                <c:pt idx="1179">
                  <c:v>81.301666666666392</c:v>
                </c:pt>
                <c:pt idx="1180">
                  <c:v>81.301666666666392</c:v>
                </c:pt>
                <c:pt idx="1181">
                  <c:v>77.236583333333982</c:v>
                </c:pt>
                <c:pt idx="1182">
                  <c:v>65.041333333333625</c:v>
                </c:pt>
                <c:pt idx="1183">
                  <c:v>52.846083333332764</c:v>
                </c:pt>
                <c:pt idx="1184">
                  <c:v>44.715916666666381</c:v>
                </c:pt>
                <c:pt idx="1185">
                  <c:v>32.520666666666557</c:v>
                </c:pt>
                <c:pt idx="1186">
                  <c:v>12.195249999999827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4.0650833333339689</c:v>
                </c:pt>
                <c:pt idx="1196">
                  <c:v>4.0650833333339689</c:v>
                </c:pt>
                <c:pt idx="1197">
                  <c:v>4.0650833333329297</c:v>
                </c:pt>
                <c:pt idx="1198">
                  <c:v>20.325416666666726</c:v>
                </c:pt>
                <c:pt idx="1199">
                  <c:v>36.585750000000523</c:v>
                </c:pt>
                <c:pt idx="1200">
                  <c:v>52.846083333333283</c:v>
                </c:pt>
                <c:pt idx="1201">
                  <c:v>65.041333333333114</c:v>
                </c:pt>
                <c:pt idx="1202">
                  <c:v>56.91116666666673</c:v>
                </c:pt>
                <c:pt idx="1203">
                  <c:v>40.650833333332933</c:v>
                </c:pt>
                <c:pt idx="1204">
                  <c:v>24.390499999999655</c:v>
                </c:pt>
                <c:pt idx="1205">
                  <c:v>12.195250000000348</c:v>
                </c:pt>
                <c:pt idx="1206">
                  <c:v>8.1301666666668986</c:v>
                </c:pt>
                <c:pt idx="1207">
                  <c:v>8.1301666666663781</c:v>
                </c:pt>
                <c:pt idx="1208">
                  <c:v>8.1301666666668986</c:v>
                </c:pt>
                <c:pt idx="1209">
                  <c:v>4.0650833333339689</c:v>
                </c:pt>
                <c:pt idx="1210">
                  <c:v>0</c:v>
                </c:pt>
                <c:pt idx="1211">
                  <c:v>0</c:v>
                </c:pt>
                <c:pt idx="1212">
                  <c:v>-4.0650833333339689</c:v>
                </c:pt>
                <c:pt idx="1213">
                  <c:v>-4.0650833333339689</c:v>
                </c:pt>
                <c:pt idx="1214">
                  <c:v>0</c:v>
                </c:pt>
                <c:pt idx="1215">
                  <c:v>0</c:v>
                </c:pt>
                <c:pt idx="1216">
                  <c:v>-4.0650833333329297</c:v>
                </c:pt>
                <c:pt idx="1217">
                  <c:v>-8.1301666666663781</c:v>
                </c:pt>
                <c:pt idx="1218">
                  <c:v>-8.1301666666668986</c:v>
                </c:pt>
                <c:pt idx="1219">
                  <c:v>-8.1301666666663781</c:v>
                </c:pt>
                <c:pt idx="1220">
                  <c:v>-12.195249999999827</c:v>
                </c:pt>
                <c:pt idx="1221">
                  <c:v>-20.325416666666726</c:v>
                </c:pt>
                <c:pt idx="1222">
                  <c:v>-24.390500000000177</c:v>
                </c:pt>
                <c:pt idx="1223">
                  <c:v>-28.455583333333625</c:v>
                </c:pt>
                <c:pt idx="1224">
                  <c:v>-24.390499999999655</c:v>
                </c:pt>
                <c:pt idx="1225">
                  <c:v>-16.260333333333278</c:v>
                </c:pt>
                <c:pt idx="1226">
                  <c:v>-12.195250000000348</c:v>
                </c:pt>
                <c:pt idx="1227">
                  <c:v>-12.195249999999827</c:v>
                </c:pt>
                <c:pt idx="1228">
                  <c:v>-12.195249999999827</c:v>
                </c:pt>
                <c:pt idx="1229">
                  <c:v>-12.195249999999827</c:v>
                </c:pt>
                <c:pt idx="1230">
                  <c:v>-16.260333333333278</c:v>
                </c:pt>
                <c:pt idx="1231">
                  <c:v>-12.195250000000348</c:v>
                </c:pt>
                <c:pt idx="1232">
                  <c:v>-4.0650833333334493</c:v>
                </c:pt>
                <c:pt idx="1233">
                  <c:v>-4.0650833333334493</c:v>
                </c:pt>
                <c:pt idx="1234">
                  <c:v>-4.0650833333334493</c:v>
                </c:pt>
                <c:pt idx="1235">
                  <c:v>-8.1301666666668986</c:v>
                </c:pt>
                <c:pt idx="1236">
                  <c:v>-16.260333333332756</c:v>
                </c:pt>
                <c:pt idx="1237">
                  <c:v>-28.455583333332587</c:v>
                </c:pt>
                <c:pt idx="1238">
                  <c:v>-44.715916666667425</c:v>
                </c:pt>
                <c:pt idx="1239">
                  <c:v>-56.911166666667249</c:v>
                </c:pt>
                <c:pt idx="1240">
                  <c:v>-60.976249999999659</c:v>
                </c:pt>
                <c:pt idx="1241">
                  <c:v>-56.91116666666673</c:v>
                </c:pt>
                <c:pt idx="1242">
                  <c:v>-52.846083333333283</c:v>
                </c:pt>
                <c:pt idx="1243">
                  <c:v>-52.846083333333283</c:v>
                </c:pt>
                <c:pt idx="1244">
                  <c:v>-52.846083333333283</c:v>
                </c:pt>
                <c:pt idx="1245">
                  <c:v>-48.780999999999835</c:v>
                </c:pt>
                <c:pt idx="1246">
                  <c:v>-52.846083333333283</c:v>
                </c:pt>
                <c:pt idx="1247">
                  <c:v>-56.91116666666673</c:v>
                </c:pt>
                <c:pt idx="1248">
                  <c:v>-56.91116666666673</c:v>
                </c:pt>
                <c:pt idx="1249">
                  <c:v>-56.91116666666673</c:v>
                </c:pt>
                <c:pt idx="1250">
                  <c:v>-52.846083333333283</c:v>
                </c:pt>
                <c:pt idx="1251">
                  <c:v>-48.780999999999835</c:v>
                </c:pt>
                <c:pt idx="1252">
                  <c:v>-48.781000000000354</c:v>
                </c:pt>
                <c:pt idx="1253">
                  <c:v>-48.780999999999835</c:v>
                </c:pt>
                <c:pt idx="1254">
                  <c:v>-48.780999999999835</c:v>
                </c:pt>
                <c:pt idx="1255">
                  <c:v>-48.780999999999835</c:v>
                </c:pt>
                <c:pt idx="1256">
                  <c:v>-48.781000000000354</c:v>
                </c:pt>
                <c:pt idx="1257">
                  <c:v>-48.781000000000354</c:v>
                </c:pt>
                <c:pt idx="1258">
                  <c:v>-48.78099999999931</c:v>
                </c:pt>
                <c:pt idx="1259">
                  <c:v>-44.715916666666381</c:v>
                </c:pt>
                <c:pt idx="1260">
                  <c:v>-36.585750000000523</c:v>
                </c:pt>
                <c:pt idx="1261">
                  <c:v>-28.455583333333625</c:v>
                </c:pt>
                <c:pt idx="1262">
                  <c:v>-12.195249999999827</c:v>
                </c:pt>
                <c:pt idx="1263">
                  <c:v>4.0650833333334493</c:v>
                </c:pt>
                <c:pt idx="1264">
                  <c:v>16.260333333333278</c:v>
                </c:pt>
                <c:pt idx="1265">
                  <c:v>24.390500000000177</c:v>
                </c:pt>
                <c:pt idx="1266">
                  <c:v>20.325416666666726</c:v>
                </c:pt>
                <c:pt idx="1267">
                  <c:v>16.260333333332756</c:v>
                </c:pt>
                <c:pt idx="1268">
                  <c:v>8.1301666666663781</c:v>
                </c:pt>
                <c:pt idx="1269">
                  <c:v>-8.1301666666663781</c:v>
                </c:pt>
                <c:pt idx="1270">
                  <c:v>-20.325416666666726</c:v>
                </c:pt>
                <c:pt idx="1271">
                  <c:v>-28.455583333333106</c:v>
                </c:pt>
                <c:pt idx="1272">
                  <c:v>-32.520666666666557</c:v>
                </c:pt>
                <c:pt idx="1273">
                  <c:v>-28.455583333333625</c:v>
                </c:pt>
                <c:pt idx="1274">
                  <c:v>-24.390499999999655</c:v>
                </c:pt>
                <c:pt idx="1275">
                  <c:v>-20.325416666666726</c:v>
                </c:pt>
                <c:pt idx="1276">
                  <c:v>-8.1301666666668986</c:v>
                </c:pt>
                <c:pt idx="1277">
                  <c:v>4.0650833333334493</c:v>
                </c:pt>
                <c:pt idx="1278">
                  <c:v>8.1301666666668986</c:v>
                </c:pt>
                <c:pt idx="1279">
                  <c:v>12.195249999999827</c:v>
                </c:pt>
                <c:pt idx="1280">
                  <c:v>16.260333333333278</c:v>
                </c:pt>
                <c:pt idx="1281">
                  <c:v>8.1301666666668986</c:v>
                </c:pt>
                <c:pt idx="1282">
                  <c:v>4.0650833333334493</c:v>
                </c:pt>
                <c:pt idx="1283">
                  <c:v>4.0650833333334493</c:v>
                </c:pt>
                <c:pt idx="1284">
                  <c:v>0</c:v>
                </c:pt>
                <c:pt idx="1285">
                  <c:v>-8.1301666666668986</c:v>
                </c:pt>
                <c:pt idx="1286">
                  <c:v>-16.260333333333278</c:v>
                </c:pt>
                <c:pt idx="1287">
                  <c:v>-20.325416666666726</c:v>
                </c:pt>
                <c:pt idx="1288">
                  <c:v>-28.455583333333625</c:v>
                </c:pt>
                <c:pt idx="1289">
                  <c:v>-32.520666666666557</c:v>
                </c:pt>
                <c:pt idx="1290">
                  <c:v>-28.455583333333625</c:v>
                </c:pt>
                <c:pt idx="1291">
                  <c:v>-28.455583333333106</c:v>
                </c:pt>
                <c:pt idx="1292">
                  <c:v>-36.585749999999486</c:v>
                </c:pt>
                <c:pt idx="1293">
                  <c:v>-40.650833333333452</c:v>
                </c:pt>
                <c:pt idx="1294">
                  <c:v>-40.650833333333452</c:v>
                </c:pt>
                <c:pt idx="1295">
                  <c:v>-32.520666666666557</c:v>
                </c:pt>
                <c:pt idx="1296">
                  <c:v>-16.260333333333278</c:v>
                </c:pt>
                <c:pt idx="1297">
                  <c:v>0</c:v>
                </c:pt>
                <c:pt idx="1298">
                  <c:v>12.195249999999827</c:v>
                </c:pt>
                <c:pt idx="1299">
                  <c:v>20.325416666666726</c:v>
                </c:pt>
                <c:pt idx="1300">
                  <c:v>20.325416666666726</c:v>
                </c:pt>
                <c:pt idx="1301">
                  <c:v>16.260333333332756</c:v>
                </c:pt>
                <c:pt idx="1302">
                  <c:v>16.260333333333278</c:v>
                </c:pt>
                <c:pt idx="1303">
                  <c:v>20.325416666666726</c:v>
                </c:pt>
                <c:pt idx="1304">
                  <c:v>16.260333333333797</c:v>
                </c:pt>
                <c:pt idx="1305">
                  <c:v>8.1301666666668986</c:v>
                </c:pt>
                <c:pt idx="1306">
                  <c:v>4.0650833333329297</c:v>
                </c:pt>
                <c:pt idx="1307">
                  <c:v>0</c:v>
                </c:pt>
                <c:pt idx="1308">
                  <c:v>-4.0650833333329297</c:v>
                </c:pt>
                <c:pt idx="1309">
                  <c:v>-4.0650833333329297</c:v>
                </c:pt>
                <c:pt idx="1310">
                  <c:v>-4.0650833333339689</c:v>
                </c:pt>
                <c:pt idx="1311">
                  <c:v>-8.1301666666668986</c:v>
                </c:pt>
                <c:pt idx="1312">
                  <c:v>-12.195249999999827</c:v>
                </c:pt>
                <c:pt idx="1313">
                  <c:v>-20.325416666666726</c:v>
                </c:pt>
                <c:pt idx="1314">
                  <c:v>-20.325416666666726</c:v>
                </c:pt>
                <c:pt idx="1315">
                  <c:v>-20.325416666666726</c:v>
                </c:pt>
                <c:pt idx="1316">
                  <c:v>-36.585750000000004</c:v>
                </c:pt>
                <c:pt idx="1317">
                  <c:v>-40.650833333333452</c:v>
                </c:pt>
                <c:pt idx="1318">
                  <c:v>-32.520666666666557</c:v>
                </c:pt>
                <c:pt idx="1319">
                  <c:v>-8.1301666666663781</c:v>
                </c:pt>
                <c:pt idx="1320">
                  <c:v>28.455583333333106</c:v>
                </c:pt>
                <c:pt idx="1321">
                  <c:v>56.91116666666673</c:v>
                </c:pt>
                <c:pt idx="1322">
                  <c:v>85.36674999999984</c:v>
                </c:pt>
                <c:pt idx="1323">
                  <c:v>113.82233333333295</c:v>
                </c:pt>
                <c:pt idx="1324">
                  <c:v>126.01758333333382</c:v>
                </c:pt>
                <c:pt idx="1325">
                  <c:v>105.69216666666657</c:v>
                </c:pt>
                <c:pt idx="1326">
                  <c:v>65.041333333333114</c:v>
                </c:pt>
                <c:pt idx="1327">
                  <c:v>28.455583333333625</c:v>
                </c:pt>
                <c:pt idx="1328">
                  <c:v>8.1301666666668986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-4.0650833333329297</c:v>
                </c:pt>
                <c:pt idx="1333">
                  <c:v>-16.260333333333797</c:v>
                </c:pt>
                <c:pt idx="1334">
                  <c:v>-24.390500000000696</c:v>
                </c:pt>
                <c:pt idx="1335">
                  <c:v>-24.390499999999655</c:v>
                </c:pt>
                <c:pt idx="1336">
                  <c:v>-16.260333333332756</c:v>
                </c:pt>
                <c:pt idx="1337">
                  <c:v>-8.1301666666668986</c:v>
                </c:pt>
                <c:pt idx="1338">
                  <c:v>-4.0650833333339689</c:v>
                </c:pt>
                <c:pt idx="1339">
                  <c:v>0</c:v>
                </c:pt>
                <c:pt idx="1340">
                  <c:v>4.0650833333339689</c:v>
                </c:pt>
                <c:pt idx="1341">
                  <c:v>8.1301666666668986</c:v>
                </c:pt>
                <c:pt idx="1342">
                  <c:v>20.325416666666726</c:v>
                </c:pt>
                <c:pt idx="1343">
                  <c:v>32.520666666666557</c:v>
                </c:pt>
                <c:pt idx="1344">
                  <c:v>32.520666666666557</c:v>
                </c:pt>
                <c:pt idx="1345">
                  <c:v>28.455583333333625</c:v>
                </c:pt>
                <c:pt idx="1346">
                  <c:v>16.260333333332756</c:v>
                </c:pt>
                <c:pt idx="1347">
                  <c:v>4.0650833333329297</c:v>
                </c:pt>
                <c:pt idx="1348">
                  <c:v>-8.1301666666663781</c:v>
                </c:pt>
                <c:pt idx="1349">
                  <c:v>-36.585749999999486</c:v>
                </c:pt>
                <c:pt idx="1350">
                  <c:v>-73.171500000000009</c:v>
                </c:pt>
                <c:pt idx="1351">
                  <c:v>-101.62708333333363</c:v>
                </c:pt>
                <c:pt idx="1352">
                  <c:v>-113.82233333333346</c:v>
                </c:pt>
                <c:pt idx="1353">
                  <c:v>-117.88741666666691</c:v>
                </c:pt>
                <c:pt idx="1354">
                  <c:v>-121.95249999999984</c:v>
                </c:pt>
                <c:pt idx="1355">
                  <c:v>-130.08266666666674</c:v>
                </c:pt>
                <c:pt idx="1356">
                  <c:v>-146.34300000000002</c:v>
                </c:pt>
                <c:pt idx="1357">
                  <c:v>-158.53824999999932</c:v>
                </c:pt>
                <c:pt idx="1358">
                  <c:v>-166.66841666666676</c:v>
                </c:pt>
                <c:pt idx="1359">
                  <c:v>-178.86366666666709</c:v>
                </c:pt>
                <c:pt idx="1360">
                  <c:v>-182.92875000000004</c:v>
                </c:pt>
                <c:pt idx="1361">
                  <c:v>-146.34300000000002</c:v>
                </c:pt>
                <c:pt idx="1362">
                  <c:v>-73.171500000000009</c:v>
                </c:pt>
                <c:pt idx="1363">
                  <c:v>8.1301666666668986</c:v>
                </c:pt>
                <c:pt idx="1364">
                  <c:v>81.301666666666392</c:v>
                </c:pt>
                <c:pt idx="1365">
                  <c:v>89.431833333333287</c:v>
                </c:pt>
                <c:pt idx="1366">
                  <c:v>36.585750000000523</c:v>
                </c:pt>
                <c:pt idx="1367">
                  <c:v>-28.455583333333625</c:v>
                </c:pt>
                <c:pt idx="1368">
                  <c:v>-109.75725000000001</c:v>
                </c:pt>
                <c:pt idx="1369">
                  <c:v>-142.27791666666656</c:v>
                </c:pt>
                <c:pt idx="1370">
                  <c:v>-89.431833333333813</c:v>
                </c:pt>
                <c:pt idx="1371">
                  <c:v>-24.390500000000177</c:v>
                </c:pt>
                <c:pt idx="1372">
                  <c:v>0</c:v>
                </c:pt>
                <c:pt idx="1373">
                  <c:v>-20.325416666666467</c:v>
                </c:pt>
                <c:pt idx="1374">
                  <c:v>-65.041333333333114</c:v>
                </c:pt>
                <c:pt idx="1375">
                  <c:v>-121.9525000000001</c:v>
                </c:pt>
                <c:pt idx="1376">
                  <c:v>-219.51450000000003</c:v>
                </c:pt>
                <c:pt idx="1377">
                  <c:v>-357.72733333333315</c:v>
                </c:pt>
                <c:pt idx="1378">
                  <c:v>-430.89883333333313</c:v>
                </c:pt>
                <c:pt idx="1379">
                  <c:v>-430.89883333333341</c:v>
                </c:pt>
                <c:pt idx="1380">
                  <c:v>-430.89883333333341</c:v>
                </c:pt>
                <c:pt idx="1381">
                  <c:v>-308.94633333333343</c:v>
                </c:pt>
                <c:pt idx="1382">
                  <c:v>-12.195250000000089</c:v>
                </c:pt>
                <c:pt idx="1383">
                  <c:v>227.64466666666652</c:v>
                </c:pt>
                <c:pt idx="1384">
                  <c:v>256.10025000000002</c:v>
                </c:pt>
                <c:pt idx="1385">
                  <c:v>154.47316666666691</c:v>
                </c:pt>
                <c:pt idx="1386">
                  <c:v>81.301666666666648</c:v>
                </c:pt>
                <c:pt idx="1387">
                  <c:v>109.75725000000001</c:v>
                </c:pt>
                <c:pt idx="1388">
                  <c:v>199.18908333333329</c:v>
                </c:pt>
                <c:pt idx="1389">
                  <c:v>288.62091666666657</c:v>
                </c:pt>
                <c:pt idx="1390">
                  <c:v>313.01141666666678</c:v>
                </c:pt>
                <c:pt idx="1391">
                  <c:v>256.10025000000002</c:v>
                </c:pt>
                <c:pt idx="1392">
                  <c:v>166.66841666666647</c:v>
                </c:pt>
                <c:pt idx="1393">
                  <c:v>85.366750000000096</c:v>
                </c:pt>
                <c:pt idx="1394">
                  <c:v>24.390500000000177</c:v>
                </c:pt>
                <c:pt idx="1395">
                  <c:v>-8.1301666666666392</c:v>
                </c:pt>
                <c:pt idx="1396">
                  <c:v>-32.520666666666557</c:v>
                </c:pt>
                <c:pt idx="1397">
                  <c:v>-60.976249999999922</c:v>
                </c:pt>
                <c:pt idx="1398">
                  <c:v>-81.301666666666904</c:v>
                </c:pt>
                <c:pt idx="1399">
                  <c:v>-101.62708333333337</c:v>
                </c:pt>
                <c:pt idx="1400">
                  <c:v>-121.95249999999984</c:v>
                </c:pt>
                <c:pt idx="1401">
                  <c:v>-134.1477500000002</c:v>
                </c:pt>
                <c:pt idx="1402">
                  <c:v>-158.53825000000012</c:v>
                </c:pt>
                <c:pt idx="1403">
                  <c:v>-227.64466666666667</c:v>
                </c:pt>
                <c:pt idx="1404">
                  <c:v>-353.66224999999997</c:v>
                </c:pt>
                <c:pt idx="1405">
                  <c:v>-430.89883333333341</c:v>
                </c:pt>
                <c:pt idx="1406">
                  <c:v>-361.79241666666672</c:v>
                </c:pt>
                <c:pt idx="1407">
                  <c:v>-174.7985833333334</c:v>
                </c:pt>
                <c:pt idx="1408">
                  <c:v>-12.195250000000089</c:v>
                </c:pt>
                <c:pt idx="1409">
                  <c:v>24.390500000000046</c:v>
                </c:pt>
                <c:pt idx="1410">
                  <c:v>4.0650833333333196</c:v>
                </c:pt>
                <c:pt idx="1411">
                  <c:v>-16.260333333333278</c:v>
                </c:pt>
                <c:pt idx="1412">
                  <c:v>-28.455583333333365</c:v>
                </c:pt>
                <c:pt idx="1413">
                  <c:v>-12.195249999999959</c:v>
                </c:pt>
                <c:pt idx="1414">
                  <c:v>60.97625000000005</c:v>
                </c:pt>
                <c:pt idx="1415">
                  <c:v>174.7985833333334</c:v>
                </c:pt>
                <c:pt idx="1416">
                  <c:v>268.2955</c:v>
                </c:pt>
                <c:pt idx="1417">
                  <c:v>296.75108333333321</c:v>
                </c:pt>
                <c:pt idx="1418">
                  <c:v>247.97008333333341</c:v>
                </c:pt>
                <c:pt idx="1419">
                  <c:v>134.1477500000002</c:v>
                </c:pt>
                <c:pt idx="1420">
                  <c:v>0</c:v>
                </c:pt>
                <c:pt idx="1421">
                  <c:v>-138.21283333333363</c:v>
                </c:pt>
                <c:pt idx="1422">
                  <c:v>-227.64466666666667</c:v>
                </c:pt>
                <c:pt idx="1423">
                  <c:v>-162.6033333333333</c:v>
                </c:pt>
                <c:pt idx="1424">
                  <c:v>-28.455583333333365</c:v>
                </c:pt>
                <c:pt idx="1425">
                  <c:v>81.301666666666648</c:v>
                </c:pt>
                <c:pt idx="1426">
                  <c:v>199.18908333333329</c:v>
                </c:pt>
                <c:pt idx="1427">
                  <c:v>223.57958333333349</c:v>
                </c:pt>
                <c:pt idx="1428">
                  <c:v>121.9525000000001</c:v>
                </c:pt>
                <c:pt idx="1429">
                  <c:v>4.0650833333331891</c:v>
                </c:pt>
                <c:pt idx="1430">
                  <c:v>-97.561999999999927</c:v>
                </c:pt>
                <c:pt idx="1431">
                  <c:v>-215.44941666666656</c:v>
                </c:pt>
                <c:pt idx="1432">
                  <c:v>-357.72733333333343</c:v>
                </c:pt>
                <c:pt idx="1433">
                  <c:v>-430.8988333333333</c:v>
                </c:pt>
                <c:pt idx="1434">
                  <c:v>-434.96391666666676</c:v>
                </c:pt>
                <c:pt idx="1435">
                  <c:v>-280.49074999999993</c:v>
                </c:pt>
                <c:pt idx="1436">
                  <c:v>-36.585750000000004</c:v>
                </c:pt>
                <c:pt idx="1437">
                  <c:v>81.301666666666648</c:v>
                </c:pt>
                <c:pt idx="1438">
                  <c:v>93.496916666666607</c:v>
                </c:pt>
                <c:pt idx="1439">
                  <c:v>40.650833333333324</c:v>
                </c:pt>
                <c:pt idx="1440">
                  <c:v>-24.390500000000046</c:v>
                </c:pt>
                <c:pt idx="1441">
                  <c:v>-101.62708333333337</c:v>
                </c:pt>
                <c:pt idx="1442">
                  <c:v>-126.01758333333329</c:v>
                </c:pt>
                <c:pt idx="1443">
                  <c:v>-65.04133333333337</c:v>
                </c:pt>
                <c:pt idx="1444">
                  <c:v>0</c:v>
                </c:pt>
                <c:pt idx="1445">
                  <c:v>20.325416666666598</c:v>
                </c:pt>
                <c:pt idx="1446">
                  <c:v>-16.260333333333406</c:v>
                </c:pt>
                <c:pt idx="1447">
                  <c:v>-142.27791666666656</c:v>
                </c:pt>
                <c:pt idx="1448">
                  <c:v>-325.20666666666659</c:v>
                </c:pt>
                <c:pt idx="1449">
                  <c:v>-422.76866666666677</c:v>
                </c:pt>
                <c:pt idx="1450">
                  <c:v>-353.66225000000003</c:v>
                </c:pt>
                <c:pt idx="1451">
                  <c:v>-186.99383333333333</c:v>
                </c:pt>
                <c:pt idx="1452">
                  <c:v>-48.781000000000006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89.431833333333358</c:v>
                </c:pt>
                <c:pt idx="1479">
                  <c:v>178.86366666666672</c:v>
                </c:pt>
                <c:pt idx="1480">
                  <c:v>166.66841666666667</c:v>
                </c:pt>
                <c:pt idx="1481">
                  <c:v>142.2779166666667</c:v>
                </c:pt>
                <c:pt idx="1482">
                  <c:v>117.88741666666665</c:v>
                </c:pt>
                <c:pt idx="1483">
                  <c:v>101.6270833333333</c:v>
                </c:pt>
                <c:pt idx="1484">
                  <c:v>93.496916666666664</c:v>
                </c:pt>
                <c:pt idx="1485">
                  <c:v>101.62708333333337</c:v>
                </c:pt>
                <c:pt idx="1486">
                  <c:v>130.08266666666668</c:v>
                </c:pt>
                <c:pt idx="1487">
                  <c:v>166.66841666666667</c:v>
                </c:pt>
                <c:pt idx="1488">
                  <c:v>207.31925000000007</c:v>
                </c:pt>
                <c:pt idx="1489">
                  <c:v>247.97008333333341</c:v>
                </c:pt>
                <c:pt idx="1490">
                  <c:v>280.49074999999993</c:v>
                </c:pt>
                <c:pt idx="1491">
                  <c:v>300.81616666666656</c:v>
                </c:pt>
                <c:pt idx="1492">
                  <c:v>300.81616666666696</c:v>
                </c:pt>
                <c:pt idx="1493">
                  <c:v>284.5558333333334</c:v>
                </c:pt>
                <c:pt idx="1494">
                  <c:v>264.23041666666666</c:v>
                </c:pt>
                <c:pt idx="1495">
                  <c:v>235.77483333333331</c:v>
                </c:pt>
                <c:pt idx="1496">
                  <c:v>207.31924999999993</c:v>
                </c:pt>
                <c:pt idx="1497">
                  <c:v>178.86366666666683</c:v>
                </c:pt>
                <c:pt idx="1498">
                  <c:v>146.34299999999976</c:v>
                </c:pt>
                <c:pt idx="1499">
                  <c:v>113.82233333333321</c:v>
                </c:pt>
                <c:pt idx="1500">
                  <c:v>81.301666666666648</c:v>
                </c:pt>
                <c:pt idx="1501">
                  <c:v>65.04133333333337</c:v>
                </c:pt>
                <c:pt idx="1502">
                  <c:v>56.911166666666993</c:v>
                </c:pt>
                <c:pt idx="1503">
                  <c:v>52.846083333333283</c:v>
                </c:pt>
                <c:pt idx="1504">
                  <c:v>52.846083333333283</c:v>
                </c:pt>
                <c:pt idx="1505">
                  <c:v>44.715916666666907</c:v>
                </c:pt>
                <c:pt idx="1506">
                  <c:v>40.650833333333196</c:v>
                </c:pt>
                <c:pt idx="1507">
                  <c:v>44.715916666666644</c:v>
                </c:pt>
                <c:pt idx="1508">
                  <c:v>52.846083333333283</c:v>
                </c:pt>
                <c:pt idx="1509">
                  <c:v>65.04133333333337</c:v>
                </c:pt>
                <c:pt idx="1510">
                  <c:v>89.431833333333543</c:v>
                </c:pt>
                <c:pt idx="1511">
                  <c:v>121.95249999999984</c:v>
                </c:pt>
                <c:pt idx="1512">
                  <c:v>154.4731666666664</c:v>
                </c:pt>
                <c:pt idx="1513">
                  <c:v>182.92875000000004</c:v>
                </c:pt>
                <c:pt idx="1514">
                  <c:v>195.12399999999985</c:v>
                </c:pt>
                <c:pt idx="1515">
                  <c:v>182.92875000000004</c:v>
                </c:pt>
                <c:pt idx="1516">
                  <c:v>146.34300000000053</c:v>
                </c:pt>
                <c:pt idx="1517">
                  <c:v>109.75725000000054</c:v>
                </c:pt>
                <c:pt idx="1518">
                  <c:v>81.301666666666904</c:v>
                </c:pt>
                <c:pt idx="1519">
                  <c:v>60.976249999999659</c:v>
                </c:pt>
                <c:pt idx="1520">
                  <c:v>44.715916666666381</c:v>
                </c:pt>
                <c:pt idx="1521">
                  <c:v>28.455583333333106</c:v>
                </c:pt>
                <c:pt idx="1522">
                  <c:v>8.1301666666663781</c:v>
                </c:pt>
                <c:pt idx="1523">
                  <c:v>-20.325416666666726</c:v>
                </c:pt>
                <c:pt idx="1524">
                  <c:v>-60.976249999999659</c:v>
                </c:pt>
                <c:pt idx="1525">
                  <c:v>-113.82233333333346</c:v>
                </c:pt>
                <c:pt idx="1526">
                  <c:v>-158.53825000000037</c:v>
                </c:pt>
                <c:pt idx="1527">
                  <c:v>-186.99383333333296</c:v>
                </c:pt>
                <c:pt idx="1528">
                  <c:v>-186.99383333333296</c:v>
                </c:pt>
                <c:pt idx="1529">
                  <c:v>-162.6033333333333</c:v>
                </c:pt>
                <c:pt idx="1530">
                  <c:v>-126.01758333333382</c:v>
                </c:pt>
                <c:pt idx="1531">
                  <c:v>-81.301666666666904</c:v>
                </c:pt>
                <c:pt idx="1532">
                  <c:v>-36.585749999999486</c:v>
                </c:pt>
                <c:pt idx="1533">
                  <c:v>8.1301666666668986</c:v>
                </c:pt>
                <c:pt idx="1534">
                  <c:v>56.911166666666212</c:v>
                </c:pt>
                <c:pt idx="1535">
                  <c:v>113.82233333333346</c:v>
                </c:pt>
                <c:pt idx="1536">
                  <c:v>170.73350000000019</c:v>
                </c:pt>
                <c:pt idx="1537">
                  <c:v>211.38433333333313</c:v>
                </c:pt>
                <c:pt idx="1538">
                  <c:v>243.90499999999969</c:v>
                </c:pt>
                <c:pt idx="1539">
                  <c:v>264.23041666666694</c:v>
                </c:pt>
                <c:pt idx="1540">
                  <c:v>276.42566666666727</c:v>
                </c:pt>
                <c:pt idx="1541">
                  <c:v>280.49074999999971</c:v>
                </c:pt>
                <c:pt idx="1542">
                  <c:v>264.23041666666694</c:v>
                </c:pt>
                <c:pt idx="1543">
                  <c:v>227.64466666666692</c:v>
                </c:pt>
                <c:pt idx="1544">
                  <c:v>166.66841666666622</c:v>
                </c:pt>
                <c:pt idx="1545">
                  <c:v>105.69216666666657</c:v>
                </c:pt>
                <c:pt idx="1546">
                  <c:v>65.041333333333114</c:v>
                </c:pt>
                <c:pt idx="1547">
                  <c:v>40.650833333333452</c:v>
                </c:pt>
                <c:pt idx="1548">
                  <c:v>36.585750000000004</c:v>
                </c:pt>
                <c:pt idx="1549">
                  <c:v>40.650833333332933</c:v>
                </c:pt>
                <c:pt idx="1550">
                  <c:v>48.781000000000354</c:v>
                </c:pt>
                <c:pt idx="1551">
                  <c:v>56.911166666667249</c:v>
                </c:pt>
                <c:pt idx="1552">
                  <c:v>60.976250000000178</c:v>
                </c:pt>
                <c:pt idx="1553">
                  <c:v>60.976249999999659</c:v>
                </c:pt>
                <c:pt idx="1554">
                  <c:v>60.976249999999659</c:v>
                </c:pt>
                <c:pt idx="1555">
                  <c:v>69.106416666666561</c:v>
                </c:pt>
                <c:pt idx="1556">
                  <c:v>81.301666666666904</c:v>
                </c:pt>
                <c:pt idx="1557">
                  <c:v>93.496916666666735</c:v>
                </c:pt>
                <c:pt idx="1558">
                  <c:v>109.75725000000001</c:v>
                </c:pt>
                <c:pt idx="1559">
                  <c:v>126.01758333333329</c:v>
                </c:pt>
                <c:pt idx="1560">
                  <c:v>130.08266666666623</c:v>
                </c:pt>
                <c:pt idx="1561">
                  <c:v>130.08266666666674</c:v>
                </c:pt>
                <c:pt idx="1562">
                  <c:v>130.08266666666674</c:v>
                </c:pt>
                <c:pt idx="1563">
                  <c:v>134.1477500000002</c:v>
                </c:pt>
                <c:pt idx="1564">
                  <c:v>138.21283333333363</c:v>
                </c:pt>
                <c:pt idx="1565">
                  <c:v>138.21283333333363</c:v>
                </c:pt>
                <c:pt idx="1566">
                  <c:v>142.27791666666656</c:v>
                </c:pt>
                <c:pt idx="1567">
                  <c:v>138.21283333333312</c:v>
                </c:pt>
                <c:pt idx="1568">
                  <c:v>126.01758333333329</c:v>
                </c:pt>
                <c:pt idx="1569">
                  <c:v>117.88741666666691</c:v>
                </c:pt>
                <c:pt idx="1570">
                  <c:v>109.75725000000001</c:v>
                </c:pt>
                <c:pt idx="1571">
                  <c:v>101.62708333333312</c:v>
                </c:pt>
                <c:pt idx="1572">
                  <c:v>93.496916666666209</c:v>
                </c:pt>
                <c:pt idx="1573">
                  <c:v>77.236583333332419</c:v>
                </c:pt>
                <c:pt idx="1574">
                  <c:v>56.911166666667249</c:v>
                </c:pt>
                <c:pt idx="1575">
                  <c:v>40.650833333333452</c:v>
                </c:pt>
                <c:pt idx="1576">
                  <c:v>20.325416666667248</c:v>
                </c:pt>
                <c:pt idx="1577">
                  <c:v>0</c:v>
                </c:pt>
                <c:pt idx="1578">
                  <c:v>-16.260333333333797</c:v>
                </c:pt>
                <c:pt idx="1579">
                  <c:v>-24.390499999999655</c:v>
                </c:pt>
                <c:pt idx="1580">
                  <c:v>-32.520666666666557</c:v>
                </c:pt>
                <c:pt idx="1581">
                  <c:v>-36.585750000000004</c:v>
                </c:pt>
                <c:pt idx="1582">
                  <c:v>-40.650833333333452</c:v>
                </c:pt>
                <c:pt idx="1583">
                  <c:v>-52.846083333332764</c:v>
                </c:pt>
                <c:pt idx="1584">
                  <c:v>-60.976249999999659</c:v>
                </c:pt>
                <c:pt idx="1585">
                  <c:v>-69.106416666667599</c:v>
                </c:pt>
                <c:pt idx="1586">
                  <c:v>-77.236583333334494</c:v>
                </c:pt>
                <c:pt idx="1587">
                  <c:v>-81.301666666665867</c:v>
                </c:pt>
                <c:pt idx="1588">
                  <c:v>-77.236583333332419</c:v>
                </c:pt>
                <c:pt idx="1589">
                  <c:v>-65.041333333333114</c:v>
                </c:pt>
                <c:pt idx="1590">
                  <c:v>-52.846083333333283</c:v>
                </c:pt>
                <c:pt idx="1591">
                  <c:v>-40.650833333333971</c:v>
                </c:pt>
                <c:pt idx="1592">
                  <c:v>-32.520666666667076</c:v>
                </c:pt>
                <c:pt idx="1593">
                  <c:v>-24.390499999999655</c:v>
                </c:pt>
                <c:pt idx="1594">
                  <c:v>-16.260333333333278</c:v>
                </c:pt>
                <c:pt idx="1595">
                  <c:v>-24.390500000000177</c:v>
                </c:pt>
                <c:pt idx="1596">
                  <c:v>-32.520666666666557</c:v>
                </c:pt>
                <c:pt idx="1597">
                  <c:v>-44.715916666666381</c:v>
                </c:pt>
                <c:pt idx="1598">
                  <c:v>-60.976249999999659</c:v>
                </c:pt>
                <c:pt idx="1599">
                  <c:v>-69.106416666667073</c:v>
                </c:pt>
                <c:pt idx="1600">
                  <c:v>-77.236583333333982</c:v>
                </c:pt>
                <c:pt idx="1601">
                  <c:v>-81.301666666666392</c:v>
                </c:pt>
                <c:pt idx="1602">
                  <c:v>-73.171499999999483</c:v>
                </c:pt>
                <c:pt idx="1603">
                  <c:v>-56.911166666667249</c:v>
                </c:pt>
                <c:pt idx="1604">
                  <c:v>-44.715916666667425</c:v>
                </c:pt>
                <c:pt idx="1605">
                  <c:v>-28.455583333332587</c:v>
                </c:pt>
                <c:pt idx="1606">
                  <c:v>-16.260333333332756</c:v>
                </c:pt>
                <c:pt idx="1607">
                  <c:v>-8.1301666666668986</c:v>
                </c:pt>
                <c:pt idx="1608">
                  <c:v>0</c:v>
                </c:pt>
                <c:pt idx="1609">
                  <c:v>8.1301666666668986</c:v>
                </c:pt>
                <c:pt idx="1610">
                  <c:v>12.195249999999827</c:v>
                </c:pt>
                <c:pt idx="1611">
                  <c:v>16.260333333332756</c:v>
                </c:pt>
                <c:pt idx="1612">
                  <c:v>28.455583333333625</c:v>
                </c:pt>
                <c:pt idx="1613">
                  <c:v>40.650833333333452</c:v>
                </c:pt>
                <c:pt idx="1614">
                  <c:v>52.846083333333283</c:v>
                </c:pt>
                <c:pt idx="1615">
                  <c:v>65.041333333333625</c:v>
                </c:pt>
                <c:pt idx="1616">
                  <c:v>81.301666666666392</c:v>
                </c:pt>
                <c:pt idx="1617">
                  <c:v>93.496916666666735</c:v>
                </c:pt>
                <c:pt idx="1618">
                  <c:v>101.62708333333363</c:v>
                </c:pt>
                <c:pt idx="1619">
                  <c:v>97.561999999999671</c:v>
                </c:pt>
                <c:pt idx="1620">
                  <c:v>85.36674999999984</c:v>
                </c:pt>
                <c:pt idx="1621">
                  <c:v>73.171500000000009</c:v>
                </c:pt>
                <c:pt idx="1622">
                  <c:v>56.911166666666212</c:v>
                </c:pt>
                <c:pt idx="1623">
                  <c:v>32.520666666666557</c:v>
                </c:pt>
                <c:pt idx="1624">
                  <c:v>4.0650833333334493</c:v>
                </c:pt>
                <c:pt idx="1625">
                  <c:v>-20.325416666666207</c:v>
                </c:pt>
                <c:pt idx="1626">
                  <c:v>-56.911166666666212</c:v>
                </c:pt>
                <c:pt idx="1627">
                  <c:v>-97.562000000000182</c:v>
                </c:pt>
                <c:pt idx="1628">
                  <c:v>-130.08266666666674</c:v>
                </c:pt>
                <c:pt idx="1629">
                  <c:v>-150.40808333333348</c:v>
                </c:pt>
                <c:pt idx="1630">
                  <c:v>-150.40808333333348</c:v>
                </c:pt>
                <c:pt idx="1631">
                  <c:v>-126.01758333333329</c:v>
                </c:pt>
                <c:pt idx="1632">
                  <c:v>-89.431833333333287</c:v>
                </c:pt>
                <c:pt idx="1633">
                  <c:v>-48.781000000000354</c:v>
                </c:pt>
                <c:pt idx="1634">
                  <c:v>-16.260333333333278</c:v>
                </c:pt>
                <c:pt idx="1635">
                  <c:v>-4.0650833333329297</c:v>
                </c:pt>
                <c:pt idx="1636">
                  <c:v>-4.0650833333334493</c:v>
                </c:pt>
                <c:pt idx="1637">
                  <c:v>-16.260333333333278</c:v>
                </c:pt>
                <c:pt idx="1638">
                  <c:v>-28.455583333333106</c:v>
                </c:pt>
                <c:pt idx="1639">
                  <c:v>-36.585750000000004</c:v>
                </c:pt>
                <c:pt idx="1640">
                  <c:v>-36.585750000000004</c:v>
                </c:pt>
                <c:pt idx="1641">
                  <c:v>-24.390500000000177</c:v>
                </c:pt>
                <c:pt idx="1642">
                  <c:v>-4.0650833333334493</c:v>
                </c:pt>
                <c:pt idx="1643">
                  <c:v>24.390500000000177</c:v>
                </c:pt>
                <c:pt idx="1644">
                  <c:v>48.780999999999835</c:v>
                </c:pt>
                <c:pt idx="1645">
                  <c:v>69.106416666666561</c:v>
                </c:pt>
                <c:pt idx="1646">
                  <c:v>85.366750000000351</c:v>
                </c:pt>
                <c:pt idx="1647">
                  <c:v>97.562000000000182</c:v>
                </c:pt>
                <c:pt idx="1648">
                  <c:v>109.75725000000001</c:v>
                </c:pt>
                <c:pt idx="1649">
                  <c:v>113.82233333333295</c:v>
                </c:pt>
                <c:pt idx="1650">
                  <c:v>113.82233333333346</c:v>
                </c:pt>
                <c:pt idx="1651">
                  <c:v>105.69216666666708</c:v>
                </c:pt>
                <c:pt idx="1652">
                  <c:v>93.496916666666209</c:v>
                </c:pt>
                <c:pt idx="1653">
                  <c:v>85.36674999999984</c:v>
                </c:pt>
                <c:pt idx="1654">
                  <c:v>73.171500000000009</c:v>
                </c:pt>
                <c:pt idx="1655">
                  <c:v>65.041333333333114</c:v>
                </c:pt>
                <c:pt idx="1656">
                  <c:v>65.041333333334151</c:v>
                </c:pt>
                <c:pt idx="1657">
                  <c:v>65.041333333334151</c:v>
                </c:pt>
                <c:pt idx="1658">
                  <c:v>65.041333333333114</c:v>
                </c:pt>
                <c:pt idx="1659">
                  <c:v>65.041333333333114</c:v>
                </c:pt>
                <c:pt idx="1660">
                  <c:v>65.041333333333114</c:v>
                </c:pt>
                <c:pt idx="1661">
                  <c:v>60.976249999999659</c:v>
                </c:pt>
                <c:pt idx="1662">
                  <c:v>60.976249999999659</c:v>
                </c:pt>
                <c:pt idx="1663">
                  <c:v>60.976249999999659</c:v>
                </c:pt>
                <c:pt idx="1664">
                  <c:v>52.846083333333802</c:v>
                </c:pt>
                <c:pt idx="1665">
                  <c:v>48.781000000000354</c:v>
                </c:pt>
                <c:pt idx="1666">
                  <c:v>40.650833333333452</c:v>
                </c:pt>
                <c:pt idx="1667">
                  <c:v>32.520666666666557</c:v>
                </c:pt>
                <c:pt idx="1668">
                  <c:v>28.455583333333106</c:v>
                </c:pt>
                <c:pt idx="1669">
                  <c:v>24.390500000000696</c:v>
                </c:pt>
                <c:pt idx="1670">
                  <c:v>20.325416666666207</c:v>
                </c:pt>
                <c:pt idx="1671">
                  <c:v>12.195249999999309</c:v>
                </c:pt>
                <c:pt idx="1672">
                  <c:v>8.1301666666668986</c:v>
                </c:pt>
                <c:pt idx="1673">
                  <c:v>8.1301666666668986</c:v>
                </c:pt>
                <c:pt idx="1674">
                  <c:v>4.0650833333334493</c:v>
                </c:pt>
                <c:pt idx="1675">
                  <c:v>0</c:v>
                </c:pt>
                <c:pt idx="1676">
                  <c:v>-4.0650833333334493</c:v>
                </c:pt>
                <c:pt idx="1677">
                  <c:v>-12.195250000000348</c:v>
                </c:pt>
                <c:pt idx="1678">
                  <c:v>-20.325416666667248</c:v>
                </c:pt>
                <c:pt idx="1679">
                  <c:v>-24.390499999999655</c:v>
                </c:pt>
                <c:pt idx="1680">
                  <c:v>-24.390499999999655</c:v>
                </c:pt>
                <c:pt idx="1681">
                  <c:v>-16.260333333333797</c:v>
                </c:pt>
                <c:pt idx="1682">
                  <c:v>-4.0650833333334493</c:v>
                </c:pt>
                <c:pt idx="1683">
                  <c:v>8.1301666666668986</c:v>
                </c:pt>
                <c:pt idx="1684">
                  <c:v>24.390500000000696</c:v>
                </c:pt>
                <c:pt idx="1685">
                  <c:v>32.520666666666557</c:v>
                </c:pt>
                <c:pt idx="1686">
                  <c:v>32.520666666666557</c:v>
                </c:pt>
                <c:pt idx="1687">
                  <c:v>32.520666666667594</c:v>
                </c:pt>
                <c:pt idx="1688">
                  <c:v>24.390499999999655</c:v>
                </c:pt>
                <c:pt idx="1689">
                  <c:v>16.260333333332756</c:v>
                </c:pt>
                <c:pt idx="1690">
                  <c:v>12.195250000000348</c:v>
                </c:pt>
                <c:pt idx="1691">
                  <c:v>8.1301666666668986</c:v>
                </c:pt>
                <c:pt idx="1692">
                  <c:v>8.1301666666658594</c:v>
                </c:pt>
                <c:pt idx="1693">
                  <c:v>8.1301666666658594</c:v>
                </c:pt>
                <c:pt idx="1694">
                  <c:v>8.1301666666679377</c:v>
                </c:pt>
                <c:pt idx="1695">
                  <c:v>8.1301666666668986</c:v>
                </c:pt>
                <c:pt idx="1696">
                  <c:v>8.1301666666658594</c:v>
                </c:pt>
                <c:pt idx="1697">
                  <c:v>8.1301666666668986</c:v>
                </c:pt>
                <c:pt idx="1698">
                  <c:v>4.0650833333334493</c:v>
                </c:pt>
                <c:pt idx="1699">
                  <c:v>-4.0650833333334493</c:v>
                </c:pt>
                <c:pt idx="1700">
                  <c:v>-12.195249999999309</c:v>
                </c:pt>
                <c:pt idx="1701">
                  <c:v>-16.260333333333797</c:v>
                </c:pt>
                <c:pt idx="1702">
                  <c:v>-16.260333333333797</c:v>
                </c:pt>
                <c:pt idx="1703">
                  <c:v>-20.325416666666207</c:v>
                </c:pt>
                <c:pt idx="1704">
                  <c:v>-20.325416666666207</c:v>
                </c:pt>
                <c:pt idx="1705">
                  <c:v>-16.260333333332756</c:v>
                </c:pt>
                <c:pt idx="1706">
                  <c:v>-16.260333333333797</c:v>
                </c:pt>
                <c:pt idx="1707">
                  <c:v>-12.195250000000348</c:v>
                </c:pt>
                <c:pt idx="1708">
                  <c:v>-8.1301666666668986</c:v>
                </c:pt>
                <c:pt idx="1709">
                  <c:v>-8.1301666666668986</c:v>
                </c:pt>
                <c:pt idx="1710">
                  <c:v>0</c:v>
                </c:pt>
                <c:pt idx="1711">
                  <c:v>8.1301666666668986</c:v>
                </c:pt>
                <c:pt idx="1712">
                  <c:v>12.195249999999309</c:v>
                </c:pt>
                <c:pt idx="1713">
                  <c:v>20.325416666667248</c:v>
                </c:pt>
                <c:pt idx="1714">
                  <c:v>24.390500000000696</c:v>
                </c:pt>
                <c:pt idx="1715">
                  <c:v>28.455583333332065</c:v>
                </c:pt>
                <c:pt idx="1716">
                  <c:v>32.520666666666557</c:v>
                </c:pt>
                <c:pt idx="1717">
                  <c:v>36.585750000001042</c:v>
                </c:pt>
                <c:pt idx="1718">
                  <c:v>40.650833333333452</c:v>
                </c:pt>
                <c:pt idx="1719">
                  <c:v>44.715916666665862</c:v>
                </c:pt>
                <c:pt idx="1720">
                  <c:v>44.715916666666907</c:v>
                </c:pt>
                <c:pt idx="1721">
                  <c:v>36.585750000000004</c:v>
                </c:pt>
                <c:pt idx="1722">
                  <c:v>24.390499999999655</c:v>
                </c:pt>
                <c:pt idx="1723">
                  <c:v>12.195250000000348</c:v>
                </c:pt>
                <c:pt idx="1724">
                  <c:v>0</c:v>
                </c:pt>
                <c:pt idx="1725">
                  <c:v>-24.390500000000696</c:v>
                </c:pt>
                <c:pt idx="1726">
                  <c:v>-56.911166666666212</c:v>
                </c:pt>
                <c:pt idx="1727">
                  <c:v>-93.496916666666209</c:v>
                </c:pt>
                <c:pt idx="1728">
                  <c:v>-134.14775000000071</c:v>
                </c:pt>
                <c:pt idx="1729">
                  <c:v>-174.79858333333311</c:v>
                </c:pt>
                <c:pt idx="1730">
                  <c:v>-199.18908333333277</c:v>
                </c:pt>
                <c:pt idx="1731">
                  <c:v>-207.31924999999967</c:v>
                </c:pt>
                <c:pt idx="1732">
                  <c:v>-207.31925000000072</c:v>
                </c:pt>
                <c:pt idx="1733">
                  <c:v>-199.18908333333383</c:v>
                </c:pt>
                <c:pt idx="1734">
                  <c:v>-191.05891666666639</c:v>
                </c:pt>
                <c:pt idx="1735">
                  <c:v>-186.99383333333347</c:v>
                </c:pt>
                <c:pt idx="1736">
                  <c:v>-191.05891666666693</c:v>
                </c:pt>
                <c:pt idx="1737">
                  <c:v>-191.05891666666639</c:v>
                </c:pt>
                <c:pt idx="1738">
                  <c:v>-186.99383333333296</c:v>
                </c:pt>
                <c:pt idx="1739">
                  <c:v>-178.86366666666657</c:v>
                </c:pt>
                <c:pt idx="1740">
                  <c:v>-158.53825000000037</c:v>
                </c:pt>
                <c:pt idx="1741">
                  <c:v>-130.08266666666674</c:v>
                </c:pt>
                <c:pt idx="1742">
                  <c:v>-109.75724999999949</c:v>
                </c:pt>
                <c:pt idx="1743">
                  <c:v>-97.562000000000182</c:v>
                </c:pt>
                <c:pt idx="1744">
                  <c:v>-85.366750000000351</c:v>
                </c:pt>
                <c:pt idx="1745">
                  <c:v>-81.301666666666904</c:v>
                </c:pt>
                <c:pt idx="1746">
                  <c:v>-81.301666666666392</c:v>
                </c:pt>
                <c:pt idx="1747">
                  <c:v>-73.171499999999483</c:v>
                </c:pt>
                <c:pt idx="1748">
                  <c:v>-65.041333333333114</c:v>
                </c:pt>
                <c:pt idx="1749">
                  <c:v>-56.911166666667249</c:v>
                </c:pt>
                <c:pt idx="1750">
                  <c:v>-44.715916666667425</c:v>
                </c:pt>
                <c:pt idx="1751">
                  <c:v>-40.650833333333452</c:v>
                </c:pt>
                <c:pt idx="1752">
                  <c:v>-40.650833333332933</c:v>
                </c:pt>
                <c:pt idx="1753">
                  <c:v>-40.650833333332933</c:v>
                </c:pt>
                <c:pt idx="1754">
                  <c:v>-40.650833333333452</c:v>
                </c:pt>
                <c:pt idx="1755">
                  <c:v>-40.650833333333452</c:v>
                </c:pt>
                <c:pt idx="1756">
                  <c:v>-40.650833333333452</c:v>
                </c:pt>
                <c:pt idx="1757">
                  <c:v>-44.715916666666381</c:v>
                </c:pt>
                <c:pt idx="1758">
                  <c:v>-44.715916666666381</c:v>
                </c:pt>
                <c:pt idx="1759">
                  <c:v>-44.715916666666381</c:v>
                </c:pt>
                <c:pt idx="1760">
                  <c:v>-48.781000000000354</c:v>
                </c:pt>
                <c:pt idx="1761">
                  <c:v>-48.781000000000354</c:v>
                </c:pt>
                <c:pt idx="1762">
                  <c:v>-48.780999999999835</c:v>
                </c:pt>
                <c:pt idx="1763">
                  <c:v>-48.780999999999835</c:v>
                </c:pt>
                <c:pt idx="1764">
                  <c:v>-52.846083333333283</c:v>
                </c:pt>
                <c:pt idx="1765">
                  <c:v>-65.041333333333114</c:v>
                </c:pt>
                <c:pt idx="1766">
                  <c:v>-89.431833333333287</c:v>
                </c:pt>
                <c:pt idx="1767">
                  <c:v>-121.95250000000036</c:v>
                </c:pt>
                <c:pt idx="1768">
                  <c:v>-162.6033333333333</c:v>
                </c:pt>
                <c:pt idx="1769">
                  <c:v>-207.31925000000021</c:v>
                </c:pt>
                <c:pt idx="1770">
                  <c:v>-243.9050000000002</c:v>
                </c:pt>
                <c:pt idx="1771">
                  <c:v>-260.16533333333297</c:v>
                </c:pt>
                <c:pt idx="1772">
                  <c:v>-260.16533333333297</c:v>
                </c:pt>
                <c:pt idx="1773">
                  <c:v>-252.0351666666671</c:v>
                </c:pt>
                <c:pt idx="1774">
                  <c:v>-231.70975000000038</c:v>
                </c:pt>
                <c:pt idx="1775">
                  <c:v>-207.31924999999993</c:v>
                </c:pt>
                <c:pt idx="1776">
                  <c:v>-195.12399999999985</c:v>
                </c:pt>
                <c:pt idx="1777">
                  <c:v>-199.18908333333329</c:v>
                </c:pt>
                <c:pt idx="1778">
                  <c:v>-219.51450000000028</c:v>
                </c:pt>
                <c:pt idx="1779">
                  <c:v>-252.03516666666684</c:v>
                </c:pt>
                <c:pt idx="1780">
                  <c:v>-280.49074999999993</c:v>
                </c:pt>
                <c:pt idx="1781">
                  <c:v>-288.62091666666657</c:v>
                </c:pt>
                <c:pt idx="1782">
                  <c:v>-272.36058333333307</c:v>
                </c:pt>
                <c:pt idx="1783">
                  <c:v>-239.83991666666677</c:v>
                </c:pt>
                <c:pt idx="1784">
                  <c:v>-199.18908333333357</c:v>
                </c:pt>
                <c:pt idx="1785">
                  <c:v>-170.73349999999994</c:v>
                </c:pt>
                <c:pt idx="1786">
                  <c:v>-158.53825000000012</c:v>
                </c:pt>
                <c:pt idx="1787">
                  <c:v>-154.47316666666666</c:v>
                </c:pt>
                <c:pt idx="1788">
                  <c:v>-158.53824999999983</c:v>
                </c:pt>
                <c:pt idx="1789">
                  <c:v>-174.7985833333334</c:v>
                </c:pt>
                <c:pt idx="1790">
                  <c:v>-203.25416666666675</c:v>
                </c:pt>
                <c:pt idx="1791">
                  <c:v>-239.83991666666662</c:v>
                </c:pt>
                <c:pt idx="1792">
                  <c:v>-276.4256666666667</c:v>
                </c:pt>
                <c:pt idx="1793">
                  <c:v>-288.62091666666674</c:v>
                </c:pt>
                <c:pt idx="1794">
                  <c:v>-353.66225000000003</c:v>
                </c:pt>
                <c:pt idx="1795">
                  <c:v>-211.38433333333336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6AC-47B5-8320-36D45BF7493A}"/>
            </c:ext>
          </c:extLst>
        </c:ser>
        <c:ser>
          <c:idx val="7"/>
          <c:order val="1"/>
          <c:tx>
            <c:strRef>
              <c:f>'WLTP Calculations'!$J$2:$J$3</c:f>
              <c:strCache>
                <c:ptCount val="2"/>
                <c:pt idx="0">
                  <c:v>Rolling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strRef>
              <c:f>'WLTP Calculations'!$B$4:$B$1804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'WLTP Calculations'!$J$4:$J$1804</c:f>
              <c:numCache>
                <c:formatCode>0.0_ </c:formatCode>
                <c:ptCount val="1801"/>
                <c:pt idx="0">
                  <c:v>57.42499320000001</c:v>
                </c:pt>
                <c:pt idx="1">
                  <c:v>57.42499320000001</c:v>
                </c:pt>
                <c:pt idx="2">
                  <c:v>57.42499320000001</c:v>
                </c:pt>
                <c:pt idx="3">
                  <c:v>57.42499320000001</c:v>
                </c:pt>
                <c:pt idx="4">
                  <c:v>57.42499320000001</c:v>
                </c:pt>
                <c:pt idx="5">
                  <c:v>57.42499320000001</c:v>
                </c:pt>
                <c:pt idx="6">
                  <c:v>57.42499320000001</c:v>
                </c:pt>
                <c:pt idx="7">
                  <c:v>57.42499320000001</c:v>
                </c:pt>
                <c:pt idx="8">
                  <c:v>57.42499320000001</c:v>
                </c:pt>
                <c:pt idx="9">
                  <c:v>57.42499320000001</c:v>
                </c:pt>
                <c:pt idx="10">
                  <c:v>57.42499320000001</c:v>
                </c:pt>
                <c:pt idx="11">
                  <c:v>57.42499320000001</c:v>
                </c:pt>
                <c:pt idx="12">
                  <c:v>57.42499320000001</c:v>
                </c:pt>
                <c:pt idx="13">
                  <c:v>57.42499320000001</c:v>
                </c:pt>
                <c:pt idx="14">
                  <c:v>57.42499320000001</c:v>
                </c:pt>
                <c:pt idx="15">
                  <c:v>57.42499320000001</c:v>
                </c:pt>
                <c:pt idx="16">
                  <c:v>57.42499320000001</c:v>
                </c:pt>
                <c:pt idx="17">
                  <c:v>57.42499320000001</c:v>
                </c:pt>
                <c:pt idx="18">
                  <c:v>57.42499320000001</c:v>
                </c:pt>
                <c:pt idx="19">
                  <c:v>57.42499320000001</c:v>
                </c:pt>
                <c:pt idx="20">
                  <c:v>57.42499320000001</c:v>
                </c:pt>
                <c:pt idx="21">
                  <c:v>57.42499320000001</c:v>
                </c:pt>
                <c:pt idx="22">
                  <c:v>57.42499320000001</c:v>
                </c:pt>
                <c:pt idx="23">
                  <c:v>57.42499320000001</c:v>
                </c:pt>
                <c:pt idx="24">
                  <c:v>57.42499320000001</c:v>
                </c:pt>
                <c:pt idx="25">
                  <c:v>57.42499320000001</c:v>
                </c:pt>
                <c:pt idx="26">
                  <c:v>57.42499320000001</c:v>
                </c:pt>
                <c:pt idx="27">
                  <c:v>57.42499320000001</c:v>
                </c:pt>
                <c:pt idx="28">
                  <c:v>57.42499320000001</c:v>
                </c:pt>
                <c:pt idx="29">
                  <c:v>57.42499320000001</c:v>
                </c:pt>
                <c:pt idx="30">
                  <c:v>57.42499320000001</c:v>
                </c:pt>
                <c:pt idx="31">
                  <c:v>57.42499320000001</c:v>
                </c:pt>
                <c:pt idx="32">
                  <c:v>57.42499320000001</c:v>
                </c:pt>
                <c:pt idx="33">
                  <c:v>57.42499320000001</c:v>
                </c:pt>
                <c:pt idx="34">
                  <c:v>57.42499320000001</c:v>
                </c:pt>
                <c:pt idx="35">
                  <c:v>57.42499320000001</c:v>
                </c:pt>
                <c:pt idx="36">
                  <c:v>57.42499320000001</c:v>
                </c:pt>
                <c:pt idx="37">
                  <c:v>57.42499320000001</c:v>
                </c:pt>
                <c:pt idx="38">
                  <c:v>57.42499320000001</c:v>
                </c:pt>
                <c:pt idx="39">
                  <c:v>57.42499320000001</c:v>
                </c:pt>
                <c:pt idx="40">
                  <c:v>57.42499320000001</c:v>
                </c:pt>
                <c:pt idx="41">
                  <c:v>57.42499320000001</c:v>
                </c:pt>
                <c:pt idx="42">
                  <c:v>57.42499320000001</c:v>
                </c:pt>
                <c:pt idx="43">
                  <c:v>57.42499320000001</c:v>
                </c:pt>
                <c:pt idx="44">
                  <c:v>57.42499320000001</c:v>
                </c:pt>
                <c:pt idx="45">
                  <c:v>57.42499320000001</c:v>
                </c:pt>
                <c:pt idx="46">
                  <c:v>57.42499320000001</c:v>
                </c:pt>
                <c:pt idx="47">
                  <c:v>57.42499320000001</c:v>
                </c:pt>
                <c:pt idx="48">
                  <c:v>57.42499320000001</c:v>
                </c:pt>
                <c:pt idx="49">
                  <c:v>57.42499320000001</c:v>
                </c:pt>
                <c:pt idx="50">
                  <c:v>57.42499320000001</c:v>
                </c:pt>
                <c:pt idx="51">
                  <c:v>57.42499320000001</c:v>
                </c:pt>
                <c:pt idx="52">
                  <c:v>57.42499320000001</c:v>
                </c:pt>
                <c:pt idx="53">
                  <c:v>57.42499320000001</c:v>
                </c:pt>
                <c:pt idx="54">
                  <c:v>57.42499320000001</c:v>
                </c:pt>
                <c:pt idx="55">
                  <c:v>57.42499320000001</c:v>
                </c:pt>
                <c:pt idx="56">
                  <c:v>57.42499320000001</c:v>
                </c:pt>
                <c:pt idx="57">
                  <c:v>57.42499320000001</c:v>
                </c:pt>
                <c:pt idx="58">
                  <c:v>57.42499320000001</c:v>
                </c:pt>
                <c:pt idx="59">
                  <c:v>57.42499320000001</c:v>
                </c:pt>
                <c:pt idx="60">
                  <c:v>57.42499320000001</c:v>
                </c:pt>
                <c:pt idx="61">
                  <c:v>57.42499320000001</c:v>
                </c:pt>
                <c:pt idx="62">
                  <c:v>57.42499320000001</c:v>
                </c:pt>
                <c:pt idx="63">
                  <c:v>57.42499320000001</c:v>
                </c:pt>
                <c:pt idx="64">
                  <c:v>57.42499320000001</c:v>
                </c:pt>
                <c:pt idx="65">
                  <c:v>57.42499320000001</c:v>
                </c:pt>
                <c:pt idx="66">
                  <c:v>57.42499320000001</c:v>
                </c:pt>
                <c:pt idx="67">
                  <c:v>57.42499320000001</c:v>
                </c:pt>
                <c:pt idx="68">
                  <c:v>57.42499320000001</c:v>
                </c:pt>
                <c:pt idx="69">
                  <c:v>57.42499320000001</c:v>
                </c:pt>
                <c:pt idx="70">
                  <c:v>57.42499320000001</c:v>
                </c:pt>
                <c:pt idx="71">
                  <c:v>57.42499320000001</c:v>
                </c:pt>
                <c:pt idx="72">
                  <c:v>57.42499320000001</c:v>
                </c:pt>
                <c:pt idx="73">
                  <c:v>57.42499320000001</c:v>
                </c:pt>
                <c:pt idx="74">
                  <c:v>57.42499320000001</c:v>
                </c:pt>
                <c:pt idx="75">
                  <c:v>57.42499320000001</c:v>
                </c:pt>
                <c:pt idx="76">
                  <c:v>57.42499320000001</c:v>
                </c:pt>
                <c:pt idx="77">
                  <c:v>57.42499320000001</c:v>
                </c:pt>
                <c:pt idx="78">
                  <c:v>57.42499320000001</c:v>
                </c:pt>
                <c:pt idx="79">
                  <c:v>57.42499320000001</c:v>
                </c:pt>
                <c:pt idx="80">
                  <c:v>57.42499320000001</c:v>
                </c:pt>
                <c:pt idx="81">
                  <c:v>57.42499320000001</c:v>
                </c:pt>
                <c:pt idx="82">
                  <c:v>57.42499320000001</c:v>
                </c:pt>
                <c:pt idx="83">
                  <c:v>57.42499320000001</c:v>
                </c:pt>
                <c:pt idx="84">
                  <c:v>57.42499320000001</c:v>
                </c:pt>
                <c:pt idx="85">
                  <c:v>57.42499320000001</c:v>
                </c:pt>
                <c:pt idx="86">
                  <c:v>57.42499320000001</c:v>
                </c:pt>
                <c:pt idx="87">
                  <c:v>57.42499320000001</c:v>
                </c:pt>
                <c:pt idx="88">
                  <c:v>57.42499320000001</c:v>
                </c:pt>
                <c:pt idx="89">
                  <c:v>57.42499320000001</c:v>
                </c:pt>
                <c:pt idx="90">
                  <c:v>57.42499320000001</c:v>
                </c:pt>
                <c:pt idx="91">
                  <c:v>57.42499320000001</c:v>
                </c:pt>
                <c:pt idx="92">
                  <c:v>57.42499320000001</c:v>
                </c:pt>
                <c:pt idx="93">
                  <c:v>57.42499320000001</c:v>
                </c:pt>
                <c:pt idx="94">
                  <c:v>57.42499320000001</c:v>
                </c:pt>
                <c:pt idx="95">
                  <c:v>57.42499320000001</c:v>
                </c:pt>
                <c:pt idx="96">
                  <c:v>57.42499320000001</c:v>
                </c:pt>
                <c:pt idx="97">
                  <c:v>57.42499320000001</c:v>
                </c:pt>
                <c:pt idx="98">
                  <c:v>57.42499320000001</c:v>
                </c:pt>
                <c:pt idx="99">
                  <c:v>57.42499320000001</c:v>
                </c:pt>
                <c:pt idx="100">
                  <c:v>57.42499320000001</c:v>
                </c:pt>
                <c:pt idx="101">
                  <c:v>57.42499320000001</c:v>
                </c:pt>
                <c:pt idx="102">
                  <c:v>57.42499320000001</c:v>
                </c:pt>
                <c:pt idx="103">
                  <c:v>57.42499320000001</c:v>
                </c:pt>
                <c:pt idx="104">
                  <c:v>57.42499320000001</c:v>
                </c:pt>
                <c:pt idx="105">
                  <c:v>57.42499320000001</c:v>
                </c:pt>
                <c:pt idx="106">
                  <c:v>57.42499320000001</c:v>
                </c:pt>
                <c:pt idx="107">
                  <c:v>57.42499320000001</c:v>
                </c:pt>
                <c:pt idx="108">
                  <c:v>57.42499320000001</c:v>
                </c:pt>
                <c:pt idx="109">
                  <c:v>57.42499320000001</c:v>
                </c:pt>
                <c:pt idx="110">
                  <c:v>57.42499320000001</c:v>
                </c:pt>
                <c:pt idx="111">
                  <c:v>57.42499320000001</c:v>
                </c:pt>
                <c:pt idx="112">
                  <c:v>57.42499320000001</c:v>
                </c:pt>
                <c:pt idx="113">
                  <c:v>57.42499320000001</c:v>
                </c:pt>
                <c:pt idx="114">
                  <c:v>57.42499320000001</c:v>
                </c:pt>
                <c:pt idx="115">
                  <c:v>57.42499320000001</c:v>
                </c:pt>
                <c:pt idx="116">
                  <c:v>57.42499320000001</c:v>
                </c:pt>
                <c:pt idx="117">
                  <c:v>57.42499320000001</c:v>
                </c:pt>
                <c:pt idx="118">
                  <c:v>57.42499320000001</c:v>
                </c:pt>
                <c:pt idx="119">
                  <c:v>57.42499320000001</c:v>
                </c:pt>
                <c:pt idx="120">
                  <c:v>57.42499320000001</c:v>
                </c:pt>
                <c:pt idx="121">
                  <c:v>57.42499320000001</c:v>
                </c:pt>
                <c:pt idx="122">
                  <c:v>57.42499320000001</c:v>
                </c:pt>
                <c:pt idx="123">
                  <c:v>57.42499320000001</c:v>
                </c:pt>
                <c:pt idx="124">
                  <c:v>57.42499320000001</c:v>
                </c:pt>
                <c:pt idx="125">
                  <c:v>57.42499320000001</c:v>
                </c:pt>
                <c:pt idx="126">
                  <c:v>57.42499320000001</c:v>
                </c:pt>
                <c:pt idx="127">
                  <c:v>57.42499320000001</c:v>
                </c:pt>
                <c:pt idx="128">
                  <c:v>57.42499320000001</c:v>
                </c:pt>
                <c:pt idx="129">
                  <c:v>57.42499320000001</c:v>
                </c:pt>
                <c:pt idx="130">
                  <c:v>57.42499320000001</c:v>
                </c:pt>
                <c:pt idx="131">
                  <c:v>57.42499320000001</c:v>
                </c:pt>
                <c:pt idx="132">
                  <c:v>57.42499320000001</c:v>
                </c:pt>
                <c:pt idx="133">
                  <c:v>57.42499320000001</c:v>
                </c:pt>
                <c:pt idx="134">
                  <c:v>57.42499320000001</c:v>
                </c:pt>
                <c:pt idx="135">
                  <c:v>57.42499320000001</c:v>
                </c:pt>
                <c:pt idx="136">
                  <c:v>57.42499320000001</c:v>
                </c:pt>
                <c:pt idx="137">
                  <c:v>57.42499320000001</c:v>
                </c:pt>
                <c:pt idx="138">
                  <c:v>57.42499320000001</c:v>
                </c:pt>
                <c:pt idx="139">
                  <c:v>57.42499320000001</c:v>
                </c:pt>
                <c:pt idx="140">
                  <c:v>57.42499320000001</c:v>
                </c:pt>
                <c:pt idx="141">
                  <c:v>57.42499320000001</c:v>
                </c:pt>
                <c:pt idx="142">
                  <c:v>57.42499320000001</c:v>
                </c:pt>
                <c:pt idx="143">
                  <c:v>57.42499320000001</c:v>
                </c:pt>
                <c:pt idx="144">
                  <c:v>57.42499320000001</c:v>
                </c:pt>
                <c:pt idx="145">
                  <c:v>57.42499320000001</c:v>
                </c:pt>
                <c:pt idx="146">
                  <c:v>57.42499320000001</c:v>
                </c:pt>
                <c:pt idx="147">
                  <c:v>57.42499320000001</c:v>
                </c:pt>
                <c:pt idx="148">
                  <c:v>57.42499320000001</c:v>
                </c:pt>
                <c:pt idx="149">
                  <c:v>57.42499320000001</c:v>
                </c:pt>
                <c:pt idx="150">
                  <c:v>57.42499320000001</c:v>
                </c:pt>
                <c:pt idx="151">
                  <c:v>57.42499320000001</c:v>
                </c:pt>
                <c:pt idx="152">
                  <c:v>57.42499320000001</c:v>
                </c:pt>
                <c:pt idx="153">
                  <c:v>57.42499320000001</c:v>
                </c:pt>
                <c:pt idx="154">
                  <c:v>57.42499320000001</c:v>
                </c:pt>
                <c:pt idx="155">
                  <c:v>57.42499320000001</c:v>
                </c:pt>
                <c:pt idx="156">
                  <c:v>57.42499320000001</c:v>
                </c:pt>
                <c:pt idx="157">
                  <c:v>57.42499320000001</c:v>
                </c:pt>
                <c:pt idx="158">
                  <c:v>57.42499320000001</c:v>
                </c:pt>
                <c:pt idx="159">
                  <c:v>57.42499320000001</c:v>
                </c:pt>
                <c:pt idx="160">
                  <c:v>57.42499320000001</c:v>
                </c:pt>
                <c:pt idx="161">
                  <c:v>57.42499320000001</c:v>
                </c:pt>
                <c:pt idx="162">
                  <c:v>57.42499320000001</c:v>
                </c:pt>
                <c:pt idx="163">
                  <c:v>57.42499320000001</c:v>
                </c:pt>
                <c:pt idx="164">
                  <c:v>57.42499320000001</c:v>
                </c:pt>
                <c:pt idx="165">
                  <c:v>57.42499320000001</c:v>
                </c:pt>
                <c:pt idx="166">
                  <c:v>57.42499320000001</c:v>
                </c:pt>
                <c:pt idx="167">
                  <c:v>57.42499320000001</c:v>
                </c:pt>
                <c:pt idx="168">
                  <c:v>57.42499320000001</c:v>
                </c:pt>
                <c:pt idx="169">
                  <c:v>57.42499320000001</c:v>
                </c:pt>
                <c:pt idx="170">
                  <c:v>57.42499320000001</c:v>
                </c:pt>
                <c:pt idx="171">
                  <c:v>57.42499320000001</c:v>
                </c:pt>
                <c:pt idx="172">
                  <c:v>57.42499320000001</c:v>
                </c:pt>
                <c:pt idx="173">
                  <c:v>57.42499320000001</c:v>
                </c:pt>
                <c:pt idx="174">
                  <c:v>57.42499320000001</c:v>
                </c:pt>
                <c:pt idx="175">
                  <c:v>57.42499320000001</c:v>
                </c:pt>
                <c:pt idx="176">
                  <c:v>57.42499320000001</c:v>
                </c:pt>
                <c:pt idx="177">
                  <c:v>57.42499320000001</c:v>
                </c:pt>
                <c:pt idx="178">
                  <c:v>57.42499320000001</c:v>
                </c:pt>
                <c:pt idx="179">
                  <c:v>57.42499320000001</c:v>
                </c:pt>
                <c:pt idx="180">
                  <c:v>57.42499320000001</c:v>
                </c:pt>
                <c:pt idx="181">
                  <c:v>57.42499320000001</c:v>
                </c:pt>
                <c:pt idx="182">
                  <c:v>57.42499320000001</c:v>
                </c:pt>
                <c:pt idx="183">
                  <c:v>57.42499320000001</c:v>
                </c:pt>
                <c:pt idx="184">
                  <c:v>57.42499320000001</c:v>
                </c:pt>
                <c:pt idx="185">
                  <c:v>57.42499320000001</c:v>
                </c:pt>
                <c:pt idx="186">
                  <c:v>57.42499320000001</c:v>
                </c:pt>
                <c:pt idx="187">
                  <c:v>57.42499320000001</c:v>
                </c:pt>
                <c:pt idx="188">
                  <c:v>57.42499320000001</c:v>
                </c:pt>
                <c:pt idx="189">
                  <c:v>57.42499320000001</c:v>
                </c:pt>
                <c:pt idx="190">
                  <c:v>57.42499320000001</c:v>
                </c:pt>
                <c:pt idx="191">
                  <c:v>57.42499320000001</c:v>
                </c:pt>
                <c:pt idx="192">
                  <c:v>57.42499320000001</c:v>
                </c:pt>
                <c:pt idx="193">
                  <c:v>57.42499320000001</c:v>
                </c:pt>
                <c:pt idx="194">
                  <c:v>57.42499320000001</c:v>
                </c:pt>
                <c:pt idx="195">
                  <c:v>57.42499320000001</c:v>
                </c:pt>
                <c:pt idx="196">
                  <c:v>57.42499320000001</c:v>
                </c:pt>
                <c:pt idx="197">
                  <c:v>57.42499320000001</c:v>
                </c:pt>
                <c:pt idx="198">
                  <c:v>57.42499320000001</c:v>
                </c:pt>
                <c:pt idx="199">
                  <c:v>57.42499320000001</c:v>
                </c:pt>
                <c:pt idx="200">
                  <c:v>57.42499320000001</c:v>
                </c:pt>
                <c:pt idx="201">
                  <c:v>57.42499320000001</c:v>
                </c:pt>
                <c:pt idx="202">
                  <c:v>57.42499320000001</c:v>
                </c:pt>
                <c:pt idx="203">
                  <c:v>57.42499320000001</c:v>
                </c:pt>
                <c:pt idx="204">
                  <c:v>57.42499320000001</c:v>
                </c:pt>
                <c:pt idx="205">
                  <c:v>57.42499320000001</c:v>
                </c:pt>
                <c:pt idx="206">
                  <c:v>57.42499320000001</c:v>
                </c:pt>
                <c:pt idx="207">
                  <c:v>57.42499320000001</c:v>
                </c:pt>
                <c:pt idx="208">
                  <c:v>57.42499320000001</c:v>
                </c:pt>
                <c:pt idx="209">
                  <c:v>57.42499320000001</c:v>
                </c:pt>
                <c:pt idx="210">
                  <c:v>57.42499320000001</c:v>
                </c:pt>
                <c:pt idx="211">
                  <c:v>57.42499320000001</c:v>
                </c:pt>
                <c:pt idx="212">
                  <c:v>57.42499320000001</c:v>
                </c:pt>
                <c:pt idx="213">
                  <c:v>57.42499320000001</c:v>
                </c:pt>
                <c:pt idx="214">
                  <c:v>57.42499320000001</c:v>
                </c:pt>
                <c:pt idx="215">
                  <c:v>57.42499320000001</c:v>
                </c:pt>
                <c:pt idx="216">
                  <c:v>57.42499320000001</c:v>
                </c:pt>
                <c:pt idx="217">
                  <c:v>57.42499320000001</c:v>
                </c:pt>
                <c:pt idx="218">
                  <c:v>57.42499320000001</c:v>
                </c:pt>
                <c:pt idx="219">
                  <c:v>57.42499320000001</c:v>
                </c:pt>
                <c:pt idx="220">
                  <c:v>57.42499320000001</c:v>
                </c:pt>
                <c:pt idx="221">
                  <c:v>57.42499320000001</c:v>
                </c:pt>
                <c:pt idx="222">
                  <c:v>57.42499320000001</c:v>
                </c:pt>
                <c:pt idx="223">
                  <c:v>57.42499320000001</c:v>
                </c:pt>
                <c:pt idx="224">
                  <c:v>57.42499320000001</c:v>
                </c:pt>
                <c:pt idx="225">
                  <c:v>57.42499320000001</c:v>
                </c:pt>
                <c:pt idx="226">
                  <c:v>57.42499320000001</c:v>
                </c:pt>
                <c:pt idx="227">
                  <c:v>57.42499320000001</c:v>
                </c:pt>
                <c:pt idx="228">
                  <c:v>57.42499320000001</c:v>
                </c:pt>
                <c:pt idx="229">
                  <c:v>57.42499320000001</c:v>
                </c:pt>
                <c:pt idx="230">
                  <c:v>57.42499320000001</c:v>
                </c:pt>
                <c:pt idx="231">
                  <c:v>57.42499320000001</c:v>
                </c:pt>
                <c:pt idx="232">
                  <c:v>57.42499320000001</c:v>
                </c:pt>
                <c:pt idx="233">
                  <c:v>57.42499320000001</c:v>
                </c:pt>
                <c:pt idx="234">
                  <c:v>57.42499320000001</c:v>
                </c:pt>
                <c:pt idx="235">
                  <c:v>57.42499320000001</c:v>
                </c:pt>
                <c:pt idx="236">
                  <c:v>57.42499320000001</c:v>
                </c:pt>
                <c:pt idx="237">
                  <c:v>57.42499320000001</c:v>
                </c:pt>
                <c:pt idx="238">
                  <c:v>57.42499320000001</c:v>
                </c:pt>
                <c:pt idx="239">
                  <c:v>57.42499320000001</c:v>
                </c:pt>
                <c:pt idx="240">
                  <c:v>57.42499320000001</c:v>
                </c:pt>
                <c:pt idx="241">
                  <c:v>57.42499320000001</c:v>
                </c:pt>
                <c:pt idx="242">
                  <c:v>57.42499320000001</c:v>
                </c:pt>
                <c:pt idx="243">
                  <c:v>57.42499320000001</c:v>
                </c:pt>
                <c:pt idx="244">
                  <c:v>57.42499320000001</c:v>
                </c:pt>
                <c:pt idx="245">
                  <c:v>57.42499320000001</c:v>
                </c:pt>
                <c:pt idx="246">
                  <c:v>57.42499320000001</c:v>
                </c:pt>
                <c:pt idx="247">
                  <c:v>57.42499320000001</c:v>
                </c:pt>
                <c:pt idx="248">
                  <c:v>57.42499320000001</c:v>
                </c:pt>
                <c:pt idx="249">
                  <c:v>57.42499320000001</c:v>
                </c:pt>
                <c:pt idx="250">
                  <c:v>57.42499320000001</c:v>
                </c:pt>
                <c:pt idx="251">
                  <c:v>57.42499320000001</c:v>
                </c:pt>
                <c:pt idx="252">
                  <c:v>57.42499320000001</c:v>
                </c:pt>
                <c:pt idx="253">
                  <c:v>57.42499320000001</c:v>
                </c:pt>
                <c:pt idx="254">
                  <c:v>57.42499320000001</c:v>
                </c:pt>
                <c:pt idx="255">
                  <c:v>57.42499320000001</c:v>
                </c:pt>
                <c:pt idx="256">
                  <c:v>57.42499320000001</c:v>
                </c:pt>
                <c:pt idx="257">
                  <c:v>57.42499320000001</c:v>
                </c:pt>
                <c:pt idx="258">
                  <c:v>57.42499320000001</c:v>
                </c:pt>
                <c:pt idx="259">
                  <c:v>57.42499320000001</c:v>
                </c:pt>
                <c:pt idx="260">
                  <c:v>57.42499320000001</c:v>
                </c:pt>
                <c:pt idx="261">
                  <c:v>57.42499320000001</c:v>
                </c:pt>
                <c:pt idx="262">
                  <c:v>57.42499320000001</c:v>
                </c:pt>
                <c:pt idx="263">
                  <c:v>57.42499320000001</c:v>
                </c:pt>
                <c:pt idx="264">
                  <c:v>57.42499320000001</c:v>
                </c:pt>
                <c:pt idx="265">
                  <c:v>57.42499320000001</c:v>
                </c:pt>
                <c:pt idx="266">
                  <c:v>57.42499320000001</c:v>
                </c:pt>
                <c:pt idx="267">
                  <c:v>57.42499320000001</c:v>
                </c:pt>
                <c:pt idx="268">
                  <c:v>57.42499320000001</c:v>
                </c:pt>
                <c:pt idx="269">
                  <c:v>57.42499320000001</c:v>
                </c:pt>
                <c:pt idx="270">
                  <c:v>57.42499320000001</c:v>
                </c:pt>
                <c:pt idx="271">
                  <c:v>57.42499320000001</c:v>
                </c:pt>
                <c:pt idx="272">
                  <c:v>57.42499320000001</c:v>
                </c:pt>
                <c:pt idx="273">
                  <c:v>57.42499320000001</c:v>
                </c:pt>
                <c:pt idx="274">
                  <c:v>57.42499320000001</c:v>
                </c:pt>
                <c:pt idx="275">
                  <c:v>57.42499320000001</c:v>
                </c:pt>
                <c:pt idx="276">
                  <c:v>57.42499320000001</c:v>
                </c:pt>
                <c:pt idx="277">
                  <c:v>57.42499320000001</c:v>
                </c:pt>
                <c:pt idx="278">
                  <c:v>57.42499320000001</c:v>
                </c:pt>
                <c:pt idx="279">
                  <c:v>57.42499320000001</c:v>
                </c:pt>
                <c:pt idx="280">
                  <c:v>57.42499320000001</c:v>
                </c:pt>
                <c:pt idx="281">
                  <c:v>57.42499320000001</c:v>
                </c:pt>
                <c:pt idx="282">
                  <c:v>57.42499320000001</c:v>
                </c:pt>
                <c:pt idx="283">
                  <c:v>57.42499320000001</c:v>
                </c:pt>
                <c:pt idx="284">
                  <c:v>57.42499320000001</c:v>
                </c:pt>
                <c:pt idx="285">
                  <c:v>57.42499320000001</c:v>
                </c:pt>
                <c:pt idx="286">
                  <c:v>57.42499320000001</c:v>
                </c:pt>
                <c:pt idx="287">
                  <c:v>57.42499320000001</c:v>
                </c:pt>
                <c:pt idx="288">
                  <c:v>57.42499320000001</c:v>
                </c:pt>
                <c:pt idx="289">
                  <c:v>57.42499320000001</c:v>
                </c:pt>
                <c:pt idx="290">
                  <c:v>57.42499320000001</c:v>
                </c:pt>
                <c:pt idx="291">
                  <c:v>57.42499320000001</c:v>
                </c:pt>
                <c:pt idx="292">
                  <c:v>57.42499320000001</c:v>
                </c:pt>
                <c:pt idx="293">
                  <c:v>57.42499320000001</c:v>
                </c:pt>
                <c:pt idx="294">
                  <c:v>57.42499320000001</c:v>
                </c:pt>
                <c:pt idx="295">
                  <c:v>57.42499320000001</c:v>
                </c:pt>
                <c:pt idx="296">
                  <c:v>57.42499320000001</c:v>
                </c:pt>
                <c:pt idx="297">
                  <c:v>57.42499320000001</c:v>
                </c:pt>
                <c:pt idx="298">
                  <c:v>57.42499320000001</c:v>
                </c:pt>
                <c:pt idx="299">
                  <c:v>57.42499320000001</c:v>
                </c:pt>
                <c:pt idx="300">
                  <c:v>57.42499320000001</c:v>
                </c:pt>
                <c:pt idx="301">
                  <c:v>57.42499320000001</c:v>
                </c:pt>
                <c:pt idx="302">
                  <c:v>57.42499320000001</c:v>
                </c:pt>
                <c:pt idx="303">
                  <c:v>57.42499320000001</c:v>
                </c:pt>
                <c:pt idx="304">
                  <c:v>57.42499320000001</c:v>
                </c:pt>
                <c:pt idx="305">
                  <c:v>57.42499320000001</c:v>
                </c:pt>
                <c:pt idx="306">
                  <c:v>57.42499320000001</c:v>
                </c:pt>
                <c:pt idx="307">
                  <c:v>57.42499320000001</c:v>
                </c:pt>
                <c:pt idx="308">
                  <c:v>57.42499320000001</c:v>
                </c:pt>
                <c:pt idx="309">
                  <c:v>57.42499320000001</c:v>
                </c:pt>
                <c:pt idx="310">
                  <c:v>57.42499320000001</c:v>
                </c:pt>
                <c:pt idx="311">
                  <c:v>57.42499320000001</c:v>
                </c:pt>
                <c:pt idx="312">
                  <c:v>57.42499320000001</c:v>
                </c:pt>
                <c:pt idx="313">
                  <c:v>57.42499320000001</c:v>
                </c:pt>
                <c:pt idx="314">
                  <c:v>57.42499320000001</c:v>
                </c:pt>
                <c:pt idx="315">
                  <c:v>57.42499320000001</c:v>
                </c:pt>
                <c:pt idx="316">
                  <c:v>57.42499320000001</c:v>
                </c:pt>
                <c:pt idx="317">
                  <c:v>57.42499320000001</c:v>
                </c:pt>
                <c:pt idx="318">
                  <c:v>57.42499320000001</c:v>
                </c:pt>
                <c:pt idx="319">
                  <c:v>57.42499320000001</c:v>
                </c:pt>
                <c:pt idx="320">
                  <c:v>57.42499320000001</c:v>
                </c:pt>
                <c:pt idx="321">
                  <c:v>57.42499320000001</c:v>
                </c:pt>
                <c:pt idx="322">
                  <c:v>57.42499320000001</c:v>
                </c:pt>
                <c:pt idx="323">
                  <c:v>57.42499320000001</c:v>
                </c:pt>
                <c:pt idx="324">
                  <c:v>57.42499320000001</c:v>
                </c:pt>
                <c:pt idx="325">
                  <c:v>57.42499320000001</c:v>
                </c:pt>
                <c:pt idx="326">
                  <c:v>57.42499320000001</c:v>
                </c:pt>
                <c:pt idx="327">
                  <c:v>57.42499320000001</c:v>
                </c:pt>
                <c:pt idx="328">
                  <c:v>57.42499320000001</c:v>
                </c:pt>
                <c:pt idx="329">
                  <c:v>57.42499320000001</c:v>
                </c:pt>
                <c:pt idx="330">
                  <c:v>57.42499320000001</c:v>
                </c:pt>
                <c:pt idx="331">
                  <c:v>57.42499320000001</c:v>
                </c:pt>
                <c:pt idx="332">
                  <c:v>57.42499320000001</c:v>
                </c:pt>
                <c:pt idx="333">
                  <c:v>57.42499320000001</c:v>
                </c:pt>
                <c:pt idx="334">
                  <c:v>57.42499320000001</c:v>
                </c:pt>
                <c:pt idx="335">
                  <c:v>57.42499320000001</c:v>
                </c:pt>
                <c:pt idx="336">
                  <c:v>57.42499320000001</c:v>
                </c:pt>
                <c:pt idx="337">
                  <c:v>57.42499320000001</c:v>
                </c:pt>
                <c:pt idx="338">
                  <c:v>57.42499320000001</c:v>
                </c:pt>
                <c:pt idx="339">
                  <c:v>57.42499320000001</c:v>
                </c:pt>
                <c:pt idx="340">
                  <c:v>57.42499320000001</c:v>
                </c:pt>
                <c:pt idx="341">
                  <c:v>57.42499320000001</c:v>
                </c:pt>
                <c:pt idx="342">
                  <c:v>57.42499320000001</c:v>
                </c:pt>
                <c:pt idx="343">
                  <c:v>57.42499320000001</c:v>
                </c:pt>
                <c:pt idx="344">
                  <c:v>57.42499320000001</c:v>
                </c:pt>
                <c:pt idx="345">
                  <c:v>57.42499320000001</c:v>
                </c:pt>
                <c:pt idx="346">
                  <c:v>57.42499320000001</c:v>
                </c:pt>
                <c:pt idx="347">
                  <c:v>57.42499320000001</c:v>
                </c:pt>
                <c:pt idx="348">
                  <c:v>57.42499320000001</c:v>
                </c:pt>
                <c:pt idx="349">
                  <c:v>57.42499320000001</c:v>
                </c:pt>
                <c:pt idx="350">
                  <c:v>57.42499320000001</c:v>
                </c:pt>
                <c:pt idx="351">
                  <c:v>57.42499320000001</c:v>
                </c:pt>
                <c:pt idx="352">
                  <c:v>57.42499320000001</c:v>
                </c:pt>
                <c:pt idx="353">
                  <c:v>57.42499320000001</c:v>
                </c:pt>
                <c:pt idx="354">
                  <c:v>57.42499320000001</c:v>
                </c:pt>
                <c:pt idx="355">
                  <c:v>57.42499320000001</c:v>
                </c:pt>
                <c:pt idx="356">
                  <c:v>57.42499320000001</c:v>
                </c:pt>
                <c:pt idx="357">
                  <c:v>57.42499320000001</c:v>
                </c:pt>
                <c:pt idx="358">
                  <c:v>57.42499320000001</c:v>
                </c:pt>
                <c:pt idx="359">
                  <c:v>57.42499320000001</c:v>
                </c:pt>
                <c:pt idx="360">
                  <c:v>57.42499320000001</c:v>
                </c:pt>
                <c:pt idx="361">
                  <c:v>57.42499320000001</c:v>
                </c:pt>
                <c:pt idx="362">
                  <c:v>57.42499320000001</c:v>
                </c:pt>
                <c:pt idx="363">
                  <c:v>57.42499320000001</c:v>
                </c:pt>
                <c:pt idx="364">
                  <c:v>57.42499320000001</c:v>
                </c:pt>
                <c:pt idx="365">
                  <c:v>57.42499320000001</c:v>
                </c:pt>
                <c:pt idx="366">
                  <c:v>57.42499320000001</c:v>
                </c:pt>
                <c:pt idx="367">
                  <c:v>57.42499320000001</c:v>
                </c:pt>
                <c:pt idx="368">
                  <c:v>57.42499320000001</c:v>
                </c:pt>
                <c:pt idx="369">
                  <c:v>57.42499320000001</c:v>
                </c:pt>
                <c:pt idx="370">
                  <c:v>57.42499320000001</c:v>
                </c:pt>
                <c:pt idx="371">
                  <c:v>57.42499320000001</c:v>
                </c:pt>
                <c:pt idx="372">
                  <c:v>57.42499320000001</c:v>
                </c:pt>
                <c:pt idx="373">
                  <c:v>57.42499320000001</c:v>
                </c:pt>
                <c:pt idx="374">
                  <c:v>57.42499320000001</c:v>
                </c:pt>
                <c:pt idx="375">
                  <c:v>57.42499320000001</c:v>
                </c:pt>
                <c:pt idx="376">
                  <c:v>57.42499320000001</c:v>
                </c:pt>
                <c:pt idx="377">
                  <c:v>57.42499320000001</c:v>
                </c:pt>
                <c:pt idx="378">
                  <c:v>57.42499320000001</c:v>
                </c:pt>
                <c:pt idx="379">
                  <c:v>57.42499320000001</c:v>
                </c:pt>
                <c:pt idx="380">
                  <c:v>57.42499320000001</c:v>
                </c:pt>
                <c:pt idx="381">
                  <c:v>57.42499320000001</c:v>
                </c:pt>
                <c:pt idx="382">
                  <c:v>57.42499320000001</c:v>
                </c:pt>
                <c:pt idx="383">
                  <c:v>57.42499320000001</c:v>
                </c:pt>
                <c:pt idx="384">
                  <c:v>57.42499320000001</c:v>
                </c:pt>
                <c:pt idx="385">
                  <c:v>57.42499320000001</c:v>
                </c:pt>
                <c:pt idx="386">
                  <c:v>57.42499320000001</c:v>
                </c:pt>
                <c:pt idx="387">
                  <c:v>57.42499320000001</c:v>
                </c:pt>
                <c:pt idx="388">
                  <c:v>57.42499320000001</c:v>
                </c:pt>
                <c:pt idx="389">
                  <c:v>57.42499320000001</c:v>
                </c:pt>
                <c:pt idx="390">
                  <c:v>57.42499320000001</c:v>
                </c:pt>
                <c:pt idx="391">
                  <c:v>57.42499320000001</c:v>
                </c:pt>
                <c:pt idx="392">
                  <c:v>57.42499320000001</c:v>
                </c:pt>
                <c:pt idx="393">
                  <c:v>57.42499320000001</c:v>
                </c:pt>
                <c:pt idx="394">
                  <c:v>57.42499320000001</c:v>
                </c:pt>
                <c:pt idx="395">
                  <c:v>57.42499320000001</c:v>
                </c:pt>
                <c:pt idx="396">
                  <c:v>57.42499320000001</c:v>
                </c:pt>
                <c:pt idx="397">
                  <c:v>57.42499320000001</c:v>
                </c:pt>
                <c:pt idx="398">
                  <c:v>57.42499320000001</c:v>
                </c:pt>
                <c:pt idx="399">
                  <c:v>57.42499320000001</c:v>
                </c:pt>
                <c:pt idx="400">
                  <c:v>57.42499320000001</c:v>
                </c:pt>
                <c:pt idx="401">
                  <c:v>57.42499320000001</c:v>
                </c:pt>
                <c:pt idx="402">
                  <c:v>57.42499320000001</c:v>
                </c:pt>
                <c:pt idx="403">
                  <c:v>57.42499320000001</c:v>
                </c:pt>
                <c:pt idx="404">
                  <c:v>57.42499320000001</c:v>
                </c:pt>
                <c:pt idx="405">
                  <c:v>57.42499320000001</c:v>
                </c:pt>
                <c:pt idx="406">
                  <c:v>57.42499320000001</c:v>
                </c:pt>
                <c:pt idx="407">
                  <c:v>57.42499320000001</c:v>
                </c:pt>
                <c:pt idx="408">
                  <c:v>57.42499320000001</c:v>
                </c:pt>
                <c:pt idx="409">
                  <c:v>57.42499320000001</c:v>
                </c:pt>
                <c:pt idx="410">
                  <c:v>57.42499320000001</c:v>
                </c:pt>
                <c:pt idx="411">
                  <c:v>57.42499320000001</c:v>
                </c:pt>
                <c:pt idx="412">
                  <c:v>57.42499320000001</c:v>
                </c:pt>
                <c:pt idx="413">
                  <c:v>57.42499320000001</c:v>
                </c:pt>
                <c:pt idx="414">
                  <c:v>57.42499320000001</c:v>
                </c:pt>
                <c:pt idx="415">
                  <c:v>57.42499320000001</c:v>
                </c:pt>
                <c:pt idx="416">
                  <c:v>57.42499320000001</c:v>
                </c:pt>
                <c:pt idx="417">
                  <c:v>57.42499320000001</c:v>
                </c:pt>
                <c:pt idx="418">
                  <c:v>57.42499320000001</c:v>
                </c:pt>
                <c:pt idx="419">
                  <c:v>57.42499320000001</c:v>
                </c:pt>
                <c:pt idx="420">
                  <c:v>57.42499320000001</c:v>
                </c:pt>
                <c:pt idx="421">
                  <c:v>57.42499320000001</c:v>
                </c:pt>
                <c:pt idx="422">
                  <c:v>57.42499320000001</c:v>
                </c:pt>
                <c:pt idx="423">
                  <c:v>57.42499320000001</c:v>
                </c:pt>
                <c:pt idx="424">
                  <c:v>57.42499320000001</c:v>
                </c:pt>
                <c:pt idx="425">
                  <c:v>57.42499320000001</c:v>
                </c:pt>
                <c:pt idx="426">
                  <c:v>57.42499320000001</c:v>
                </c:pt>
                <c:pt idx="427">
                  <c:v>57.42499320000001</c:v>
                </c:pt>
                <c:pt idx="428">
                  <c:v>57.42499320000001</c:v>
                </c:pt>
                <c:pt idx="429">
                  <c:v>57.42499320000001</c:v>
                </c:pt>
                <c:pt idx="430">
                  <c:v>57.42499320000001</c:v>
                </c:pt>
                <c:pt idx="431">
                  <c:v>57.42499320000001</c:v>
                </c:pt>
                <c:pt idx="432">
                  <c:v>57.42499320000001</c:v>
                </c:pt>
                <c:pt idx="433">
                  <c:v>57.42499320000001</c:v>
                </c:pt>
                <c:pt idx="434">
                  <c:v>57.42499320000001</c:v>
                </c:pt>
                <c:pt idx="435">
                  <c:v>57.42499320000001</c:v>
                </c:pt>
                <c:pt idx="436">
                  <c:v>57.42499320000001</c:v>
                </c:pt>
                <c:pt idx="437">
                  <c:v>57.42499320000001</c:v>
                </c:pt>
                <c:pt idx="438">
                  <c:v>57.42499320000001</c:v>
                </c:pt>
                <c:pt idx="439">
                  <c:v>57.42499320000001</c:v>
                </c:pt>
                <c:pt idx="440">
                  <c:v>57.42499320000001</c:v>
                </c:pt>
                <c:pt idx="441">
                  <c:v>57.42499320000001</c:v>
                </c:pt>
                <c:pt idx="442">
                  <c:v>57.42499320000001</c:v>
                </c:pt>
                <c:pt idx="443">
                  <c:v>57.42499320000001</c:v>
                </c:pt>
                <c:pt idx="444">
                  <c:v>57.42499320000001</c:v>
                </c:pt>
                <c:pt idx="445">
                  <c:v>57.42499320000001</c:v>
                </c:pt>
                <c:pt idx="446">
                  <c:v>57.42499320000001</c:v>
                </c:pt>
                <c:pt idx="447">
                  <c:v>57.42499320000001</c:v>
                </c:pt>
                <c:pt idx="448">
                  <c:v>57.42499320000001</c:v>
                </c:pt>
                <c:pt idx="449">
                  <c:v>57.42499320000001</c:v>
                </c:pt>
                <c:pt idx="450">
                  <c:v>57.42499320000001</c:v>
                </c:pt>
                <c:pt idx="451">
                  <c:v>57.42499320000001</c:v>
                </c:pt>
                <c:pt idx="452">
                  <c:v>57.42499320000001</c:v>
                </c:pt>
                <c:pt idx="453">
                  <c:v>57.42499320000001</c:v>
                </c:pt>
                <c:pt idx="454">
                  <c:v>57.42499320000001</c:v>
                </c:pt>
                <c:pt idx="455">
                  <c:v>57.42499320000001</c:v>
                </c:pt>
                <c:pt idx="456">
                  <c:v>57.42499320000001</c:v>
                </c:pt>
                <c:pt idx="457">
                  <c:v>57.42499320000001</c:v>
                </c:pt>
                <c:pt idx="458">
                  <c:v>57.42499320000001</c:v>
                </c:pt>
                <c:pt idx="459">
                  <c:v>57.42499320000001</c:v>
                </c:pt>
                <c:pt idx="460">
                  <c:v>57.42499320000001</c:v>
                </c:pt>
                <c:pt idx="461">
                  <c:v>57.42499320000001</c:v>
                </c:pt>
                <c:pt idx="462">
                  <c:v>57.42499320000001</c:v>
                </c:pt>
                <c:pt idx="463">
                  <c:v>57.42499320000001</c:v>
                </c:pt>
                <c:pt idx="464">
                  <c:v>57.42499320000001</c:v>
                </c:pt>
                <c:pt idx="465">
                  <c:v>57.42499320000001</c:v>
                </c:pt>
                <c:pt idx="466">
                  <c:v>57.42499320000001</c:v>
                </c:pt>
                <c:pt idx="467">
                  <c:v>57.42499320000001</c:v>
                </c:pt>
                <c:pt idx="468">
                  <c:v>57.42499320000001</c:v>
                </c:pt>
                <c:pt idx="469">
                  <c:v>57.42499320000001</c:v>
                </c:pt>
                <c:pt idx="470">
                  <c:v>57.42499320000001</c:v>
                </c:pt>
                <c:pt idx="471">
                  <c:v>57.42499320000001</c:v>
                </c:pt>
                <c:pt idx="472">
                  <c:v>57.42499320000001</c:v>
                </c:pt>
                <c:pt idx="473">
                  <c:v>57.42499320000001</c:v>
                </c:pt>
                <c:pt idx="474">
                  <c:v>57.42499320000001</c:v>
                </c:pt>
                <c:pt idx="475">
                  <c:v>57.42499320000001</c:v>
                </c:pt>
                <c:pt idx="476">
                  <c:v>57.42499320000001</c:v>
                </c:pt>
                <c:pt idx="477">
                  <c:v>57.42499320000001</c:v>
                </c:pt>
                <c:pt idx="478">
                  <c:v>57.42499320000001</c:v>
                </c:pt>
                <c:pt idx="479">
                  <c:v>57.42499320000001</c:v>
                </c:pt>
                <c:pt idx="480">
                  <c:v>57.42499320000001</c:v>
                </c:pt>
                <c:pt idx="481">
                  <c:v>57.42499320000001</c:v>
                </c:pt>
                <c:pt idx="482">
                  <c:v>57.42499320000001</c:v>
                </c:pt>
                <c:pt idx="483">
                  <c:v>57.42499320000001</c:v>
                </c:pt>
                <c:pt idx="484">
                  <c:v>57.42499320000001</c:v>
                </c:pt>
                <c:pt idx="485">
                  <c:v>57.42499320000001</c:v>
                </c:pt>
                <c:pt idx="486">
                  <c:v>57.42499320000001</c:v>
                </c:pt>
                <c:pt idx="487">
                  <c:v>57.42499320000001</c:v>
                </c:pt>
                <c:pt idx="488">
                  <c:v>57.42499320000001</c:v>
                </c:pt>
                <c:pt idx="489">
                  <c:v>57.42499320000001</c:v>
                </c:pt>
                <c:pt idx="490">
                  <c:v>57.42499320000001</c:v>
                </c:pt>
                <c:pt idx="491">
                  <c:v>57.42499320000001</c:v>
                </c:pt>
                <c:pt idx="492">
                  <c:v>57.42499320000001</c:v>
                </c:pt>
                <c:pt idx="493">
                  <c:v>57.42499320000001</c:v>
                </c:pt>
                <c:pt idx="494">
                  <c:v>57.42499320000001</c:v>
                </c:pt>
                <c:pt idx="495">
                  <c:v>57.42499320000001</c:v>
                </c:pt>
                <c:pt idx="496">
                  <c:v>57.42499320000001</c:v>
                </c:pt>
                <c:pt idx="497">
                  <c:v>57.42499320000001</c:v>
                </c:pt>
                <c:pt idx="498">
                  <c:v>57.42499320000001</c:v>
                </c:pt>
                <c:pt idx="499">
                  <c:v>57.42499320000001</c:v>
                </c:pt>
                <c:pt idx="500">
                  <c:v>57.42499320000001</c:v>
                </c:pt>
                <c:pt idx="501">
                  <c:v>57.42499320000001</c:v>
                </c:pt>
                <c:pt idx="502">
                  <c:v>57.42499320000001</c:v>
                </c:pt>
                <c:pt idx="503">
                  <c:v>57.42499320000001</c:v>
                </c:pt>
                <c:pt idx="504">
                  <c:v>57.42499320000001</c:v>
                </c:pt>
                <c:pt idx="505">
                  <c:v>57.42499320000001</c:v>
                </c:pt>
                <c:pt idx="506">
                  <c:v>57.42499320000001</c:v>
                </c:pt>
                <c:pt idx="507">
                  <c:v>57.42499320000001</c:v>
                </c:pt>
                <c:pt idx="508">
                  <c:v>57.42499320000001</c:v>
                </c:pt>
                <c:pt idx="509">
                  <c:v>57.42499320000001</c:v>
                </c:pt>
                <c:pt idx="510">
                  <c:v>57.42499320000001</c:v>
                </c:pt>
                <c:pt idx="511">
                  <c:v>57.42499320000001</c:v>
                </c:pt>
                <c:pt idx="512">
                  <c:v>57.42499320000001</c:v>
                </c:pt>
                <c:pt idx="513">
                  <c:v>57.42499320000001</c:v>
                </c:pt>
                <c:pt idx="514">
                  <c:v>57.42499320000001</c:v>
                </c:pt>
                <c:pt idx="515">
                  <c:v>57.42499320000001</c:v>
                </c:pt>
                <c:pt idx="516">
                  <c:v>57.42499320000001</c:v>
                </c:pt>
                <c:pt idx="517">
                  <c:v>57.42499320000001</c:v>
                </c:pt>
                <c:pt idx="518">
                  <c:v>57.42499320000001</c:v>
                </c:pt>
                <c:pt idx="519">
                  <c:v>57.42499320000001</c:v>
                </c:pt>
                <c:pt idx="520">
                  <c:v>57.42499320000001</c:v>
                </c:pt>
                <c:pt idx="521">
                  <c:v>57.42499320000001</c:v>
                </c:pt>
                <c:pt idx="522">
                  <c:v>57.42499320000001</c:v>
                </c:pt>
                <c:pt idx="523">
                  <c:v>57.42499320000001</c:v>
                </c:pt>
                <c:pt idx="524">
                  <c:v>57.42499320000001</c:v>
                </c:pt>
                <c:pt idx="525">
                  <c:v>57.42499320000001</c:v>
                </c:pt>
                <c:pt idx="526">
                  <c:v>57.42499320000001</c:v>
                </c:pt>
                <c:pt idx="527">
                  <c:v>57.42499320000001</c:v>
                </c:pt>
                <c:pt idx="528">
                  <c:v>57.42499320000001</c:v>
                </c:pt>
                <c:pt idx="529">
                  <c:v>57.42499320000001</c:v>
                </c:pt>
                <c:pt idx="530">
                  <c:v>57.42499320000001</c:v>
                </c:pt>
                <c:pt idx="531">
                  <c:v>57.42499320000001</c:v>
                </c:pt>
                <c:pt idx="532">
                  <c:v>57.42499320000001</c:v>
                </c:pt>
                <c:pt idx="533">
                  <c:v>57.42499320000001</c:v>
                </c:pt>
                <c:pt idx="534">
                  <c:v>57.42499320000001</c:v>
                </c:pt>
                <c:pt idx="535">
                  <c:v>57.42499320000001</c:v>
                </c:pt>
                <c:pt idx="536">
                  <c:v>57.42499320000001</c:v>
                </c:pt>
                <c:pt idx="537">
                  <c:v>57.42499320000001</c:v>
                </c:pt>
                <c:pt idx="538">
                  <c:v>57.42499320000001</c:v>
                </c:pt>
                <c:pt idx="539">
                  <c:v>57.42499320000001</c:v>
                </c:pt>
                <c:pt idx="540">
                  <c:v>57.42499320000001</c:v>
                </c:pt>
                <c:pt idx="541">
                  <c:v>57.42499320000001</c:v>
                </c:pt>
                <c:pt idx="542">
                  <c:v>57.42499320000001</c:v>
                </c:pt>
                <c:pt idx="543">
                  <c:v>57.42499320000001</c:v>
                </c:pt>
                <c:pt idx="544">
                  <c:v>57.42499320000001</c:v>
                </c:pt>
                <c:pt idx="545">
                  <c:v>57.42499320000001</c:v>
                </c:pt>
                <c:pt idx="546">
                  <c:v>57.42499320000001</c:v>
                </c:pt>
                <c:pt idx="547">
                  <c:v>57.42499320000001</c:v>
                </c:pt>
                <c:pt idx="548">
                  <c:v>57.42499320000001</c:v>
                </c:pt>
                <c:pt idx="549">
                  <c:v>57.42499320000001</c:v>
                </c:pt>
                <c:pt idx="550">
                  <c:v>57.42499320000001</c:v>
                </c:pt>
                <c:pt idx="551">
                  <c:v>57.42499320000001</c:v>
                </c:pt>
                <c:pt idx="552">
                  <c:v>57.42499320000001</c:v>
                </c:pt>
                <c:pt idx="553">
                  <c:v>57.42499320000001</c:v>
                </c:pt>
                <c:pt idx="554">
                  <c:v>57.42499320000001</c:v>
                </c:pt>
                <c:pt idx="555">
                  <c:v>57.42499320000001</c:v>
                </c:pt>
                <c:pt idx="556">
                  <c:v>57.42499320000001</c:v>
                </c:pt>
                <c:pt idx="557">
                  <c:v>57.42499320000001</c:v>
                </c:pt>
                <c:pt idx="558">
                  <c:v>57.42499320000001</c:v>
                </c:pt>
                <c:pt idx="559">
                  <c:v>57.42499320000001</c:v>
                </c:pt>
                <c:pt idx="560">
                  <c:v>57.42499320000001</c:v>
                </c:pt>
                <c:pt idx="561">
                  <c:v>57.42499320000001</c:v>
                </c:pt>
                <c:pt idx="562">
                  <c:v>57.42499320000001</c:v>
                </c:pt>
                <c:pt idx="563">
                  <c:v>57.42499320000001</c:v>
                </c:pt>
                <c:pt idx="564">
                  <c:v>57.42499320000001</c:v>
                </c:pt>
                <c:pt idx="565">
                  <c:v>57.42499320000001</c:v>
                </c:pt>
                <c:pt idx="566">
                  <c:v>57.42499320000001</c:v>
                </c:pt>
                <c:pt idx="567">
                  <c:v>57.42499320000001</c:v>
                </c:pt>
                <c:pt idx="568">
                  <c:v>57.42499320000001</c:v>
                </c:pt>
                <c:pt idx="569">
                  <c:v>57.42499320000001</c:v>
                </c:pt>
                <c:pt idx="570">
                  <c:v>57.42499320000001</c:v>
                </c:pt>
                <c:pt idx="571">
                  <c:v>57.42499320000001</c:v>
                </c:pt>
                <c:pt idx="572">
                  <c:v>57.42499320000001</c:v>
                </c:pt>
                <c:pt idx="573">
                  <c:v>57.42499320000001</c:v>
                </c:pt>
                <c:pt idx="574">
                  <c:v>57.42499320000001</c:v>
                </c:pt>
                <c:pt idx="575">
                  <c:v>57.42499320000001</c:v>
                </c:pt>
                <c:pt idx="576">
                  <c:v>57.42499320000001</c:v>
                </c:pt>
                <c:pt idx="577">
                  <c:v>57.42499320000001</c:v>
                </c:pt>
                <c:pt idx="578">
                  <c:v>57.42499320000001</c:v>
                </c:pt>
                <c:pt idx="579">
                  <c:v>57.42499320000001</c:v>
                </c:pt>
                <c:pt idx="580">
                  <c:v>57.42499320000001</c:v>
                </c:pt>
                <c:pt idx="581">
                  <c:v>57.42499320000001</c:v>
                </c:pt>
                <c:pt idx="582">
                  <c:v>57.42499320000001</c:v>
                </c:pt>
                <c:pt idx="583">
                  <c:v>57.42499320000001</c:v>
                </c:pt>
                <c:pt idx="584">
                  <c:v>57.42499320000001</c:v>
                </c:pt>
                <c:pt idx="585">
                  <c:v>57.42499320000001</c:v>
                </c:pt>
                <c:pt idx="586">
                  <c:v>57.42499320000001</c:v>
                </c:pt>
                <c:pt idx="587">
                  <c:v>57.42499320000001</c:v>
                </c:pt>
                <c:pt idx="588">
                  <c:v>57.42499320000001</c:v>
                </c:pt>
                <c:pt idx="589">
                  <c:v>57.42499320000001</c:v>
                </c:pt>
                <c:pt idx="590">
                  <c:v>57.42499320000001</c:v>
                </c:pt>
                <c:pt idx="591">
                  <c:v>57.42499320000001</c:v>
                </c:pt>
                <c:pt idx="592">
                  <c:v>57.42499320000001</c:v>
                </c:pt>
                <c:pt idx="593">
                  <c:v>57.42499320000001</c:v>
                </c:pt>
                <c:pt idx="594">
                  <c:v>57.42499320000001</c:v>
                </c:pt>
                <c:pt idx="595">
                  <c:v>57.42499320000001</c:v>
                </c:pt>
                <c:pt idx="596">
                  <c:v>57.42499320000001</c:v>
                </c:pt>
                <c:pt idx="597">
                  <c:v>57.42499320000001</c:v>
                </c:pt>
                <c:pt idx="598">
                  <c:v>57.42499320000001</c:v>
                </c:pt>
                <c:pt idx="599">
                  <c:v>57.42499320000001</c:v>
                </c:pt>
                <c:pt idx="600">
                  <c:v>57.42499320000001</c:v>
                </c:pt>
                <c:pt idx="601">
                  <c:v>57.42499320000001</c:v>
                </c:pt>
                <c:pt idx="602">
                  <c:v>57.42499320000001</c:v>
                </c:pt>
                <c:pt idx="603">
                  <c:v>57.42499320000001</c:v>
                </c:pt>
                <c:pt idx="604">
                  <c:v>57.42499320000001</c:v>
                </c:pt>
                <c:pt idx="605">
                  <c:v>57.42499320000001</c:v>
                </c:pt>
                <c:pt idx="606">
                  <c:v>57.42499320000001</c:v>
                </c:pt>
                <c:pt idx="607">
                  <c:v>57.42499320000001</c:v>
                </c:pt>
                <c:pt idx="608">
                  <c:v>57.42499320000001</c:v>
                </c:pt>
                <c:pt idx="609">
                  <c:v>57.42499320000001</c:v>
                </c:pt>
                <c:pt idx="610">
                  <c:v>57.42499320000001</c:v>
                </c:pt>
                <c:pt idx="611">
                  <c:v>57.42499320000001</c:v>
                </c:pt>
                <c:pt idx="612">
                  <c:v>57.42499320000001</c:v>
                </c:pt>
                <c:pt idx="613">
                  <c:v>57.42499320000001</c:v>
                </c:pt>
                <c:pt idx="614">
                  <c:v>57.42499320000001</c:v>
                </c:pt>
                <c:pt idx="615">
                  <c:v>57.42499320000001</c:v>
                </c:pt>
                <c:pt idx="616">
                  <c:v>57.42499320000001</c:v>
                </c:pt>
                <c:pt idx="617">
                  <c:v>57.42499320000001</c:v>
                </c:pt>
                <c:pt idx="618">
                  <c:v>57.42499320000001</c:v>
                </c:pt>
                <c:pt idx="619">
                  <c:v>57.42499320000001</c:v>
                </c:pt>
                <c:pt idx="620">
                  <c:v>57.42499320000001</c:v>
                </c:pt>
                <c:pt idx="621">
                  <c:v>57.42499320000001</c:v>
                </c:pt>
                <c:pt idx="622">
                  <c:v>57.42499320000001</c:v>
                </c:pt>
                <c:pt idx="623">
                  <c:v>57.42499320000001</c:v>
                </c:pt>
                <c:pt idx="624">
                  <c:v>57.42499320000001</c:v>
                </c:pt>
                <c:pt idx="625">
                  <c:v>57.42499320000001</c:v>
                </c:pt>
                <c:pt idx="626">
                  <c:v>57.42499320000001</c:v>
                </c:pt>
                <c:pt idx="627">
                  <c:v>57.42499320000001</c:v>
                </c:pt>
                <c:pt idx="628">
                  <c:v>57.42499320000001</c:v>
                </c:pt>
                <c:pt idx="629">
                  <c:v>57.42499320000001</c:v>
                </c:pt>
                <c:pt idx="630">
                  <c:v>57.42499320000001</c:v>
                </c:pt>
                <c:pt idx="631">
                  <c:v>57.42499320000001</c:v>
                </c:pt>
                <c:pt idx="632">
                  <c:v>57.42499320000001</c:v>
                </c:pt>
                <c:pt idx="633">
                  <c:v>57.42499320000001</c:v>
                </c:pt>
                <c:pt idx="634">
                  <c:v>57.42499320000001</c:v>
                </c:pt>
                <c:pt idx="635">
                  <c:v>57.42499320000001</c:v>
                </c:pt>
                <c:pt idx="636">
                  <c:v>57.42499320000001</c:v>
                </c:pt>
                <c:pt idx="637">
                  <c:v>57.42499320000001</c:v>
                </c:pt>
                <c:pt idx="638">
                  <c:v>57.42499320000001</c:v>
                </c:pt>
                <c:pt idx="639">
                  <c:v>57.42499320000001</c:v>
                </c:pt>
                <c:pt idx="640">
                  <c:v>57.42499320000001</c:v>
                </c:pt>
                <c:pt idx="641">
                  <c:v>57.42499320000001</c:v>
                </c:pt>
                <c:pt idx="642">
                  <c:v>57.42499320000001</c:v>
                </c:pt>
                <c:pt idx="643">
                  <c:v>57.42499320000001</c:v>
                </c:pt>
                <c:pt idx="644">
                  <c:v>57.42499320000001</c:v>
                </c:pt>
                <c:pt idx="645">
                  <c:v>57.42499320000001</c:v>
                </c:pt>
                <c:pt idx="646">
                  <c:v>57.42499320000001</c:v>
                </c:pt>
                <c:pt idx="647">
                  <c:v>57.42499320000001</c:v>
                </c:pt>
                <c:pt idx="648">
                  <c:v>57.42499320000001</c:v>
                </c:pt>
                <c:pt idx="649">
                  <c:v>57.42499320000001</c:v>
                </c:pt>
                <c:pt idx="650">
                  <c:v>57.42499320000001</c:v>
                </c:pt>
                <c:pt idx="651">
                  <c:v>57.42499320000001</c:v>
                </c:pt>
                <c:pt idx="652">
                  <c:v>57.42499320000001</c:v>
                </c:pt>
                <c:pt idx="653">
                  <c:v>57.42499320000001</c:v>
                </c:pt>
                <c:pt idx="654">
                  <c:v>57.42499320000001</c:v>
                </c:pt>
                <c:pt idx="655">
                  <c:v>57.42499320000001</c:v>
                </c:pt>
                <c:pt idx="656">
                  <c:v>57.42499320000001</c:v>
                </c:pt>
                <c:pt idx="657">
                  <c:v>57.42499320000001</c:v>
                </c:pt>
                <c:pt idx="658">
                  <c:v>57.42499320000001</c:v>
                </c:pt>
                <c:pt idx="659">
                  <c:v>57.42499320000001</c:v>
                </c:pt>
                <c:pt idx="660">
                  <c:v>57.42499320000001</c:v>
                </c:pt>
                <c:pt idx="661">
                  <c:v>57.42499320000001</c:v>
                </c:pt>
                <c:pt idx="662">
                  <c:v>57.42499320000001</c:v>
                </c:pt>
                <c:pt idx="663">
                  <c:v>57.42499320000001</c:v>
                </c:pt>
                <c:pt idx="664">
                  <c:v>57.42499320000001</c:v>
                </c:pt>
                <c:pt idx="665">
                  <c:v>57.42499320000001</c:v>
                </c:pt>
                <c:pt idx="666">
                  <c:v>57.42499320000001</c:v>
                </c:pt>
                <c:pt idx="667">
                  <c:v>57.42499320000001</c:v>
                </c:pt>
                <c:pt idx="668">
                  <c:v>57.42499320000001</c:v>
                </c:pt>
                <c:pt idx="669">
                  <c:v>57.42499320000001</c:v>
                </c:pt>
                <c:pt idx="670">
                  <c:v>57.42499320000001</c:v>
                </c:pt>
                <c:pt idx="671">
                  <c:v>57.42499320000001</c:v>
                </c:pt>
                <c:pt idx="672">
                  <c:v>57.42499320000001</c:v>
                </c:pt>
                <c:pt idx="673">
                  <c:v>57.42499320000001</c:v>
                </c:pt>
                <c:pt idx="674">
                  <c:v>57.42499320000001</c:v>
                </c:pt>
                <c:pt idx="675">
                  <c:v>57.42499320000001</c:v>
                </c:pt>
                <c:pt idx="676">
                  <c:v>57.42499320000001</c:v>
                </c:pt>
                <c:pt idx="677">
                  <c:v>57.42499320000001</c:v>
                </c:pt>
                <c:pt idx="678">
                  <c:v>57.42499320000001</c:v>
                </c:pt>
                <c:pt idx="679">
                  <c:v>57.42499320000001</c:v>
                </c:pt>
                <c:pt idx="680">
                  <c:v>57.42499320000001</c:v>
                </c:pt>
                <c:pt idx="681">
                  <c:v>57.42499320000001</c:v>
                </c:pt>
                <c:pt idx="682">
                  <c:v>57.42499320000001</c:v>
                </c:pt>
                <c:pt idx="683">
                  <c:v>57.42499320000001</c:v>
                </c:pt>
                <c:pt idx="684">
                  <c:v>57.42499320000001</c:v>
                </c:pt>
                <c:pt idx="685">
                  <c:v>57.42499320000001</c:v>
                </c:pt>
                <c:pt idx="686">
                  <c:v>57.42499320000001</c:v>
                </c:pt>
                <c:pt idx="687">
                  <c:v>57.42499320000001</c:v>
                </c:pt>
                <c:pt idx="688">
                  <c:v>57.42499320000001</c:v>
                </c:pt>
                <c:pt idx="689">
                  <c:v>57.42499320000001</c:v>
                </c:pt>
                <c:pt idx="690">
                  <c:v>57.42499320000001</c:v>
                </c:pt>
                <c:pt idx="691">
                  <c:v>57.42499320000001</c:v>
                </c:pt>
                <c:pt idx="692">
                  <c:v>57.42499320000001</c:v>
                </c:pt>
                <c:pt idx="693">
                  <c:v>57.42499320000001</c:v>
                </c:pt>
                <c:pt idx="694">
                  <c:v>57.42499320000001</c:v>
                </c:pt>
                <c:pt idx="695">
                  <c:v>57.42499320000001</c:v>
                </c:pt>
                <c:pt idx="696">
                  <c:v>57.42499320000001</c:v>
                </c:pt>
                <c:pt idx="697">
                  <c:v>57.42499320000001</c:v>
                </c:pt>
                <c:pt idx="698">
                  <c:v>57.42499320000001</c:v>
                </c:pt>
                <c:pt idx="699">
                  <c:v>57.42499320000001</c:v>
                </c:pt>
                <c:pt idx="700">
                  <c:v>57.42499320000001</c:v>
                </c:pt>
                <c:pt idx="701">
                  <c:v>57.42499320000001</c:v>
                </c:pt>
                <c:pt idx="702">
                  <c:v>57.42499320000001</c:v>
                </c:pt>
                <c:pt idx="703">
                  <c:v>57.42499320000001</c:v>
                </c:pt>
                <c:pt idx="704">
                  <c:v>57.42499320000001</c:v>
                </c:pt>
                <c:pt idx="705">
                  <c:v>57.42499320000001</c:v>
                </c:pt>
                <c:pt idx="706">
                  <c:v>57.42499320000001</c:v>
                </c:pt>
                <c:pt idx="707">
                  <c:v>57.42499320000001</c:v>
                </c:pt>
                <c:pt idx="708">
                  <c:v>57.42499320000001</c:v>
                </c:pt>
                <c:pt idx="709">
                  <c:v>57.42499320000001</c:v>
                </c:pt>
                <c:pt idx="710">
                  <c:v>57.42499320000001</c:v>
                </c:pt>
                <c:pt idx="711">
                  <c:v>57.42499320000001</c:v>
                </c:pt>
                <c:pt idx="712">
                  <c:v>57.42499320000001</c:v>
                </c:pt>
                <c:pt idx="713">
                  <c:v>57.42499320000001</c:v>
                </c:pt>
                <c:pt idx="714">
                  <c:v>57.42499320000001</c:v>
                </c:pt>
                <c:pt idx="715">
                  <c:v>57.42499320000001</c:v>
                </c:pt>
                <c:pt idx="716">
                  <c:v>57.42499320000001</c:v>
                </c:pt>
                <c:pt idx="717">
                  <c:v>57.42499320000001</c:v>
                </c:pt>
                <c:pt idx="718">
                  <c:v>57.42499320000001</c:v>
                </c:pt>
                <c:pt idx="719">
                  <c:v>57.42499320000001</c:v>
                </c:pt>
                <c:pt idx="720">
                  <c:v>57.42499320000001</c:v>
                </c:pt>
                <c:pt idx="721">
                  <c:v>57.42499320000001</c:v>
                </c:pt>
                <c:pt idx="722">
                  <c:v>57.42499320000001</c:v>
                </c:pt>
                <c:pt idx="723">
                  <c:v>57.42499320000001</c:v>
                </c:pt>
                <c:pt idx="724">
                  <c:v>57.42499320000001</c:v>
                </c:pt>
                <c:pt idx="725">
                  <c:v>57.42499320000001</c:v>
                </c:pt>
                <c:pt idx="726">
                  <c:v>57.42499320000001</c:v>
                </c:pt>
                <c:pt idx="727">
                  <c:v>57.42499320000001</c:v>
                </c:pt>
                <c:pt idx="728">
                  <c:v>57.42499320000001</c:v>
                </c:pt>
                <c:pt idx="729">
                  <c:v>57.42499320000001</c:v>
                </c:pt>
                <c:pt idx="730">
                  <c:v>57.42499320000001</c:v>
                </c:pt>
                <c:pt idx="731">
                  <c:v>57.42499320000001</c:v>
                </c:pt>
                <c:pt idx="732">
                  <c:v>57.42499320000001</c:v>
                </c:pt>
                <c:pt idx="733">
                  <c:v>57.42499320000001</c:v>
                </c:pt>
                <c:pt idx="734">
                  <c:v>57.42499320000001</c:v>
                </c:pt>
                <c:pt idx="735">
                  <c:v>57.42499320000001</c:v>
                </c:pt>
                <c:pt idx="736">
                  <c:v>57.42499320000001</c:v>
                </c:pt>
                <c:pt idx="737">
                  <c:v>57.42499320000001</c:v>
                </c:pt>
                <c:pt idx="738">
                  <c:v>57.42499320000001</c:v>
                </c:pt>
                <c:pt idx="739">
                  <c:v>57.42499320000001</c:v>
                </c:pt>
                <c:pt idx="740">
                  <c:v>57.42499320000001</c:v>
                </c:pt>
                <c:pt idx="741">
                  <c:v>57.42499320000001</c:v>
                </c:pt>
                <c:pt idx="742">
                  <c:v>57.42499320000001</c:v>
                </c:pt>
                <c:pt idx="743">
                  <c:v>57.42499320000001</c:v>
                </c:pt>
                <c:pt idx="744">
                  <c:v>57.42499320000001</c:v>
                </c:pt>
                <c:pt idx="745">
                  <c:v>57.42499320000001</c:v>
                </c:pt>
                <c:pt idx="746">
                  <c:v>57.42499320000001</c:v>
                </c:pt>
                <c:pt idx="747">
                  <c:v>57.42499320000001</c:v>
                </c:pt>
                <c:pt idx="748">
                  <c:v>57.42499320000001</c:v>
                </c:pt>
                <c:pt idx="749">
                  <c:v>57.42499320000001</c:v>
                </c:pt>
                <c:pt idx="750">
                  <c:v>57.42499320000001</c:v>
                </c:pt>
                <c:pt idx="751">
                  <c:v>57.42499320000001</c:v>
                </c:pt>
                <c:pt idx="752">
                  <c:v>57.42499320000001</c:v>
                </c:pt>
                <c:pt idx="753">
                  <c:v>57.42499320000001</c:v>
                </c:pt>
                <c:pt idx="754">
                  <c:v>57.42499320000001</c:v>
                </c:pt>
                <c:pt idx="755">
                  <c:v>57.42499320000001</c:v>
                </c:pt>
                <c:pt idx="756">
                  <c:v>57.42499320000001</c:v>
                </c:pt>
                <c:pt idx="757">
                  <c:v>57.42499320000001</c:v>
                </c:pt>
                <c:pt idx="758">
                  <c:v>57.42499320000001</c:v>
                </c:pt>
                <c:pt idx="759">
                  <c:v>57.42499320000001</c:v>
                </c:pt>
                <c:pt idx="760">
                  <c:v>57.42499320000001</c:v>
                </c:pt>
                <c:pt idx="761">
                  <c:v>57.42499320000001</c:v>
                </c:pt>
                <c:pt idx="762">
                  <c:v>57.42499320000001</c:v>
                </c:pt>
                <c:pt idx="763">
                  <c:v>57.42499320000001</c:v>
                </c:pt>
                <c:pt idx="764">
                  <c:v>57.42499320000001</c:v>
                </c:pt>
                <c:pt idx="765">
                  <c:v>57.42499320000001</c:v>
                </c:pt>
                <c:pt idx="766">
                  <c:v>57.42499320000001</c:v>
                </c:pt>
                <c:pt idx="767">
                  <c:v>57.42499320000001</c:v>
                </c:pt>
                <c:pt idx="768">
                  <c:v>57.42499320000001</c:v>
                </c:pt>
                <c:pt idx="769">
                  <c:v>57.42499320000001</c:v>
                </c:pt>
                <c:pt idx="770">
                  <c:v>57.42499320000001</c:v>
                </c:pt>
                <c:pt idx="771">
                  <c:v>57.42499320000001</c:v>
                </c:pt>
                <c:pt idx="772">
                  <c:v>57.42499320000001</c:v>
                </c:pt>
                <c:pt idx="773">
                  <c:v>57.42499320000001</c:v>
                </c:pt>
                <c:pt idx="774">
                  <c:v>57.42499320000001</c:v>
                </c:pt>
                <c:pt idx="775">
                  <c:v>57.42499320000001</c:v>
                </c:pt>
                <c:pt idx="776">
                  <c:v>57.42499320000001</c:v>
                </c:pt>
                <c:pt idx="777">
                  <c:v>57.42499320000001</c:v>
                </c:pt>
                <c:pt idx="778">
                  <c:v>57.42499320000001</c:v>
                </c:pt>
                <c:pt idx="779">
                  <c:v>57.42499320000001</c:v>
                </c:pt>
                <c:pt idx="780">
                  <c:v>57.42499320000001</c:v>
                </c:pt>
                <c:pt idx="781">
                  <c:v>57.42499320000001</c:v>
                </c:pt>
                <c:pt idx="782">
                  <c:v>57.42499320000001</c:v>
                </c:pt>
                <c:pt idx="783">
                  <c:v>57.42499320000001</c:v>
                </c:pt>
                <c:pt idx="784">
                  <c:v>57.42499320000001</c:v>
                </c:pt>
                <c:pt idx="785">
                  <c:v>57.42499320000001</c:v>
                </c:pt>
                <c:pt idx="786">
                  <c:v>57.42499320000001</c:v>
                </c:pt>
                <c:pt idx="787">
                  <c:v>57.42499320000001</c:v>
                </c:pt>
                <c:pt idx="788">
                  <c:v>57.42499320000001</c:v>
                </c:pt>
                <c:pt idx="789">
                  <c:v>57.42499320000001</c:v>
                </c:pt>
                <c:pt idx="790">
                  <c:v>57.42499320000001</c:v>
                </c:pt>
                <c:pt idx="791">
                  <c:v>57.42499320000001</c:v>
                </c:pt>
                <c:pt idx="792">
                  <c:v>57.42499320000001</c:v>
                </c:pt>
                <c:pt idx="793">
                  <c:v>57.42499320000001</c:v>
                </c:pt>
                <c:pt idx="794">
                  <c:v>57.42499320000001</c:v>
                </c:pt>
                <c:pt idx="795">
                  <c:v>57.42499320000001</c:v>
                </c:pt>
                <c:pt idx="796">
                  <c:v>57.42499320000001</c:v>
                </c:pt>
                <c:pt idx="797">
                  <c:v>57.42499320000001</c:v>
                </c:pt>
                <c:pt idx="798">
                  <c:v>57.42499320000001</c:v>
                </c:pt>
                <c:pt idx="799">
                  <c:v>57.42499320000001</c:v>
                </c:pt>
                <c:pt idx="800">
                  <c:v>57.42499320000001</c:v>
                </c:pt>
                <c:pt idx="801">
                  <c:v>57.42499320000001</c:v>
                </c:pt>
                <c:pt idx="802">
                  <c:v>57.42499320000001</c:v>
                </c:pt>
                <c:pt idx="803">
                  <c:v>57.42499320000001</c:v>
                </c:pt>
                <c:pt idx="804">
                  <c:v>57.42499320000001</c:v>
                </c:pt>
                <c:pt idx="805">
                  <c:v>57.42499320000001</c:v>
                </c:pt>
                <c:pt idx="806">
                  <c:v>57.42499320000001</c:v>
                </c:pt>
                <c:pt idx="807">
                  <c:v>57.42499320000001</c:v>
                </c:pt>
                <c:pt idx="808">
                  <c:v>57.42499320000001</c:v>
                </c:pt>
                <c:pt idx="809">
                  <c:v>57.42499320000001</c:v>
                </c:pt>
                <c:pt idx="810">
                  <c:v>57.42499320000001</c:v>
                </c:pt>
                <c:pt idx="811">
                  <c:v>57.42499320000001</c:v>
                </c:pt>
                <c:pt idx="812">
                  <c:v>57.42499320000001</c:v>
                </c:pt>
                <c:pt idx="813">
                  <c:v>57.42499320000001</c:v>
                </c:pt>
                <c:pt idx="814">
                  <c:v>57.42499320000001</c:v>
                </c:pt>
                <c:pt idx="815">
                  <c:v>57.42499320000001</c:v>
                </c:pt>
                <c:pt idx="816">
                  <c:v>57.42499320000001</c:v>
                </c:pt>
                <c:pt idx="817">
                  <c:v>57.42499320000001</c:v>
                </c:pt>
                <c:pt idx="818">
                  <c:v>57.42499320000001</c:v>
                </c:pt>
                <c:pt idx="819">
                  <c:v>57.42499320000001</c:v>
                </c:pt>
                <c:pt idx="820">
                  <c:v>57.42499320000001</c:v>
                </c:pt>
                <c:pt idx="821">
                  <c:v>57.42499320000001</c:v>
                </c:pt>
                <c:pt idx="822">
                  <c:v>57.42499320000001</c:v>
                </c:pt>
                <c:pt idx="823">
                  <c:v>57.42499320000001</c:v>
                </c:pt>
                <c:pt idx="824">
                  <c:v>57.42499320000001</c:v>
                </c:pt>
                <c:pt idx="825">
                  <c:v>57.42499320000001</c:v>
                </c:pt>
                <c:pt idx="826">
                  <c:v>57.42499320000001</c:v>
                </c:pt>
                <c:pt idx="827">
                  <c:v>57.42499320000001</c:v>
                </c:pt>
                <c:pt idx="828">
                  <c:v>57.42499320000001</c:v>
                </c:pt>
                <c:pt idx="829">
                  <c:v>57.42499320000001</c:v>
                </c:pt>
                <c:pt idx="830">
                  <c:v>57.42499320000001</c:v>
                </c:pt>
                <c:pt idx="831">
                  <c:v>57.42499320000001</c:v>
                </c:pt>
                <c:pt idx="832">
                  <c:v>57.42499320000001</c:v>
                </c:pt>
                <c:pt idx="833">
                  <c:v>57.42499320000001</c:v>
                </c:pt>
                <c:pt idx="834">
                  <c:v>57.42499320000001</c:v>
                </c:pt>
                <c:pt idx="835">
                  <c:v>57.42499320000001</c:v>
                </c:pt>
                <c:pt idx="836">
                  <c:v>57.42499320000001</c:v>
                </c:pt>
                <c:pt idx="837">
                  <c:v>57.42499320000001</c:v>
                </c:pt>
                <c:pt idx="838">
                  <c:v>57.42499320000001</c:v>
                </c:pt>
                <c:pt idx="839">
                  <c:v>57.42499320000001</c:v>
                </c:pt>
                <c:pt idx="840">
                  <c:v>57.42499320000001</c:v>
                </c:pt>
                <c:pt idx="841">
                  <c:v>57.42499320000001</c:v>
                </c:pt>
                <c:pt idx="842">
                  <c:v>57.42499320000001</c:v>
                </c:pt>
                <c:pt idx="843">
                  <c:v>57.42499320000001</c:v>
                </c:pt>
                <c:pt idx="844">
                  <c:v>57.42499320000001</c:v>
                </c:pt>
                <c:pt idx="845">
                  <c:v>57.42499320000001</c:v>
                </c:pt>
                <c:pt idx="846">
                  <c:v>57.42499320000001</c:v>
                </c:pt>
                <c:pt idx="847">
                  <c:v>57.42499320000001</c:v>
                </c:pt>
                <c:pt idx="848">
                  <c:v>57.42499320000001</c:v>
                </c:pt>
                <c:pt idx="849">
                  <c:v>57.42499320000001</c:v>
                </c:pt>
                <c:pt idx="850">
                  <c:v>57.42499320000001</c:v>
                </c:pt>
                <c:pt idx="851">
                  <c:v>57.42499320000001</c:v>
                </c:pt>
                <c:pt idx="852">
                  <c:v>57.42499320000001</c:v>
                </c:pt>
                <c:pt idx="853">
                  <c:v>57.42499320000001</c:v>
                </c:pt>
                <c:pt idx="854">
                  <c:v>57.42499320000001</c:v>
                </c:pt>
                <c:pt idx="855">
                  <c:v>57.42499320000001</c:v>
                </c:pt>
                <c:pt idx="856">
                  <c:v>57.42499320000001</c:v>
                </c:pt>
                <c:pt idx="857">
                  <c:v>57.42499320000001</c:v>
                </c:pt>
                <c:pt idx="858">
                  <c:v>57.42499320000001</c:v>
                </c:pt>
                <c:pt idx="859">
                  <c:v>57.42499320000001</c:v>
                </c:pt>
                <c:pt idx="860">
                  <c:v>57.42499320000001</c:v>
                </c:pt>
                <c:pt idx="861">
                  <c:v>57.42499320000001</c:v>
                </c:pt>
                <c:pt idx="862">
                  <c:v>57.42499320000001</c:v>
                </c:pt>
                <c:pt idx="863">
                  <c:v>57.42499320000001</c:v>
                </c:pt>
                <c:pt idx="864">
                  <c:v>57.42499320000001</c:v>
                </c:pt>
                <c:pt idx="865">
                  <c:v>57.42499320000001</c:v>
                </c:pt>
                <c:pt idx="866">
                  <c:v>57.42499320000001</c:v>
                </c:pt>
                <c:pt idx="867">
                  <c:v>57.42499320000001</c:v>
                </c:pt>
                <c:pt idx="868">
                  <c:v>57.42499320000001</c:v>
                </c:pt>
                <c:pt idx="869">
                  <c:v>57.42499320000001</c:v>
                </c:pt>
                <c:pt idx="870">
                  <c:v>57.42499320000001</c:v>
                </c:pt>
                <c:pt idx="871">
                  <c:v>57.42499320000001</c:v>
                </c:pt>
                <c:pt idx="872">
                  <c:v>57.42499320000001</c:v>
                </c:pt>
                <c:pt idx="873">
                  <c:v>57.42499320000001</c:v>
                </c:pt>
                <c:pt idx="874">
                  <c:v>57.42499320000001</c:v>
                </c:pt>
                <c:pt idx="875">
                  <c:v>57.42499320000001</c:v>
                </c:pt>
                <c:pt idx="876">
                  <c:v>57.42499320000001</c:v>
                </c:pt>
                <c:pt idx="877">
                  <c:v>57.42499320000001</c:v>
                </c:pt>
                <c:pt idx="878">
                  <c:v>57.42499320000001</c:v>
                </c:pt>
                <c:pt idx="879">
                  <c:v>57.42499320000001</c:v>
                </c:pt>
                <c:pt idx="880">
                  <c:v>57.42499320000001</c:v>
                </c:pt>
                <c:pt idx="881">
                  <c:v>57.42499320000001</c:v>
                </c:pt>
                <c:pt idx="882">
                  <c:v>57.42499320000001</c:v>
                </c:pt>
                <c:pt idx="883">
                  <c:v>57.42499320000001</c:v>
                </c:pt>
                <c:pt idx="884">
                  <c:v>57.42499320000001</c:v>
                </c:pt>
                <c:pt idx="885">
                  <c:v>57.42499320000001</c:v>
                </c:pt>
                <c:pt idx="886">
                  <c:v>57.42499320000001</c:v>
                </c:pt>
                <c:pt idx="887">
                  <c:v>57.42499320000001</c:v>
                </c:pt>
                <c:pt idx="888">
                  <c:v>57.42499320000001</c:v>
                </c:pt>
                <c:pt idx="889">
                  <c:v>57.42499320000001</c:v>
                </c:pt>
                <c:pt idx="890">
                  <c:v>57.42499320000001</c:v>
                </c:pt>
                <c:pt idx="891">
                  <c:v>57.42499320000001</c:v>
                </c:pt>
                <c:pt idx="892">
                  <c:v>57.42499320000001</c:v>
                </c:pt>
                <c:pt idx="893">
                  <c:v>57.42499320000001</c:v>
                </c:pt>
                <c:pt idx="894">
                  <c:v>57.42499320000001</c:v>
                </c:pt>
                <c:pt idx="895">
                  <c:v>57.42499320000001</c:v>
                </c:pt>
                <c:pt idx="896">
                  <c:v>57.42499320000001</c:v>
                </c:pt>
                <c:pt idx="897">
                  <c:v>57.42499320000001</c:v>
                </c:pt>
                <c:pt idx="898">
                  <c:v>57.42499320000001</c:v>
                </c:pt>
                <c:pt idx="899">
                  <c:v>57.42499320000001</c:v>
                </c:pt>
                <c:pt idx="900">
                  <c:v>57.42499320000001</c:v>
                </c:pt>
                <c:pt idx="901">
                  <c:v>57.42499320000001</c:v>
                </c:pt>
                <c:pt idx="902">
                  <c:v>57.42499320000001</c:v>
                </c:pt>
                <c:pt idx="903">
                  <c:v>57.42499320000001</c:v>
                </c:pt>
                <c:pt idx="904">
                  <c:v>57.42499320000001</c:v>
                </c:pt>
                <c:pt idx="905">
                  <c:v>57.42499320000001</c:v>
                </c:pt>
                <c:pt idx="906">
                  <c:v>57.42499320000001</c:v>
                </c:pt>
                <c:pt idx="907">
                  <c:v>57.42499320000001</c:v>
                </c:pt>
                <c:pt idx="908">
                  <c:v>57.42499320000001</c:v>
                </c:pt>
                <c:pt idx="909">
                  <c:v>57.42499320000001</c:v>
                </c:pt>
                <c:pt idx="910">
                  <c:v>57.42499320000001</c:v>
                </c:pt>
                <c:pt idx="911">
                  <c:v>57.42499320000001</c:v>
                </c:pt>
                <c:pt idx="912">
                  <c:v>57.42499320000001</c:v>
                </c:pt>
                <c:pt idx="913">
                  <c:v>57.42499320000001</c:v>
                </c:pt>
                <c:pt idx="914">
                  <c:v>57.42499320000001</c:v>
                </c:pt>
                <c:pt idx="915">
                  <c:v>57.42499320000001</c:v>
                </c:pt>
                <c:pt idx="916">
                  <c:v>57.42499320000001</c:v>
                </c:pt>
                <c:pt idx="917">
                  <c:v>57.42499320000001</c:v>
                </c:pt>
                <c:pt idx="918">
                  <c:v>57.42499320000001</c:v>
                </c:pt>
                <c:pt idx="919">
                  <c:v>57.42499320000001</c:v>
                </c:pt>
                <c:pt idx="920">
                  <c:v>57.42499320000001</c:v>
                </c:pt>
                <c:pt idx="921">
                  <c:v>57.42499320000001</c:v>
                </c:pt>
                <c:pt idx="922">
                  <c:v>57.42499320000001</c:v>
                </c:pt>
                <c:pt idx="923">
                  <c:v>57.42499320000001</c:v>
                </c:pt>
                <c:pt idx="924">
                  <c:v>57.42499320000001</c:v>
                </c:pt>
                <c:pt idx="925">
                  <c:v>57.42499320000001</c:v>
                </c:pt>
                <c:pt idx="926">
                  <c:v>57.42499320000001</c:v>
                </c:pt>
                <c:pt idx="927">
                  <c:v>57.42499320000001</c:v>
                </c:pt>
                <c:pt idx="928">
                  <c:v>57.42499320000001</c:v>
                </c:pt>
                <c:pt idx="929">
                  <c:v>57.42499320000001</c:v>
                </c:pt>
                <c:pt idx="930">
                  <c:v>57.42499320000001</c:v>
                </c:pt>
                <c:pt idx="931">
                  <c:v>57.42499320000001</c:v>
                </c:pt>
                <c:pt idx="932">
                  <c:v>57.42499320000001</c:v>
                </c:pt>
                <c:pt idx="933">
                  <c:v>57.42499320000001</c:v>
                </c:pt>
                <c:pt idx="934">
                  <c:v>57.42499320000001</c:v>
                </c:pt>
                <c:pt idx="935">
                  <c:v>57.42499320000001</c:v>
                </c:pt>
                <c:pt idx="936">
                  <c:v>57.42499320000001</c:v>
                </c:pt>
                <c:pt idx="937">
                  <c:v>57.42499320000001</c:v>
                </c:pt>
                <c:pt idx="938">
                  <c:v>57.42499320000001</c:v>
                </c:pt>
                <c:pt idx="939">
                  <c:v>57.42499320000001</c:v>
                </c:pt>
                <c:pt idx="940">
                  <c:v>57.42499320000001</c:v>
                </c:pt>
                <c:pt idx="941">
                  <c:v>57.42499320000001</c:v>
                </c:pt>
                <c:pt idx="942">
                  <c:v>57.42499320000001</c:v>
                </c:pt>
                <c:pt idx="943">
                  <c:v>57.42499320000001</c:v>
                </c:pt>
                <c:pt idx="944">
                  <c:v>57.42499320000001</c:v>
                </c:pt>
                <c:pt idx="945">
                  <c:v>57.42499320000001</c:v>
                </c:pt>
                <c:pt idx="946">
                  <c:v>57.42499320000001</c:v>
                </c:pt>
                <c:pt idx="947">
                  <c:v>57.42499320000001</c:v>
                </c:pt>
                <c:pt idx="948">
                  <c:v>57.42499320000001</c:v>
                </c:pt>
                <c:pt idx="949">
                  <c:v>57.42499320000001</c:v>
                </c:pt>
                <c:pt idx="950">
                  <c:v>57.42499320000001</c:v>
                </c:pt>
                <c:pt idx="951">
                  <c:v>57.42499320000001</c:v>
                </c:pt>
                <c:pt idx="952">
                  <c:v>57.42499320000001</c:v>
                </c:pt>
                <c:pt idx="953">
                  <c:v>57.42499320000001</c:v>
                </c:pt>
                <c:pt idx="954">
                  <c:v>57.42499320000001</c:v>
                </c:pt>
                <c:pt idx="955">
                  <c:v>57.42499320000001</c:v>
                </c:pt>
                <c:pt idx="956">
                  <c:v>57.42499320000001</c:v>
                </c:pt>
                <c:pt idx="957">
                  <c:v>57.42499320000001</c:v>
                </c:pt>
                <c:pt idx="958">
                  <c:v>57.42499320000001</c:v>
                </c:pt>
                <c:pt idx="959">
                  <c:v>57.42499320000001</c:v>
                </c:pt>
                <c:pt idx="960">
                  <c:v>57.42499320000001</c:v>
                </c:pt>
                <c:pt idx="961">
                  <c:v>57.42499320000001</c:v>
                </c:pt>
                <c:pt idx="962">
                  <c:v>57.42499320000001</c:v>
                </c:pt>
                <c:pt idx="963">
                  <c:v>57.42499320000001</c:v>
                </c:pt>
                <c:pt idx="964">
                  <c:v>57.42499320000001</c:v>
                </c:pt>
                <c:pt idx="965">
                  <c:v>57.42499320000001</c:v>
                </c:pt>
                <c:pt idx="966">
                  <c:v>57.42499320000001</c:v>
                </c:pt>
                <c:pt idx="967">
                  <c:v>57.42499320000001</c:v>
                </c:pt>
                <c:pt idx="968">
                  <c:v>57.42499320000001</c:v>
                </c:pt>
                <c:pt idx="969">
                  <c:v>57.42499320000001</c:v>
                </c:pt>
                <c:pt idx="970">
                  <c:v>57.42499320000001</c:v>
                </c:pt>
                <c:pt idx="971">
                  <c:v>57.42499320000001</c:v>
                </c:pt>
                <c:pt idx="972">
                  <c:v>57.42499320000001</c:v>
                </c:pt>
                <c:pt idx="973">
                  <c:v>57.42499320000001</c:v>
                </c:pt>
                <c:pt idx="974">
                  <c:v>57.42499320000001</c:v>
                </c:pt>
                <c:pt idx="975">
                  <c:v>57.42499320000001</c:v>
                </c:pt>
                <c:pt idx="976">
                  <c:v>57.42499320000001</c:v>
                </c:pt>
                <c:pt idx="977">
                  <c:v>57.42499320000001</c:v>
                </c:pt>
                <c:pt idx="978">
                  <c:v>57.42499320000001</c:v>
                </c:pt>
                <c:pt idx="979">
                  <c:v>57.42499320000001</c:v>
                </c:pt>
                <c:pt idx="980">
                  <c:v>57.42499320000001</c:v>
                </c:pt>
                <c:pt idx="981">
                  <c:v>57.42499320000001</c:v>
                </c:pt>
                <c:pt idx="982">
                  <c:v>57.42499320000001</c:v>
                </c:pt>
                <c:pt idx="983">
                  <c:v>57.42499320000001</c:v>
                </c:pt>
                <c:pt idx="984">
                  <c:v>57.42499320000001</c:v>
                </c:pt>
                <c:pt idx="985">
                  <c:v>57.42499320000001</c:v>
                </c:pt>
                <c:pt idx="986">
                  <c:v>57.42499320000001</c:v>
                </c:pt>
                <c:pt idx="987">
                  <c:v>57.42499320000001</c:v>
                </c:pt>
                <c:pt idx="988">
                  <c:v>57.42499320000001</c:v>
                </c:pt>
                <c:pt idx="989">
                  <c:v>57.42499320000001</c:v>
                </c:pt>
                <c:pt idx="990">
                  <c:v>57.42499320000001</c:v>
                </c:pt>
                <c:pt idx="991">
                  <c:v>57.42499320000001</c:v>
                </c:pt>
                <c:pt idx="992">
                  <c:v>57.42499320000001</c:v>
                </c:pt>
                <c:pt idx="993">
                  <c:v>57.42499320000001</c:v>
                </c:pt>
                <c:pt idx="994">
                  <c:v>57.42499320000001</c:v>
                </c:pt>
                <c:pt idx="995">
                  <c:v>57.42499320000001</c:v>
                </c:pt>
                <c:pt idx="996">
                  <c:v>57.42499320000001</c:v>
                </c:pt>
                <c:pt idx="997">
                  <c:v>57.42499320000001</c:v>
                </c:pt>
                <c:pt idx="998">
                  <c:v>57.42499320000001</c:v>
                </c:pt>
                <c:pt idx="999">
                  <c:v>57.42499320000001</c:v>
                </c:pt>
                <c:pt idx="1000">
                  <c:v>57.42499320000001</c:v>
                </c:pt>
                <c:pt idx="1001">
                  <c:v>57.42499320000001</c:v>
                </c:pt>
                <c:pt idx="1002">
                  <c:v>57.42499320000001</c:v>
                </c:pt>
                <c:pt idx="1003">
                  <c:v>57.42499320000001</c:v>
                </c:pt>
                <c:pt idx="1004">
                  <c:v>57.42499320000001</c:v>
                </c:pt>
                <c:pt idx="1005">
                  <c:v>57.42499320000001</c:v>
                </c:pt>
                <c:pt idx="1006">
                  <c:v>57.42499320000001</c:v>
                </c:pt>
                <c:pt idx="1007">
                  <c:v>57.42499320000001</c:v>
                </c:pt>
                <c:pt idx="1008">
                  <c:v>57.42499320000001</c:v>
                </c:pt>
                <c:pt idx="1009">
                  <c:v>57.42499320000001</c:v>
                </c:pt>
                <c:pt idx="1010">
                  <c:v>57.42499320000001</c:v>
                </c:pt>
                <c:pt idx="1011">
                  <c:v>57.42499320000001</c:v>
                </c:pt>
                <c:pt idx="1012">
                  <c:v>57.42499320000001</c:v>
                </c:pt>
                <c:pt idx="1013">
                  <c:v>57.42499320000001</c:v>
                </c:pt>
                <c:pt idx="1014">
                  <c:v>57.42499320000001</c:v>
                </c:pt>
                <c:pt idx="1015">
                  <c:v>57.42499320000001</c:v>
                </c:pt>
                <c:pt idx="1016">
                  <c:v>57.42499320000001</c:v>
                </c:pt>
                <c:pt idx="1017">
                  <c:v>57.42499320000001</c:v>
                </c:pt>
                <c:pt idx="1018">
                  <c:v>57.42499320000001</c:v>
                </c:pt>
                <c:pt idx="1019">
                  <c:v>57.42499320000001</c:v>
                </c:pt>
                <c:pt idx="1020">
                  <c:v>57.42499320000001</c:v>
                </c:pt>
                <c:pt idx="1021">
                  <c:v>57.42499320000001</c:v>
                </c:pt>
                <c:pt idx="1022">
                  <c:v>57.42499320000001</c:v>
                </c:pt>
                <c:pt idx="1023">
                  <c:v>57.42499320000001</c:v>
                </c:pt>
                <c:pt idx="1024">
                  <c:v>57.42499320000001</c:v>
                </c:pt>
                <c:pt idx="1025">
                  <c:v>57.42499320000001</c:v>
                </c:pt>
                <c:pt idx="1026">
                  <c:v>57.42499320000001</c:v>
                </c:pt>
                <c:pt idx="1027">
                  <c:v>57.42499320000001</c:v>
                </c:pt>
                <c:pt idx="1028">
                  <c:v>57.42499320000001</c:v>
                </c:pt>
                <c:pt idx="1029">
                  <c:v>57.42499320000001</c:v>
                </c:pt>
                <c:pt idx="1030">
                  <c:v>57.42499320000001</c:v>
                </c:pt>
                <c:pt idx="1031">
                  <c:v>57.42499320000001</c:v>
                </c:pt>
                <c:pt idx="1032">
                  <c:v>57.42499320000001</c:v>
                </c:pt>
                <c:pt idx="1033">
                  <c:v>57.42499320000001</c:v>
                </c:pt>
                <c:pt idx="1034">
                  <c:v>57.42499320000001</c:v>
                </c:pt>
                <c:pt idx="1035">
                  <c:v>57.42499320000001</c:v>
                </c:pt>
                <c:pt idx="1036">
                  <c:v>57.42499320000001</c:v>
                </c:pt>
                <c:pt idx="1037">
                  <c:v>57.42499320000001</c:v>
                </c:pt>
                <c:pt idx="1038">
                  <c:v>57.42499320000001</c:v>
                </c:pt>
                <c:pt idx="1039">
                  <c:v>57.42499320000001</c:v>
                </c:pt>
                <c:pt idx="1040">
                  <c:v>57.42499320000001</c:v>
                </c:pt>
                <c:pt idx="1041">
                  <c:v>57.42499320000001</c:v>
                </c:pt>
                <c:pt idx="1042">
                  <c:v>57.42499320000001</c:v>
                </c:pt>
                <c:pt idx="1043">
                  <c:v>57.42499320000001</c:v>
                </c:pt>
                <c:pt idx="1044">
                  <c:v>57.42499320000001</c:v>
                </c:pt>
                <c:pt idx="1045">
                  <c:v>57.42499320000001</c:v>
                </c:pt>
                <c:pt idx="1046">
                  <c:v>57.42499320000001</c:v>
                </c:pt>
                <c:pt idx="1047">
                  <c:v>57.42499320000001</c:v>
                </c:pt>
                <c:pt idx="1048">
                  <c:v>57.42499320000001</c:v>
                </c:pt>
                <c:pt idx="1049">
                  <c:v>57.42499320000001</c:v>
                </c:pt>
                <c:pt idx="1050">
                  <c:v>57.42499320000001</c:v>
                </c:pt>
                <c:pt idx="1051">
                  <c:v>57.42499320000001</c:v>
                </c:pt>
                <c:pt idx="1052">
                  <c:v>57.42499320000001</c:v>
                </c:pt>
                <c:pt idx="1053">
                  <c:v>57.42499320000001</c:v>
                </c:pt>
                <c:pt idx="1054">
                  <c:v>57.42499320000001</c:v>
                </c:pt>
                <c:pt idx="1055">
                  <c:v>57.42499320000001</c:v>
                </c:pt>
                <c:pt idx="1056">
                  <c:v>57.42499320000001</c:v>
                </c:pt>
                <c:pt idx="1057">
                  <c:v>57.42499320000001</c:v>
                </c:pt>
                <c:pt idx="1058">
                  <c:v>57.42499320000001</c:v>
                </c:pt>
                <c:pt idx="1059">
                  <c:v>57.42499320000001</c:v>
                </c:pt>
                <c:pt idx="1060">
                  <c:v>57.42499320000001</c:v>
                </c:pt>
                <c:pt idx="1061">
                  <c:v>57.42499320000001</c:v>
                </c:pt>
                <c:pt idx="1062">
                  <c:v>57.42499320000001</c:v>
                </c:pt>
                <c:pt idx="1063">
                  <c:v>57.42499320000001</c:v>
                </c:pt>
                <c:pt idx="1064">
                  <c:v>57.42499320000001</c:v>
                </c:pt>
                <c:pt idx="1065">
                  <c:v>57.42499320000001</c:v>
                </c:pt>
                <c:pt idx="1066">
                  <c:v>57.42499320000001</c:v>
                </c:pt>
                <c:pt idx="1067">
                  <c:v>57.42499320000001</c:v>
                </c:pt>
                <c:pt idx="1068">
                  <c:v>57.42499320000001</c:v>
                </c:pt>
                <c:pt idx="1069">
                  <c:v>57.42499320000001</c:v>
                </c:pt>
                <c:pt idx="1070">
                  <c:v>57.42499320000001</c:v>
                </c:pt>
                <c:pt idx="1071">
                  <c:v>57.42499320000001</c:v>
                </c:pt>
                <c:pt idx="1072">
                  <c:v>57.42499320000001</c:v>
                </c:pt>
                <c:pt idx="1073">
                  <c:v>57.42499320000001</c:v>
                </c:pt>
                <c:pt idx="1074">
                  <c:v>57.42499320000001</c:v>
                </c:pt>
                <c:pt idx="1075">
                  <c:v>57.42499320000001</c:v>
                </c:pt>
                <c:pt idx="1076">
                  <c:v>57.42499320000001</c:v>
                </c:pt>
                <c:pt idx="1077">
                  <c:v>57.42499320000001</c:v>
                </c:pt>
                <c:pt idx="1078">
                  <c:v>57.42499320000001</c:v>
                </c:pt>
                <c:pt idx="1079">
                  <c:v>57.42499320000001</c:v>
                </c:pt>
                <c:pt idx="1080">
                  <c:v>57.42499320000001</c:v>
                </c:pt>
                <c:pt idx="1081">
                  <c:v>57.42499320000001</c:v>
                </c:pt>
                <c:pt idx="1082">
                  <c:v>57.42499320000001</c:v>
                </c:pt>
                <c:pt idx="1083">
                  <c:v>57.42499320000001</c:v>
                </c:pt>
                <c:pt idx="1084">
                  <c:v>57.42499320000001</c:v>
                </c:pt>
                <c:pt idx="1085">
                  <c:v>57.42499320000001</c:v>
                </c:pt>
                <c:pt idx="1086">
                  <c:v>57.42499320000001</c:v>
                </c:pt>
                <c:pt idx="1087">
                  <c:v>57.42499320000001</c:v>
                </c:pt>
                <c:pt idx="1088">
                  <c:v>57.42499320000001</c:v>
                </c:pt>
                <c:pt idx="1089">
                  <c:v>57.42499320000001</c:v>
                </c:pt>
                <c:pt idx="1090">
                  <c:v>57.42499320000001</c:v>
                </c:pt>
                <c:pt idx="1091">
                  <c:v>57.42499320000001</c:v>
                </c:pt>
                <c:pt idx="1092">
                  <c:v>57.42499320000001</c:v>
                </c:pt>
                <c:pt idx="1093">
                  <c:v>57.42499320000001</c:v>
                </c:pt>
                <c:pt idx="1094">
                  <c:v>57.42499320000001</c:v>
                </c:pt>
                <c:pt idx="1095">
                  <c:v>57.42499320000001</c:v>
                </c:pt>
                <c:pt idx="1096">
                  <c:v>57.42499320000001</c:v>
                </c:pt>
                <c:pt idx="1097">
                  <c:v>57.42499320000001</c:v>
                </c:pt>
                <c:pt idx="1098">
                  <c:v>57.42499320000001</c:v>
                </c:pt>
                <c:pt idx="1099">
                  <c:v>57.42499320000001</c:v>
                </c:pt>
                <c:pt idx="1100">
                  <c:v>57.42499320000001</c:v>
                </c:pt>
                <c:pt idx="1101">
                  <c:v>57.42499320000001</c:v>
                </c:pt>
                <c:pt idx="1102">
                  <c:v>57.42499320000001</c:v>
                </c:pt>
                <c:pt idx="1103">
                  <c:v>57.42499320000001</c:v>
                </c:pt>
                <c:pt idx="1104">
                  <c:v>57.42499320000001</c:v>
                </c:pt>
                <c:pt idx="1105">
                  <c:v>57.42499320000001</c:v>
                </c:pt>
                <c:pt idx="1106">
                  <c:v>57.42499320000001</c:v>
                </c:pt>
                <c:pt idx="1107">
                  <c:v>57.42499320000001</c:v>
                </c:pt>
                <c:pt idx="1108">
                  <c:v>57.42499320000001</c:v>
                </c:pt>
                <c:pt idx="1109">
                  <c:v>57.42499320000001</c:v>
                </c:pt>
                <c:pt idx="1110">
                  <c:v>57.42499320000001</c:v>
                </c:pt>
                <c:pt idx="1111">
                  <c:v>57.42499320000001</c:v>
                </c:pt>
                <c:pt idx="1112">
                  <c:v>57.42499320000001</c:v>
                </c:pt>
                <c:pt idx="1113">
                  <c:v>57.42499320000001</c:v>
                </c:pt>
                <c:pt idx="1114">
                  <c:v>57.42499320000001</c:v>
                </c:pt>
                <c:pt idx="1115">
                  <c:v>57.42499320000001</c:v>
                </c:pt>
                <c:pt idx="1116">
                  <c:v>57.42499320000001</c:v>
                </c:pt>
                <c:pt idx="1117">
                  <c:v>57.42499320000001</c:v>
                </c:pt>
                <c:pt idx="1118">
                  <c:v>57.42499320000001</c:v>
                </c:pt>
                <c:pt idx="1119">
                  <c:v>57.42499320000001</c:v>
                </c:pt>
                <c:pt idx="1120">
                  <c:v>57.42499320000001</c:v>
                </c:pt>
                <c:pt idx="1121">
                  <c:v>57.42499320000001</c:v>
                </c:pt>
                <c:pt idx="1122">
                  <c:v>57.42499320000001</c:v>
                </c:pt>
                <c:pt idx="1123">
                  <c:v>57.42499320000001</c:v>
                </c:pt>
                <c:pt idx="1124">
                  <c:v>57.42499320000001</c:v>
                </c:pt>
                <c:pt idx="1125">
                  <c:v>57.42499320000001</c:v>
                </c:pt>
                <c:pt idx="1126">
                  <c:v>57.42499320000001</c:v>
                </c:pt>
                <c:pt idx="1127">
                  <c:v>57.42499320000001</c:v>
                </c:pt>
                <c:pt idx="1128">
                  <c:v>57.42499320000001</c:v>
                </c:pt>
                <c:pt idx="1129">
                  <c:v>57.42499320000001</c:v>
                </c:pt>
                <c:pt idx="1130">
                  <c:v>57.42499320000001</c:v>
                </c:pt>
                <c:pt idx="1131">
                  <c:v>57.42499320000001</c:v>
                </c:pt>
                <c:pt idx="1132">
                  <c:v>57.42499320000001</c:v>
                </c:pt>
                <c:pt idx="1133">
                  <c:v>57.42499320000001</c:v>
                </c:pt>
                <c:pt idx="1134">
                  <c:v>57.42499320000001</c:v>
                </c:pt>
                <c:pt idx="1135">
                  <c:v>57.42499320000001</c:v>
                </c:pt>
                <c:pt idx="1136">
                  <c:v>57.42499320000001</c:v>
                </c:pt>
                <c:pt idx="1137">
                  <c:v>57.42499320000001</c:v>
                </c:pt>
                <c:pt idx="1138">
                  <c:v>57.42499320000001</c:v>
                </c:pt>
                <c:pt idx="1139">
                  <c:v>57.42499320000001</c:v>
                </c:pt>
                <c:pt idx="1140">
                  <c:v>57.42499320000001</c:v>
                </c:pt>
                <c:pt idx="1141">
                  <c:v>57.42499320000001</c:v>
                </c:pt>
                <c:pt idx="1142">
                  <c:v>57.42499320000001</c:v>
                </c:pt>
                <c:pt idx="1143">
                  <c:v>57.42499320000001</c:v>
                </c:pt>
                <c:pt idx="1144">
                  <c:v>57.42499320000001</c:v>
                </c:pt>
                <c:pt idx="1145">
                  <c:v>57.42499320000001</c:v>
                </c:pt>
                <c:pt idx="1146">
                  <c:v>57.42499320000001</c:v>
                </c:pt>
                <c:pt idx="1147">
                  <c:v>57.42499320000001</c:v>
                </c:pt>
                <c:pt idx="1148">
                  <c:v>57.42499320000001</c:v>
                </c:pt>
                <c:pt idx="1149">
                  <c:v>57.42499320000001</c:v>
                </c:pt>
                <c:pt idx="1150">
                  <c:v>57.42499320000001</c:v>
                </c:pt>
                <c:pt idx="1151">
                  <c:v>57.42499320000001</c:v>
                </c:pt>
                <c:pt idx="1152">
                  <c:v>57.42499320000001</c:v>
                </c:pt>
                <c:pt idx="1153">
                  <c:v>57.42499320000001</c:v>
                </c:pt>
                <c:pt idx="1154">
                  <c:v>57.42499320000001</c:v>
                </c:pt>
                <c:pt idx="1155">
                  <c:v>57.42499320000001</c:v>
                </c:pt>
                <c:pt idx="1156">
                  <c:v>57.42499320000001</c:v>
                </c:pt>
                <c:pt idx="1157">
                  <c:v>57.42499320000001</c:v>
                </c:pt>
                <c:pt idx="1158">
                  <c:v>57.42499320000001</c:v>
                </c:pt>
                <c:pt idx="1159">
                  <c:v>57.42499320000001</c:v>
                </c:pt>
                <c:pt idx="1160">
                  <c:v>57.42499320000001</c:v>
                </c:pt>
                <c:pt idx="1161">
                  <c:v>57.42499320000001</c:v>
                </c:pt>
                <c:pt idx="1162">
                  <c:v>57.42499320000001</c:v>
                </c:pt>
                <c:pt idx="1163">
                  <c:v>57.42499320000001</c:v>
                </c:pt>
                <c:pt idx="1164">
                  <c:v>57.42499320000001</c:v>
                </c:pt>
                <c:pt idx="1165">
                  <c:v>57.42499320000001</c:v>
                </c:pt>
                <c:pt idx="1166">
                  <c:v>57.42499320000001</c:v>
                </c:pt>
                <c:pt idx="1167">
                  <c:v>57.42499320000001</c:v>
                </c:pt>
                <c:pt idx="1168">
                  <c:v>57.42499320000001</c:v>
                </c:pt>
                <c:pt idx="1169">
                  <c:v>57.42499320000001</c:v>
                </c:pt>
                <c:pt idx="1170">
                  <c:v>57.42499320000001</c:v>
                </c:pt>
                <c:pt idx="1171">
                  <c:v>57.42499320000001</c:v>
                </c:pt>
                <c:pt idx="1172">
                  <c:v>57.42499320000001</c:v>
                </c:pt>
                <c:pt idx="1173">
                  <c:v>57.42499320000001</c:v>
                </c:pt>
                <c:pt idx="1174">
                  <c:v>57.42499320000001</c:v>
                </c:pt>
                <c:pt idx="1175">
                  <c:v>57.42499320000001</c:v>
                </c:pt>
                <c:pt idx="1176">
                  <c:v>57.42499320000001</c:v>
                </c:pt>
                <c:pt idx="1177">
                  <c:v>57.42499320000001</c:v>
                </c:pt>
                <c:pt idx="1178">
                  <c:v>57.42499320000001</c:v>
                </c:pt>
                <c:pt idx="1179">
                  <c:v>57.42499320000001</c:v>
                </c:pt>
                <c:pt idx="1180">
                  <c:v>57.42499320000001</c:v>
                </c:pt>
                <c:pt idx="1181">
                  <c:v>57.42499320000001</c:v>
                </c:pt>
                <c:pt idx="1182">
                  <c:v>57.42499320000001</c:v>
                </c:pt>
                <c:pt idx="1183">
                  <c:v>57.42499320000001</c:v>
                </c:pt>
                <c:pt idx="1184">
                  <c:v>57.42499320000001</c:v>
                </c:pt>
                <c:pt idx="1185">
                  <c:v>57.42499320000001</c:v>
                </c:pt>
                <c:pt idx="1186">
                  <c:v>57.42499320000001</c:v>
                </c:pt>
                <c:pt idx="1187">
                  <c:v>57.42499320000001</c:v>
                </c:pt>
                <c:pt idx="1188">
                  <c:v>57.42499320000001</c:v>
                </c:pt>
                <c:pt idx="1189">
                  <c:v>57.42499320000001</c:v>
                </c:pt>
                <c:pt idx="1190">
                  <c:v>57.42499320000001</c:v>
                </c:pt>
                <c:pt idx="1191">
                  <c:v>57.42499320000001</c:v>
                </c:pt>
                <c:pt idx="1192">
                  <c:v>57.42499320000001</c:v>
                </c:pt>
                <c:pt idx="1193">
                  <c:v>57.42499320000001</c:v>
                </c:pt>
                <c:pt idx="1194">
                  <c:v>57.42499320000001</c:v>
                </c:pt>
                <c:pt idx="1195">
                  <c:v>57.42499320000001</c:v>
                </c:pt>
                <c:pt idx="1196">
                  <c:v>57.42499320000001</c:v>
                </c:pt>
                <c:pt idx="1197">
                  <c:v>57.42499320000001</c:v>
                </c:pt>
                <c:pt idx="1198">
                  <c:v>57.42499320000001</c:v>
                </c:pt>
                <c:pt idx="1199">
                  <c:v>57.42499320000001</c:v>
                </c:pt>
                <c:pt idx="1200">
                  <c:v>57.42499320000001</c:v>
                </c:pt>
                <c:pt idx="1201">
                  <c:v>57.42499320000001</c:v>
                </c:pt>
                <c:pt idx="1202">
                  <c:v>57.42499320000001</c:v>
                </c:pt>
                <c:pt idx="1203">
                  <c:v>57.42499320000001</c:v>
                </c:pt>
                <c:pt idx="1204">
                  <c:v>57.42499320000001</c:v>
                </c:pt>
                <c:pt idx="1205">
                  <c:v>57.42499320000001</c:v>
                </c:pt>
                <c:pt idx="1206">
                  <c:v>57.42499320000001</c:v>
                </c:pt>
                <c:pt idx="1207">
                  <c:v>57.42499320000001</c:v>
                </c:pt>
                <c:pt idx="1208">
                  <c:v>57.42499320000001</c:v>
                </c:pt>
                <c:pt idx="1209">
                  <c:v>57.42499320000001</c:v>
                </c:pt>
                <c:pt idx="1210">
                  <c:v>57.42499320000001</c:v>
                </c:pt>
                <c:pt idx="1211">
                  <c:v>57.42499320000001</c:v>
                </c:pt>
                <c:pt idx="1212">
                  <c:v>57.42499320000001</c:v>
                </c:pt>
                <c:pt idx="1213">
                  <c:v>57.42499320000001</c:v>
                </c:pt>
                <c:pt idx="1214">
                  <c:v>57.42499320000001</c:v>
                </c:pt>
                <c:pt idx="1215">
                  <c:v>57.42499320000001</c:v>
                </c:pt>
                <c:pt idx="1216">
                  <c:v>57.42499320000001</c:v>
                </c:pt>
                <c:pt idx="1217">
                  <c:v>57.42499320000001</c:v>
                </c:pt>
                <c:pt idx="1218">
                  <c:v>57.42499320000001</c:v>
                </c:pt>
                <c:pt idx="1219">
                  <c:v>57.42499320000001</c:v>
                </c:pt>
                <c:pt idx="1220">
                  <c:v>57.42499320000001</c:v>
                </c:pt>
                <c:pt idx="1221">
                  <c:v>57.42499320000001</c:v>
                </c:pt>
                <c:pt idx="1222">
                  <c:v>57.42499320000001</c:v>
                </c:pt>
                <c:pt idx="1223">
                  <c:v>57.42499320000001</c:v>
                </c:pt>
                <c:pt idx="1224">
                  <c:v>57.42499320000001</c:v>
                </c:pt>
                <c:pt idx="1225">
                  <c:v>57.42499320000001</c:v>
                </c:pt>
                <c:pt idx="1226">
                  <c:v>57.42499320000001</c:v>
                </c:pt>
                <c:pt idx="1227">
                  <c:v>57.42499320000001</c:v>
                </c:pt>
                <c:pt idx="1228">
                  <c:v>57.42499320000001</c:v>
                </c:pt>
                <c:pt idx="1229">
                  <c:v>57.42499320000001</c:v>
                </c:pt>
                <c:pt idx="1230">
                  <c:v>57.42499320000001</c:v>
                </c:pt>
                <c:pt idx="1231">
                  <c:v>57.42499320000001</c:v>
                </c:pt>
                <c:pt idx="1232">
                  <c:v>57.42499320000001</c:v>
                </c:pt>
                <c:pt idx="1233">
                  <c:v>57.42499320000001</c:v>
                </c:pt>
                <c:pt idx="1234">
                  <c:v>57.42499320000001</c:v>
                </c:pt>
                <c:pt idx="1235">
                  <c:v>57.42499320000001</c:v>
                </c:pt>
                <c:pt idx="1236">
                  <c:v>57.42499320000001</c:v>
                </c:pt>
                <c:pt idx="1237">
                  <c:v>57.42499320000001</c:v>
                </c:pt>
                <c:pt idx="1238">
                  <c:v>57.42499320000001</c:v>
                </c:pt>
                <c:pt idx="1239">
                  <c:v>57.42499320000001</c:v>
                </c:pt>
                <c:pt idx="1240">
                  <c:v>57.42499320000001</c:v>
                </c:pt>
                <c:pt idx="1241">
                  <c:v>57.42499320000001</c:v>
                </c:pt>
                <c:pt idx="1242">
                  <c:v>57.42499320000001</c:v>
                </c:pt>
                <c:pt idx="1243">
                  <c:v>57.42499320000001</c:v>
                </c:pt>
                <c:pt idx="1244">
                  <c:v>57.42499320000001</c:v>
                </c:pt>
                <c:pt idx="1245">
                  <c:v>57.42499320000001</c:v>
                </c:pt>
                <c:pt idx="1246">
                  <c:v>57.42499320000001</c:v>
                </c:pt>
                <c:pt idx="1247">
                  <c:v>57.42499320000001</c:v>
                </c:pt>
                <c:pt idx="1248">
                  <c:v>57.42499320000001</c:v>
                </c:pt>
                <c:pt idx="1249">
                  <c:v>57.42499320000001</c:v>
                </c:pt>
                <c:pt idx="1250">
                  <c:v>57.42499320000001</c:v>
                </c:pt>
                <c:pt idx="1251">
                  <c:v>57.42499320000001</c:v>
                </c:pt>
                <c:pt idx="1252">
                  <c:v>57.42499320000001</c:v>
                </c:pt>
                <c:pt idx="1253">
                  <c:v>57.42499320000001</c:v>
                </c:pt>
                <c:pt idx="1254">
                  <c:v>57.42499320000001</c:v>
                </c:pt>
                <c:pt idx="1255">
                  <c:v>57.42499320000001</c:v>
                </c:pt>
                <c:pt idx="1256">
                  <c:v>57.42499320000001</c:v>
                </c:pt>
                <c:pt idx="1257">
                  <c:v>57.42499320000001</c:v>
                </c:pt>
                <c:pt idx="1258">
                  <c:v>57.42499320000001</c:v>
                </c:pt>
                <c:pt idx="1259">
                  <c:v>57.42499320000001</c:v>
                </c:pt>
                <c:pt idx="1260">
                  <c:v>57.42499320000001</c:v>
                </c:pt>
                <c:pt idx="1261">
                  <c:v>57.42499320000001</c:v>
                </c:pt>
                <c:pt idx="1262">
                  <c:v>57.42499320000001</c:v>
                </c:pt>
                <c:pt idx="1263">
                  <c:v>57.42499320000001</c:v>
                </c:pt>
                <c:pt idx="1264">
                  <c:v>57.42499320000001</c:v>
                </c:pt>
                <c:pt idx="1265">
                  <c:v>57.42499320000001</c:v>
                </c:pt>
                <c:pt idx="1266">
                  <c:v>57.42499320000001</c:v>
                </c:pt>
                <c:pt idx="1267">
                  <c:v>57.42499320000001</c:v>
                </c:pt>
                <c:pt idx="1268">
                  <c:v>57.42499320000001</c:v>
                </c:pt>
                <c:pt idx="1269">
                  <c:v>57.42499320000001</c:v>
                </c:pt>
                <c:pt idx="1270">
                  <c:v>57.42499320000001</c:v>
                </c:pt>
                <c:pt idx="1271">
                  <c:v>57.42499320000001</c:v>
                </c:pt>
                <c:pt idx="1272">
                  <c:v>57.42499320000001</c:v>
                </c:pt>
                <c:pt idx="1273">
                  <c:v>57.42499320000001</c:v>
                </c:pt>
                <c:pt idx="1274">
                  <c:v>57.42499320000001</c:v>
                </c:pt>
                <c:pt idx="1275">
                  <c:v>57.42499320000001</c:v>
                </c:pt>
                <c:pt idx="1276">
                  <c:v>57.42499320000001</c:v>
                </c:pt>
                <c:pt idx="1277">
                  <c:v>57.42499320000001</c:v>
                </c:pt>
                <c:pt idx="1278">
                  <c:v>57.42499320000001</c:v>
                </c:pt>
                <c:pt idx="1279">
                  <c:v>57.42499320000001</c:v>
                </c:pt>
                <c:pt idx="1280">
                  <c:v>57.42499320000001</c:v>
                </c:pt>
                <c:pt idx="1281">
                  <c:v>57.42499320000001</c:v>
                </c:pt>
                <c:pt idx="1282">
                  <c:v>57.42499320000001</c:v>
                </c:pt>
                <c:pt idx="1283">
                  <c:v>57.42499320000001</c:v>
                </c:pt>
                <c:pt idx="1284">
                  <c:v>57.42499320000001</c:v>
                </c:pt>
                <c:pt idx="1285">
                  <c:v>57.42499320000001</c:v>
                </c:pt>
                <c:pt idx="1286">
                  <c:v>57.42499320000001</c:v>
                </c:pt>
                <c:pt idx="1287">
                  <c:v>57.42499320000001</c:v>
                </c:pt>
                <c:pt idx="1288">
                  <c:v>57.42499320000001</c:v>
                </c:pt>
                <c:pt idx="1289">
                  <c:v>57.42499320000001</c:v>
                </c:pt>
                <c:pt idx="1290">
                  <c:v>57.42499320000001</c:v>
                </c:pt>
                <c:pt idx="1291">
                  <c:v>57.42499320000001</c:v>
                </c:pt>
                <c:pt idx="1292">
                  <c:v>57.42499320000001</c:v>
                </c:pt>
                <c:pt idx="1293">
                  <c:v>57.42499320000001</c:v>
                </c:pt>
                <c:pt idx="1294">
                  <c:v>57.42499320000001</c:v>
                </c:pt>
                <c:pt idx="1295">
                  <c:v>57.42499320000001</c:v>
                </c:pt>
                <c:pt idx="1296">
                  <c:v>57.42499320000001</c:v>
                </c:pt>
                <c:pt idx="1297">
                  <c:v>57.42499320000001</c:v>
                </c:pt>
                <c:pt idx="1298">
                  <c:v>57.42499320000001</c:v>
                </c:pt>
                <c:pt idx="1299">
                  <c:v>57.42499320000001</c:v>
                </c:pt>
                <c:pt idx="1300">
                  <c:v>57.42499320000001</c:v>
                </c:pt>
                <c:pt idx="1301">
                  <c:v>57.42499320000001</c:v>
                </c:pt>
                <c:pt idx="1302">
                  <c:v>57.42499320000001</c:v>
                </c:pt>
                <c:pt idx="1303">
                  <c:v>57.42499320000001</c:v>
                </c:pt>
                <c:pt idx="1304">
                  <c:v>57.42499320000001</c:v>
                </c:pt>
                <c:pt idx="1305">
                  <c:v>57.42499320000001</c:v>
                </c:pt>
                <c:pt idx="1306">
                  <c:v>57.42499320000001</c:v>
                </c:pt>
                <c:pt idx="1307">
                  <c:v>57.42499320000001</c:v>
                </c:pt>
                <c:pt idx="1308">
                  <c:v>57.42499320000001</c:v>
                </c:pt>
                <c:pt idx="1309">
                  <c:v>57.42499320000001</c:v>
                </c:pt>
                <c:pt idx="1310">
                  <c:v>57.42499320000001</c:v>
                </c:pt>
                <c:pt idx="1311">
                  <c:v>57.42499320000001</c:v>
                </c:pt>
                <c:pt idx="1312">
                  <c:v>57.42499320000001</c:v>
                </c:pt>
                <c:pt idx="1313">
                  <c:v>57.42499320000001</c:v>
                </c:pt>
                <c:pt idx="1314">
                  <c:v>57.42499320000001</c:v>
                </c:pt>
                <c:pt idx="1315">
                  <c:v>57.42499320000001</c:v>
                </c:pt>
                <c:pt idx="1316">
                  <c:v>57.42499320000001</c:v>
                </c:pt>
                <c:pt idx="1317">
                  <c:v>57.42499320000001</c:v>
                </c:pt>
                <c:pt idx="1318">
                  <c:v>57.42499320000001</c:v>
                </c:pt>
                <c:pt idx="1319">
                  <c:v>57.42499320000001</c:v>
                </c:pt>
                <c:pt idx="1320">
                  <c:v>57.42499320000001</c:v>
                </c:pt>
                <c:pt idx="1321">
                  <c:v>57.42499320000001</c:v>
                </c:pt>
                <c:pt idx="1322">
                  <c:v>57.42499320000001</c:v>
                </c:pt>
                <c:pt idx="1323">
                  <c:v>57.42499320000001</c:v>
                </c:pt>
                <c:pt idx="1324">
                  <c:v>57.42499320000001</c:v>
                </c:pt>
                <c:pt idx="1325">
                  <c:v>57.42499320000001</c:v>
                </c:pt>
                <c:pt idx="1326">
                  <c:v>57.42499320000001</c:v>
                </c:pt>
                <c:pt idx="1327">
                  <c:v>57.42499320000001</c:v>
                </c:pt>
                <c:pt idx="1328">
                  <c:v>57.42499320000001</c:v>
                </c:pt>
                <c:pt idx="1329">
                  <c:v>57.42499320000001</c:v>
                </c:pt>
                <c:pt idx="1330">
                  <c:v>57.42499320000001</c:v>
                </c:pt>
                <c:pt idx="1331">
                  <c:v>57.42499320000001</c:v>
                </c:pt>
                <c:pt idx="1332">
                  <c:v>57.42499320000001</c:v>
                </c:pt>
                <c:pt idx="1333">
                  <c:v>57.42499320000001</c:v>
                </c:pt>
                <c:pt idx="1334">
                  <c:v>57.42499320000001</c:v>
                </c:pt>
                <c:pt idx="1335">
                  <c:v>57.42499320000001</c:v>
                </c:pt>
                <c:pt idx="1336">
                  <c:v>57.42499320000001</c:v>
                </c:pt>
                <c:pt idx="1337">
                  <c:v>57.42499320000001</c:v>
                </c:pt>
                <c:pt idx="1338">
                  <c:v>57.42499320000001</c:v>
                </c:pt>
                <c:pt idx="1339">
                  <c:v>57.42499320000001</c:v>
                </c:pt>
                <c:pt idx="1340">
                  <c:v>57.42499320000001</c:v>
                </c:pt>
                <c:pt idx="1341">
                  <c:v>57.42499320000001</c:v>
                </c:pt>
                <c:pt idx="1342">
                  <c:v>57.42499320000001</c:v>
                </c:pt>
                <c:pt idx="1343">
                  <c:v>57.42499320000001</c:v>
                </c:pt>
                <c:pt idx="1344">
                  <c:v>57.42499320000001</c:v>
                </c:pt>
                <c:pt idx="1345">
                  <c:v>57.42499320000001</c:v>
                </c:pt>
                <c:pt idx="1346">
                  <c:v>57.42499320000001</c:v>
                </c:pt>
                <c:pt idx="1347">
                  <c:v>57.42499320000001</c:v>
                </c:pt>
                <c:pt idx="1348">
                  <c:v>57.42499320000001</c:v>
                </c:pt>
                <c:pt idx="1349">
                  <c:v>57.42499320000001</c:v>
                </c:pt>
                <c:pt idx="1350">
                  <c:v>57.42499320000001</c:v>
                </c:pt>
                <c:pt idx="1351">
                  <c:v>57.42499320000001</c:v>
                </c:pt>
                <c:pt idx="1352">
                  <c:v>57.42499320000001</c:v>
                </c:pt>
                <c:pt idx="1353">
                  <c:v>57.42499320000001</c:v>
                </c:pt>
                <c:pt idx="1354">
                  <c:v>57.42499320000001</c:v>
                </c:pt>
                <c:pt idx="1355">
                  <c:v>57.42499320000001</c:v>
                </c:pt>
                <c:pt idx="1356">
                  <c:v>57.42499320000001</c:v>
                </c:pt>
                <c:pt idx="1357">
                  <c:v>57.42499320000001</c:v>
                </c:pt>
                <c:pt idx="1358">
                  <c:v>57.42499320000001</c:v>
                </c:pt>
                <c:pt idx="1359">
                  <c:v>57.42499320000001</c:v>
                </c:pt>
                <c:pt idx="1360">
                  <c:v>57.42499320000001</c:v>
                </c:pt>
                <c:pt idx="1361">
                  <c:v>57.42499320000001</c:v>
                </c:pt>
                <c:pt idx="1362">
                  <c:v>57.42499320000001</c:v>
                </c:pt>
                <c:pt idx="1363">
                  <c:v>57.42499320000001</c:v>
                </c:pt>
                <c:pt idx="1364">
                  <c:v>57.42499320000001</c:v>
                </c:pt>
                <c:pt idx="1365">
                  <c:v>57.42499320000001</c:v>
                </c:pt>
                <c:pt idx="1366">
                  <c:v>57.42499320000001</c:v>
                </c:pt>
                <c:pt idx="1367">
                  <c:v>57.42499320000001</c:v>
                </c:pt>
                <c:pt idx="1368">
                  <c:v>57.42499320000001</c:v>
                </c:pt>
                <c:pt idx="1369">
                  <c:v>57.42499320000001</c:v>
                </c:pt>
                <c:pt idx="1370">
                  <c:v>57.42499320000001</c:v>
                </c:pt>
                <c:pt idx="1371">
                  <c:v>57.42499320000001</c:v>
                </c:pt>
                <c:pt idx="1372">
                  <c:v>57.42499320000001</c:v>
                </c:pt>
                <c:pt idx="1373">
                  <c:v>57.42499320000001</c:v>
                </c:pt>
                <c:pt idx="1374">
                  <c:v>57.42499320000001</c:v>
                </c:pt>
                <c:pt idx="1375">
                  <c:v>57.42499320000001</c:v>
                </c:pt>
                <c:pt idx="1376">
                  <c:v>57.42499320000001</c:v>
                </c:pt>
                <c:pt idx="1377">
                  <c:v>57.42499320000001</c:v>
                </c:pt>
                <c:pt idx="1378">
                  <c:v>57.42499320000001</c:v>
                </c:pt>
                <c:pt idx="1379">
                  <c:v>57.42499320000001</c:v>
                </c:pt>
                <c:pt idx="1380">
                  <c:v>57.42499320000001</c:v>
                </c:pt>
                <c:pt idx="1381">
                  <c:v>57.42499320000001</c:v>
                </c:pt>
                <c:pt idx="1382">
                  <c:v>57.42499320000001</c:v>
                </c:pt>
                <c:pt idx="1383">
                  <c:v>57.42499320000001</c:v>
                </c:pt>
                <c:pt idx="1384">
                  <c:v>57.42499320000001</c:v>
                </c:pt>
                <c:pt idx="1385">
                  <c:v>57.42499320000001</c:v>
                </c:pt>
                <c:pt idx="1386">
                  <c:v>57.42499320000001</c:v>
                </c:pt>
                <c:pt idx="1387">
                  <c:v>57.42499320000001</c:v>
                </c:pt>
                <c:pt idx="1388">
                  <c:v>57.42499320000001</c:v>
                </c:pt>
                <c:pt idx="1389">
                  <c:v>57.42499320000001</c:v>
                </c:pt>
                <c:pt idx="1390">
                  <c:v>57.42499320000001</c:v>
                </c:pt>
                <c:pt idx="1391">
                  <c:v>57.42499320000001</c:v>
                </c:pt>
                <c:pt idx="1392">
                  <c:v>57.42499320000001</c:v>
                </c:pt>
                <c:pt idx="1393">
                  <c:v>57.42499320000001</c:v>
                </c:pt>
                <c:pt idx="1394">
                  <c:v>57.42499320000001</c:v>
                </c:pt>
                <c:pt idx="1395">
                  <c:v>57.42499320000001</c:v>
                </c:pt>
                <c:pt idx="1396">
                  <c:v>57.42499320000001</c:v>
                </c:pt>
                <c:pt idx="1397">
                  <c:v>57.42499320000001</c:v>
                </c:pt>
                <c:pt idx="1398">
                  <c:v>57.42499320000001</c:v>
                </c:pt>
                <c:pt idx="1399">
                  <c:v>57.42499320000001</c:v>
                </c:pt>
                <c:pt idx="1400">
                  <c:v>57.42499320000001</c:v>
                </c:pt>
                <c:pt idx="1401">
                  <c:v>57.42499320000001</c:v>
                </c:pt>
                <c:pt idx="1402">
                  <c:v>57.42499320000001</c:v>
                </c:pt>
                <c:pt idx="1403">
                  <c:v>57.42499320000001</c:v>
                </c:pt>
                <c:pt idx="1404">
                  <c:v>57.42499320000001</c:v>
                </c:pt>
                <c:pt idx="1405">
                  <c:v>57.42499320000001</c:v>
                </c:pt>
                <c:pt idx="1406">
                  <c:v>57.42499320000001</c:v>
                </c:pt>
                <c:pt idx="1407">
                  <c:v>57.42499320000001</c:v>
                </c:pt>
                <c:pt idx="1408">
                  <c:v>57.42499320000001</c:v>
                </c:pt>
                <c:pt idx="1409">
                  <c:v>57.42499320000001</c:v>
                </c:pt>
                <c:pt idx="1410">
                  <c:v>57.42499320000001</c:v>
                </c:pt>
                <c:pt idx="1411">
                  <c:v>57.42499320000001</c:v>
                </c:pt>
                <c:pt idx="1412">
                  <c:v>57.42499320000001</c:v>
                </c:pt>
                <c:pt idx="1413">
                  <c:v>57.42499320000001</c:v>
                </c:pt>
                <c:pt idx="1414">
                  <c:v>57.42499320000001</c:v>
                </c:pt>
                <c:pt idx="1415">
                  <c:v>57.42499320000001</c:v>
                </c:pt>
                <c:pt idx="1416">
                  <c:v>57.42499320000001</c:v>
                </c:pt>
                <c:pt idx="1417">
                  <c:v>57.42499320000001</c:v>
                </c:pt>
                <c:pt idx="1418">
                  <c:v>57.42499320000001</c:v>
                </c:pt>
                <c:pt idx="1419">
                  <c:v>57.42499320000001</c:v>
                </c:pt>
                <c:pt idx="1420">
                  <c:v>57.42499320000001</c:v>
                </c:pt>
                <c:pt idx="1421">
                  <c:v>57.42499320000001</c:v>
                </c:pt>
                <c:pt idx="1422">
                  <c:v>57.42499320000001</c:v>
                </c:pt>
                <c:pt idx="1423">
                  <c:v>57.42499320000001</c:v>
                </c:pt>
                <c:pt idx="1424">
                  <c:v>57.42499320000001</c:v>
                </c:pt>
                <c:pt idx="1425">
                  <c:v>57.42499320000001</c:v>
                </c:pt>
                <c:pt idx="1426">
                  <c:v>57.42499320000001</c:v>
                </c:pt>
                <c:pt idx="1427">
                  <c:v>57.42499320000001</c:v>
                </c:pt>
                <c:pt idx="1428">
                  <c:v>57.42499320000001</c:v>
                </c:pt>
                <c:pt idx="1429">
                  <c:v>57.42499320000001</c:v>
                </c:pt>
                <c:pt idx="1430">
                  <c:v>57.42499320000001</c:v>
                </c:pt>
                <c:pt idx="1431">
                  <c:v>57.42499320000001</c:v>
                </c:pt>
                <c:pt idx="1432">
                  <c:v>57.42499320000001</c:v>
                </c:pt>
                <c:pt idx="1433">
                  <c:v>57.42499320000001</c:v>
                </c:pt>
                <c:pt idx="1434">
                  <c:v>57.42499320000001</c:v>
                </c:pt>
                <c:pt idx="1435">
                  <c:v>57.42499320000001</c:v>
                </c:pt>
                <c:pt idx="1436">
                  <c:v>57.42499320000001</c:v>
                </c:pt>
                <c:pt idx="1437">
                  <c:v>57.42499320000001</c:v>
                </c:pt>
                <c:pt idx="1438">
                  <c:v>57.42499320000001</c:v>
                </c:pt>
                <c:pt idx="1439">
                  <c:v>57.42499320000001</c:v>
                </c:pt>
                <c:pt idx="1440">
                  <c:v>57.42499320000001</c:v>
                </c:pt>
                <c:pt idx="1441">
                  <c:v>57.42499320000001</c:v>
                </c:pt>
                <c:pt idx="1442">
                  <c:v>57.42499320000001</c:v>
                </c:pt>
                <c:pt idx="1443">
                  <c:v>57.42499320000001</c:v>
                </c:pt>
                <c:pt idx="1444">
                  <c:v>57.42499320000001</c:v>
                </c:pt>
                <c:pt idx="1445">
                  <c:v>57.42499320000001</c:v>
                </c:pt>
                <c:pt idx="1446">
                  <c:v>57.42499320000001</c:v>
                </c:pt>
                <c:pt idx="1447">
                  <c:v>57.42499320000001</c:v>
                </c:pt>
                <c:pt idx="1448">
                  <c:v>57.42499320000001</c:v>
                </c:pt>
                <c:pt idx="1449">
                  <c:v>57.42499320000001</c:v>
                </c:pt>
                <c:pt idx="1450">
                  <c:v>57.42499320000001</c:v>
                </c:pt>
                <c:pt idx="1451">
                  <c:v>57.42499320000001</c:v>
                </c:pt>
                <c:pt idx="1452">
                  <c:v>57.42499320000001</c:v>
                </c:pt>
                <c:pt idx="1453">
                  <c:v>57.42499320000001</c:v>
                </c:pt>
                <c:pt idx="1454">
                  <c:v>57.42499320000001</c:v>
                </c:pt>
                <c:pt idx="1455">
                  <c:v>57.42499320000001</c:v>
                </c:pt>
                <c:pt idx="1456">
                  <c:v>57.42499320000001</c:v>
                </c:pt>
                <c:pt idx="1457">
                  <c:v>57.42499320000001</c:v>
                </c:pt>
                <c:pt idx="1458">
                  <c:v>57.42499320000001</c:v>
                </c:pt>
                <c:pt idx="1459">
                  <c:v>57.42499320000001</c:v>
                </c:pt>
                <c:pt idx="1460">
                  <c:v>57.42499320000001</c:v>
                </c:pt>
                <c:pt idx="1461">
                  <c:v>57.42499320000001</c:v>
                </c:pt>
                <c:pt idx="1462">
                  <c:v>57.42499320000001</c:v>
                </c:pt>
                <c:pt idx="1463">
                  <c:v>57.42499320000001</c:v>
                </c:pt>
                <c:pt idx="1464">
                  <c:v>57.42499320000001</c:v>
                </c:pt>
                <c:pt idx="1465">
                  <c:v>57.42499320000001</c:v>
                </c:pt>
                <c:pt idx="1466">
                  <c:v>57.42499320000001</c:v>
                </c:pt>
                <c:pt idx="1467">
                  <c:v>57.42499320000001</c:v>
                </c:pt>
                <c:pt idx="1468">
                  <c:v>57.42499320000001</c:v>
                </c:pt>
                <c:pt idx="1469">
                  <c:v>57.42499320000001</c:v>
                </c:pt>
                <c:pt idx="1470">
                  <c:v>57.42499320000001</c:v>
                </c:pt>
                <c:pt idx="1471">
                  <c:v>57.42499320000001</c:v>
                </c:pt>
                <c:pt idx="1472">
                  <c:v>57.42499320000001</c:v>
                </c:pt>
                <c:pt idx="1473">
                  <c:v>57.42499320000001</c:v>
                </c:pt>
                <c:pt idx="1474">
                  <c:v>57.42499320000001</c:v>
                </c:pt>
                <c:pt idx="1475">
                  <c:v>57.42499320000001</c:v>
                </c:pt>
                <c:pt idx="1476">
                  <c:v>57.42499320000001</c:v>
                </c:pt>
                <c:pt idx="1477">
                  <c:v>57.42499320000001</c:v>
                </c:pt>
                <c:pt idx="1478">
                  <c:v>57.42499320000001</c:v>
                </c:pt>
                <c:pt idx="1479">
                  <c:v>57.42499320000001</c:v>
                </c:pt>
                <c:pt idx="1480">
                  <c:v>57.42499320000001</c:v>
                </c:pt>
                <c:pt idx="1481">
                  <c:v>57.42499320000001</c:v>
                </c:pt>
                <c:pt idx="1482">
                  <c:v>57.42499320000001</c:v>
                </c:pt>
                <c:pt idx="1483">
                  <c:v>57.42499320000001</c:v>
                </c:pt>
                <c:pt idx="1484">
                  <c:v>57.42499320000001</c:v>
                </c:pt>
                <c:pt idx="1485">
                  <c:v>57.42499320000001</c:v>
                </c:pt>
                <c:pt idx="1486">
                  <c:v>57.42499320000001</c:v>
                </c:pt>
                <c:pt idx="1487">
                  <c:v>57.42499320000001</c:v>
                </c:pt>
                <c:pt idx="1488">
                  <c:v>57.42499320000001</c:v>
                </c:pt>
                <c:pt idx="1489">
                  <c:v>57.42499320000001</c:v>
                </c:pt>
                <c:pt idx="1490">
                  <c:v>57.42499320000001</c:v>
                </c:pt>
                <c:pt idx="1491">
                  <c:v>57.42499320000001</c:v>
                </c:pt>
                <c:pt idx="1492">
                  <c:v>57.42499320000001</c:v>
                </c:pt>
                <c:pt idx="1493">
                  <c:v>57.42499320000001</c:v>
                </c:pt>
                <c:pt idx="1494">
                  <c:v>57.42499320000001</c:v>
                </c:pt>
                <c:pt idx="1495">
                  <c:v>57.42499320000001</c:v>
                </c:pt>
                <c:pt idx="1496">
                  <c:v>57.42499320000001</c:v>
                </c:pt>
                <c:pt idx="1497">
                  <c:v>57.42499320000001</c:v>
                </c:pt>
                <c:pt idx="1498">
                  <c:v>57.42499320000001</c:v>
                </c:pt>
                <c:pt idx="1499">
                  <c:v>57.42499320000001</c:v>
                </c:pt>
                <c:pt idx="1500">
                  <c:v>57.42499320000001</c:v>
                </c:pt>
                <c:pt idx="1501">
                  <c:v>57.42499320000001</c:v>
                </c:pt>
                <c:pt idx="1502">
                  <c:v>57.42499320000001</c:v>
                </c:pt>
                <c:pt idx="1503">
                  <c:v>57.42499320000001</c:v>
                </c:pt>
                <c:pt idx="1504">
                  <c:v>57.42499320000001</c:v>
                </c:pt>
                <c:pt idx="1505">
                  <c:v>57.42499320000001</c:v>
                </c:pt>
                <c:pt idx="1506">
                  <c:v>57.42499320000001</c:v>
                </c:pt>
                <c:pt idx="1507">
                  <c:v>57.42499320000001</c:v>
                </c:pt>
                <c:pt idx="1508">
                  <c:v>57.42499320000001</c:v>
                </c:pt>
                <c:pt idx="1509">
                  <c:v>57.42499320000001</c:v>
                </c:pt>
                <c:pt idx="1510">
                  <c:v>57.42499320000001</c:v>
                </c:pt>
                <c:pt idx="1511">
                  <c:v>57.42499320000001</c:v>
                </c:pt>
                <c:pt idx="1512">
                  <c:v>57.42499320000001</c:v>
                </c:pt>
                <c:pt idx="1513">
                  <c:v>57.42499320000001</c:v>
                </c:pt>
                <c:pt idx="1514">
                  <c:v>57.42499320000001</c:v>
                </c:pt>
                <c:pt idx="1515">
                  <c:v>57.42499320000001</c:v>
                </c:pt>
                <c:pt idx="1516">
                  <c:v>57.42499320000001</c:v>
                </c:pt>
                <c:pt idx="1517">
                  <c:v>57.42499320000001</c:v>
                </c:pt>
                <c:pt idx="1518">
                  <c:v>57.42499320000001</c:v>
                </c:pt>
                <c:pt idx="1519">
                  <c:v>57.42499320000001</c:v>
                </c:pt>
                <c:pt idx="1520">
                  <c:v>57.42499320000001</c:v>
                </c:pt>
                <c:pt idx="1521">
                  <c:v>57.42499320000001</c:v>
                </c:pt>
                <c:pt idx="1522">
                  <c:v>57.42499320000001</c:v>
                </c:pt>
                <c:pt idx="1523">
                  <c:v>57.42499320000001</c:v>
                </c:pt>
                <c:pt idx="1524">
                  <c:v>57.42499320000001</c:v>
                </c:pt>
                <c:pt idx="1525">
                  <c:v>57.42499320000001</c:v>
                </c:pt>
                <c:pt idx="1526">
                  <c:v>57.42499320000001</c:v>
                </c:pt>
                <c:pt idx="1527">
                  <c:v>57.42499320000001</c:v>
                </c:pt>
                <c:pt idx="1528">
                  <c:v>57.42499320000001</c:v>
                </c:pt>
                <c:pt idx="1529">
                  <c:v>57.42499320000001</c:v>
                </c:pt>
                <c:pt idx="1530">
                  <c:v>57.42499320000001</c:v>
                </c:pt>
                <c:pt idx="1531">
                  <c:v>57.42499320000001</c:v>
                </c:pt>
                <c:pt idx="1532">
                  <c:v>57.42499320000001</c:v>
                </c:pt>
                <c:pt idx="1533">
                  <c:v>57.42499320000001</c:v>
                </c:pt>
                <c:pt idx="1534">
                  <c:v>57.42499320000001</c:v>
                </c:pt>
                <c:pt idx="1535">
                  <c:v>57.42499320000001</c:v>
                </c:pt>
                <c:pt idx="1536">
                  <c:v>57.42499320000001</c:v>
                </c:pt>
                <c:pt idx="1537">
                  <c:v>57.42499320000001</c:v>
                </c:pt>
                <c:pt idx="1538">
                  <c:v>57.42499320000001</c:v>
                </c:pt>
                <c:pt idx="1539">
                  <c:v>57.42499320000001</c:v>
                </c:pt>
                <c:pt idx="1540">
                  <c:v>57.42499320000001</c:v>
                </c:pt>
                <c:pt idx="1541">
                  <c:v>57.42499320000001</c:v>
                </c:pt>
                <c:pt idx="1542">
                  <c:v>57.42499320000001</c:v>
                </c:pt>
                <c:pt idx="1543">
                  <c:v>57.42499320000001</c:v>
                </c:pt>
                <c:pt idx="1544">
                  <c:v>57.42499320000001</c:v>
                </c:pt>
                <c:pt idx="1545">
                  <c:v>57.42499320000001</c:v>
                </c:pt>
                <c:pt idx="1546">
                  <c:v>57.42499320000001</c:v>
                </c:pt>
                <c:pt idx="1547">
                  <c:v>57.42499320000001</c:v>
                </c:pt>
                <c:pt idx="1548">
                  <c:v>57.42499320000001</c:v>
                </c:pt>
                <c:pt idx="1549">
                  <c:v>57.42499320000001</c:v>
                </c:pt>
                <c:pt idx="1550">
                  <c:v>57.42499320000001</c:v>
                </c:pt>
                <c:pt idx="1551">
                  <c:v>57.42499320000001</c:v>
                </c:pt>
                <c:pt idx="1552">
                  <c:v>57.42499320000001</c:v>
                </c:pt>
                <c:pt idx="1553">
                  <c:v>57.42499320000001</c:v>
                </c:pt>
                <c:pt idx="1554">
                  <c:v>57.42499320000001</c:v>
                </c:pt>
                <c:pt idx="1555">
                  <c:v>57.42499320000001</c:v>
                </c:pt>
                <c:pt idx="1556">
                  <c:v>57.42499320000001</c:v>
                </c:pt>
                <c:pt idx="1557">
                  <c:v>57.42499320000001</c:v>
                </c:pt>
                <c:pt idx="1558">
                  <c:v>57.42499320000001</c:v>
                </c:pt>
                <c:pt idx="1559">
                  <c:v>57.42499320000001</c:v>
                </c:pt>
                <c:pt idx="1560">
                  <c:v>57.42499320000001</c:v>
                </c:pt>
                <c:pt idx="1561">
                  <c:v>57.42499320000001</c:v>
                </c:pt>
                <c:pt idx="1562">
                  <c:v>57.42499320000001</c:v>
                </c:pt>
                <c:pt idx="1563">
                  <c:v>57.42499320000001</c:v>
                </c:pt>
                <c:pt idx="1564">
                  <c:v>57.42499320000001</c:v>
                </c:pt>
                <c:pt idx="1565">
                  <c:v>57.42499320000001</c:v>
                </c:pt>
                <c:pt idx="1566">
                  <c:v>57.42499320000001</c:v>
                </c:pt>
                <c:pt idx="1567">
                  <c:v>57.42499320000001</c:v>
                </c:pt>
                <c:pt idx="1568">
                  <c:v>57.42499320000001</c:v>
                </c:pt>
                <c:pt idx="1569">
                  <c:v>57.42499320000001</c:v>
                </c:pt>
                <c:pt idx="1570">
                  <c:v>57.42499320000001</c:v>
                </c:pt>
                <c:pt idx="1571">
                  <c:v>57.42499320000001</c:v>
                </c:pt>
                <c:pt idx="1572">
                  <c:v>57.42499320000001</c:v>
                </c:pt>
                <c:pt idx="1573">
                  <c:v>57.42499320000001</c:v>
                </c:pt>
                <c:pt idx="1574">
                  <c:v>57.42499320000001</c:v>
                </c:pt>
                <c:pt idx="1575">
                  <c:v>57.42499320000001</c:v>
                </c:pt>
                <c:pt idx="1576">
                  <c:v>57.42499320000001</c:v>
                </c:pt>
                <c:pt idx="1577">
                  <c:v>57.42499320000001</c:v>
                </c:pt>
                <c:pt idx="1578">
                  <c:v>57.42499320000001</c:v>
                </c:pt>
                <c:pt idx="1579">
                  <c:v>57.42499320000001</c:v>
                </c:pt>
                <c:pt idx="1580">
                  <c:v>57.42499320000001</c:v>
                </c:pt>
                <c:pt idx="1581">
                  <c:v>57.42499320000001</c:v>
                </c:pt>
                <c:pt idx="1582">
                  <c:v>57.42499320000001</c:v>
                </c:pt>
                <c:pt idx="1583">
                  <c:v>57.42499320000001</c:v>
                </c:pt>
                <c:pt idx="1584">
                  <c:v>57.42499320000001</c:v>
                </c:pt>
                <c:pt idx="1585">
                  <c:v>57.42499320000001</c:v>
                </c:pt>
                <c:pt idx="1586">
                  <c:v>57.42499320000001</c:v>
                </c:pt>
                <c:pt idx="1587">
                  <c:v>57.42499320000001</c:v>
                </c:pt>
                <c:pt idx="1588">
                  <c:v>57.42499320000001</c:v>
                </c:pt>
                <c:pt idx="1589">
                  <c:v>57.42499320000001</c:v>
                </c:pt>
                <c:pt idx="1590">
                  <c:v>57.42499320000001</c:v>
                </c:pt>
                <c:pt idx="1591">
                  <c:v>57.42499320000001</c:v>
                </c:pt>
                <c:pt idx="1592">
                  <c:v>57.42499320000001</c:v>
                </c:pt>
                <c:pt idx="1593">
                  <c:v>57.42499320000001</c:v>
                </c:pt>
                <c:pt idx="1594">
                  <c:v>57.42499320000001</c:v>
                </c:pt>
                <c:pt idx="1595">
                  <c:v>57.42499320000001</c:v>
                </c:pt>
                <c:pt idx="1596">
                  <c:v>57.42499320000001</c:v>
                </c:pt>
                <c:pt idx="1597">
                  <c:v>57.42499320000001</c:v>
                </c:pt>
                <c:pt idx="1598">
                  <c:v>57.42499320000001</c:v>
                </c:pt>
                <c:pt idx="1599">
                  <c:v>57.42499320000001</c:v>
                </c:pt>
                <c:pt idx="1600">
                  <c:v>57.42499320000001</c:v>
                </c:pt>
                <c:pt idx="1601">
                  <c:v>57.42499320000001</c:v>
                </c:pt>
                <c:pt idx="1602">
                  <c:v>57.42499320000001</c:v>
                </c:pt>
                <c:pt idx="1603">
                  <c:v>57.42499320000001</c:v>
                </c:pt>
                <c:pt idx="1604">
                  <c:v>57.42499320000001</c:v>
                </c:pt>
                <c:pt idx="1605">
                  <c:v>57.42499320000001</c:v>
                </c:pt>
                <c:pt idx="1606">
                  <c:v>57.42499320000001</c:v>
                </c:pt>
                <c:pt idx="1607">
                  <c:v>57.42499320000001</c:v>
                </c:pt>
                <c:pt idx="1608">
                  <c:v>57.42499320000001</c:v>
                </c:pt>
                <c:pt idx="1609">
                  <c:v>57.42499320000001</c:v>
                </c:pt>
                <c:pt idx="1610">
                  <c:v>57.42499320000001</c:v>
                </c:pt>
                <c:pt idx="1611">
                  <c:v>57.42499320000001</c:v>
                </c:pt>
                <c:pt idx="1612">
                  <c:v>57.42499320000001</c:v>
                </c:pt>
                <c:pt idx="1613">
                  <c:v>57.42499320000001</c:v>
                </c:pt>
                <c:pt idx="1614">
                  <c:v>57.42499320000001</c:v>
                </c:pt>
                <c:pt idx="1615">
                  <c:v>57.42499320000001</c:v>
                </c:pt>
                <c:pt idx="1616">
                  <c:v>57.42499320000001</c:v>
                </c:pt>
                <c:pt idx="1617">
                  <c:v>57.42499320000001</c:v>
                </c:pt>
                <c:pt idx="1618">
                  <c:v>57.42499320000001</c:v>
                </c:pt>
                <c:pt idx="1619">
                  <c:v>57.42499320000001</c:v>
                </c:pt>
                <c:pt idx="1620">
                  <c:v>57.42499320000001</c:v>
                </c:pt>
                <c:pt idx="1621">
                  <c:v>57.42499320000001</c:v>
                </c:pt>
                <c:pt idx="1622">
                  <c:v>57.42499320000001</c:v>
                </c:pt>
                <c:pt idx="1623">
                  <c:v>57.42499320000001</c:v>
                </c:pt>
                <c:pt idx="1624">
                  <c:v>57.42499320000001</c:v>
                </c:pt>
                <c:pt idx="1625">
                  <c:v>57.42499320000001</c:v>
                </c:pt>
                <c:pt idx="1626">
                  <c:v>57.42499320000001</c:v>
                </c:pt>
                <c:pt idx="1627">
                  <c:v>57.42499320000001</c:v>
                </c:pt>
                <c:pt idx="1628">
                  <c:v>57.42499320000001</c:v>
                </c:pt>
                <c:pt idx="1629">
                  <c:v>57.42499320000001</c:v>
                </c:pt>
                <c:pt idx="1630">
                  <c:v>57.42499320000001</c:v>
                </c:pt>
                <c:pt idx="1631">
                  <c:v>57.42499320000001</c:v>
                </c:pt>
                <c:pt idx="1632">
                  <c:v>57.42499320000001</c:v>
                </c:pt>
                <c:pt idx="1633">
                  <c:v>57.42499320000001</c:v>
                </c:pt>
                <c:pt idx="1634">
                  <c:v>57.42499320000001</c:v>
                </c:pt>
                <c:pt idx="1635">
                  <c:v>57.42499320000001</c:v>
                </c:pt>
                <c:pt idx="1636">
                  <c:v>57.42499320000001</c:v>
                </c:pt>
                <c:pt idx="1637">
                  <c:v>57.42499320000001</c:v>
                </c:pt>
                <c:pt idx="1638">
                  <c:v>57.42499320000001</c:v>
                </c:pt>
                <c:pt idx="1639">
                  <c:v>57.42499320000001</c:v>
                </c:pt>
                <c:pt idx="1640">
                  <c:v>57.42499320000001</c:v>
                </c:pt>
                <c:pt idx="1641">
                  <c:v>57.42499320000001</c:v>
                </c:pt>
                <c:pt idx="1642">
                  <c:v>57.42499320000001</c:v>
                </c:pt>
                <c:pt idx="1643">
                  <c:v>57.42499320000001</c:v>
                </c:pt>
                <c:pt idx="1644">
                  <c:v>57.42499320000001</c:v>
                </c:pt>
                <c:pt idx="1645">
                  <c:v>57.42499320000001</c:v>
                </c:pt>
                <c:pt idx="1646">
                  <c:v>57.42499320000001</c:v>
                </c:pt>
                <c:pt idx="1647">
                  <c:v>57.42499320000001</c:v>
                </c:pt>
                <c:pt idx="1648">
                  <c:v>57.42499320000001</c:v>
                </c:pt>
                <c:pt idx="1649">
                  <c:v>57.42499320000001</c:v>
                </c:pt>
                <c:pt idx="1650">
                  <c:v>57.42499320000001</c:v>
                </c:pt>
                <c:pt idx="1651">
                  <c:v>57.42499320000001</c:v>
                </c:pt>
                <c:pt idx="1652">
                  <c:v>57.42499320000001</c:v>
                </c:pt>
                <c:pt idx="1653">
                  <c:v>57.42499320000001</c:v>
                </c:pt>
                <c:pt idx="1654">
                  <c:v>57.42499320000001</c:v>
                </c:pt>
                <c:pt idx="1655">
                  <c:v>57.42499320000001</c:v>
                </c:pt>
                <c:pt idx="1656">
                  <c:v>57.42499320000001</c:v>
                </c:pt>
                <c:pt idx="1657">
                  <c:v>57.42499320000001</c:v>
                </c:pt>
                <c:pt idx="1658">
                  <c:v>57.42499320000001</c:v>
                </c:pt>
                <c:pt idx="1659">
                  <c:v>57.42499320000001</c:v>
                </c:pt>
                <c:pt idx="1660">
                  <c:v>57.42499320000001</c:v>
                </c:pt>
                <c:pt idx="1661">
                  <c:v>57.42499320000001</c:v>
                </c:pt>
                <c:pt idx="1662">
                  <c:v>57.42499320000001</c:v>
                </c:pt>
                <c:pt idx="1663">
                  <c:v>57.42499320000001</c:v>
                </c:pt>
                <c:pt idx="1664">
                  <c:v>57.42499320000001</c:v>
                </c:pt>
                <c:pt idx="1665">
                  <c:v>57.42499320000001</c:v>
                </c:pt>
                <c:pt idx="1666">
                  <c:v>57.42499320000001</c:v>
                </c:pt>
                <c:pt idx="1667">
                  <c:v>57.42499320000001</c:v>
                </c:pt>
                <c:pt idx="1668">
                  <c:v>57.42499320000001</c:v>
                </c:pt>
                <c:pt idx="1669">
                  <c:v>57.42499320000001</c:v>
                </c:pt>
                <c:pt idx="1670">
                  <c:v>57.42499320000001</c:v>
                </c:pt>
                <c:pt idx="1671">
                  <c:v>57.42499320000001</c:v>
                </c:pt>
                <c:pt idx="1672">
                  <c:v>57.42499320000001</c:v>
                </c:pt>
                <c:pt idx="1673">
                  <c:v>57.42499320000001</c:v>
                </c:pt>
                <c:pt idx="1674">
                  <c:v>57.42499320000001</c:v>
                </c:pt>
                <c:pt idx="1675">
                  <c:v>57.42499320000001</c:v>
                </c:pt>
                <c:pt idx="1676">
                  <c:v>57.42499320000001</c:v>
                </c:pt>
                <c:pt idx="1677">
                  <c:v>57.42499320000001</c:v>
                </c:pt>
                <c:pt idx="1678">
                  <c:v>57.42499320000001</c:v>
                </c:pt>
                <c:pt idx="1679">
                  <c:v>57.42499320000001</c:v>
                </c:pt>
                <c:pt idx="1680">
                  <c:v>57.42499320000001</c:v>
                </c:pt>
                <c:pt idx="1681">
                  <c:v>57.42499320000001</c:v>
                </c:pt>
                <c:pt idx="1682">
                  <c:v>57.42499320000001</c:v>
                </c:pt>
                <c:pt idx="1683">
                  <c:v>57.42499320000001</c:v>
                </c:pt>
                <c:pt idx="1684">
                  <c:v>57.42499320000001</c:v>
                </c:pt>
                <c:pt idx="1685">
                  <c:v>57.42499320000001</c:v>
                </c:pt>
                <c:pt idx="1686">
                  <c:v>57.42499320000001</c:v>
                </c:pt>
                <c:pt idx="1687">
                  <c:v>57.42499320000001</c:v>
                </c:pt>
                <c:pt idx="1688">
                  <c:v>57.42499320000001</c:v>
                </c:pt>
                <c:pt idx="1689">
                  <c:v>57.42499320000001</c:v>
                </c:pt>
                <c:pt idx="1690">
                  <c:v>57.42499320000001</c:v>
                </c:pt>
                <c:pt idx="1691">
                  <c:v>57.42499320000001</c:v>
                </c:pt>
                <c:pt idx="1692">
                  <c:v>57.42499320000001</c:v>
                </c:pt>
                <c:pt idx="1693">
                  <c:v>57.42499320000001</c:v>
                </c:pt>
                <c:pt idx="1694">
                  <c:v>57.42499320000001</c:v>
                </c:pt>
                <c:pt idx="1695">
                  <c:v>57.42499320000001</c:v>
                </c:pt>
                <c:pt idx="1696">
                  <c:v>57.42499320000001</c:v>
                </c:pt>
                <c:pt idx="1697">
                  <c:v>57.42499320000001</c:v>
                </c:pt>
                <c:pt idx="1698">
                  <c:v>57.42499320000001</c:v>
                </c:pt>
                <c:pt idx="1699">
                  <c:v>57.42499320000001</c:v>
                </c:pt>
                <c:pt idx="1700">
                  <c:v>57.42499320000001</c:v>
                </c:pt>
                <c:pt idx="1701">
                  <c:v>57.42499320000001</c:v>
                </c:pt>
                <c:pt idx="1702">
                  <c:v>57.42499320000001</c:v>
                </c:pt>
                <c:pt idx="1703">
                  <c:v>57.42499320000001</c:v>
                </c:pt>
                <c:pt idx="1704">
                  <c:v>57.42499320000001</c:v>
                </c:pt>
                <c:pt idx="1705">
                  <c:v>57.42499320000001</c:v>
                </c:pt>
                <c:pt idx="1706">
                  <c:v>57.42499320000001</c:v>
                </c:pt>
                <c:pt idx="1707">
                  <c:v>57.42499320000001</c:v>
                </c:pt>
                <c:pt idx="1708">
                  <c:v>57.42499320000001</c:v>
                </c:pt>
                <c:pt idx="1709">
                  <c:v>57.42499320000001</c:v>
                </c:pt>
                <c:pt idx="1710">
                  <c:v>57.42499320000001</c:v>
                </c:pt>
                <c:pt idx="1711">
                  <c:v>57.42499320000001</c:v>
                </c:pt>
                <c:pt idx="1712">
                  <c:v>57.42499320000001</c:v>
                </c:pt>
                <c:pt idx="1713">
                  <c:v>57.42499320000001</c:v>
                </c:pt>
                <c:pt idx="1714">
                  <c:v>57.42499320000001</c:v>
                </c:pt>
                <c:pt idx="1715">
                  <c:v>57.42499320000001</c:v>
                </c:pt>
                <c:pt idx="1716">
                  <c:v>57.42499320000001</c:v>
                </c:pt>
                <c:pt idx="1717">
                  <c:v>57.42499320000001</c:v>
                </c:pt>
                <c:pt idx="1718">
                  <c:v>57.42499320000001</c:v>
                </c:pt>
                <c:pt idx="1719">
                  <c:v>57.42499320000001</c:v>
                </c:pt>
                <c:pt idx="1720">
                  <c:v>57.42499320000001</c:v>
                </c:pt>
                <c:pt idx="1721">
                  <c:v>57.42499320000001</c:v>
                </c:pt>
                <c:pt idx="1722">
                  <c:v>57.42499320000001</c:v>
                </c:pt>
                <c:pt idx="1723">
                  <c:v>57.42499320000001</c:v>
                </c:pt>
                <c:pt idx="1724">
                  <c:v>57.42499320000001</c:v>
                </c:pt>
                <c:pt idx="1725">
                  <c:v>57.42499320000001</c:v>
                </c:pt>
                <c:pt idx="1726">
                  <c:v>57.42499320000001</c:v>
                </c:pt>
                <c:pt idx="1727">
                  <c:v>57.42499320000001</c:v>
                </c:pt>
                <c:pt idx="1728">
                  <c:v>57.42499320000001</c:v>
                </c:pt>
                <c:pt idx="1729">
                  <c:v>57.42499320000001</c:v>
                </c:pt>
                <c:pt idx="1730">
                  <c:v>57.42499320000001</c:v>
                </c:pt>
                <c:pt idx="1731">
                  <c:v>57.42499320000001</c:v>
                </c:pt>
                <c:pt idx="1732">
                  <c:v>57.42499320000001</c:v>
                </c:pt>
                <c:pt idx="1733">
                  <c:v>57.42499320000001</c:v>
                </c:pt>
                <c:pt idx="1734">
                  <c:v>57.42499320000001</c:v>
                </c:pt>
                <c:pt idx="1735">
                  <c:v>57.42499320000001</c:v>
                </c:pt>
                <c:pt idx="1736">
                  <c:v>57.42499320000001</c:v>
                </c:pt>
                <c:pt idx="1737">
                  <c:v>57.42499320000001</c:v>
                </c:pt>
                <c:pt idx="1738">
                  <c:v>57.42499320000001</c:v>
                </c:pt>
                <c:pt idx="1739">
                  <c:v>57.42499320000001</c:v>
                </c:pt>
                <c:pt idx="1740">
                  <c:v>57.42499320000001</c:v>
                </c:pt>
                <c:pt idx="1741">
                  <c:v>57.42499320000001</c:v>
                </c:pt>
                <c:pt idx="1742">
                  <c:v>57.42499320000001</c:v>
                </c:pt>
                <c:pt idx="1743">
                  <c:v>57.42499320000001</c:v>
                </c:pt>
                <c:pt idx="1744">
                  <c:v>57.42499320000001</c:v>
                </c:pt>
                <c:pt idx="1745">
                  <c:v>57.42499320000001</c:v>
                </c:pt>
                <c:pt idx="1746">
                  <c:v>57.42499320000001</c:v>
                </c:pt>
                <c:pt idx="1747">
                  <c:v>57.42499320000001</c:v>
                </c:pt>
                <c:pt idx="1748">
                  <c:v>57.42499320000001</c:v>
                </c:pt>
                <c:pt idx="1749">
                  <c:v>57.42499320000001</c:v>
                </c:pt>
                <c:pt idx="1750">
                  <c:v>57.42499320000001</c:v>
                </c:pt>
                <c:pt idx="1751">
                  <c:v>57.42499320000001</c:v>
                </c:pt>
                <c:pt idx="1752">
                  <c:v>57.42499320000001</c:v>
                </c:pt>
                <c:pt idx="1753">
                  <c:v>57.42499320000001</c:v>
                </c:pt>
                <c:pt idx="1754">
                  <c:v>57.42499320000001</c:v>
                </c:pt>
                <c:pt idx="1755">
                  <c:v>57.42499320000001</c:v>
                </c:pt>
                <c:pt idx="1756">
                  <c:v>57.42499320000001</c:v>
                </c:pt>
                <c:pt idx="1757">
                  <c:v>57.42499320000001</c:v>
                </c:pt>
                <c:pt idx="1758">
                  <c:v>57.42499320000001</c:v>
                </c:pt>
                <c:pt idx="1759">
                  <c:v>57.42499320000001</c:v>
                </c:pt>
                <c:pt idx="1760">
                  <c:v>57.42499320000001</c:v>
                </c:pt>
                <c:pt idx="1761">
                  <c:v>57.42499320000001</c:v>
                </c:pt>
                <c:pt idx="1762">
                  <c:v>57.42499320000001</c:v>
                </c:pt>
                <c:pt idx="1763">
                  <c:v>57.42499320000001</c:v>
                </c:pt>
                <c:pt idx="1764">
                  <c:v>57.42499320000001</c:v>
                </c:pt>
                <c:pt idx="1765">
                  <c:v>57.42499320000001</c:v>
                </c:pt>
                <c:pt idx="1766">
                  <c:v>57.42499320000001</c:v>
                </c:pt>
                <c:pt idx="1767">
                  <c:v>57.42499320000001</c:v>
                </c:pt>
                <c:pt idx="1768">
                  <c:v>57.42499320000001</c:v>
                </c:pt>
                <c:pt idx="1769">
                  <c:v>57.42499320000001</c:v>
                </c:pt>
                <c:pt idx="1770">
                  <c:v>57.42499320000001</c:v>
                </c:pt>
                <c:pt idx="1771">
                  <c:v>57.42499320000001</c:v>
                </c:pt>
                <c:pt idx="1772">
                  <c:v>57.42499320000001</c:v>
                </c:pt>
                <c:pt idx="1773">
                  <c:v>57.42499320000001</c:v>
                </c:pt>
                <c:pt idx="1774">
                  <c:v>57.42499320000001</c:v>
                </c:pt>
                <c:pt idx="1775">
                  <c:v>57.42499320000001</c:v>
                </c:pt>
                <c:pt idx="1776">
                  <c:v>57.42499320000001</c:v>
                </c:pt>
                <c:pt idx="1777">
                  <c:v>57.42499320000001</c:v>
                </c:pt>
                <c:pt idx="1778">
                  <c:v>57.42499320000001</c:v>
                </c:pt>
                <c:pt idx="1779">
                  <c:v>57.42499320000001</c:v>
                </c:pt>
                <c:pt idx="1780">
                  <c:v>57.42499320000001</c:v>
                </c:pt>
                <c:pt idx="1781">
                  <c:v>57.42499320000001</c:v>
                </c:pt>
                <c:pt idx="1782">
                  <c:v>57.42499320000001</c:v>
                </c:pt>
                <c:pt idx="1783">
                  <c:v>57.42499320000001</c:v>
                </c:pt>
                <c:pt idx="1784">
                  <c:v>57.42499320000001</c:v>
                </c:pt>
                <c:pt idx="1785">
                  <c:v>57.42499320000001</c:v>
                </c:pt>
                <c:pt idx="1786">
                  <c:v>57.42499320000001</c:v>
                </c:pt>
                <c:pt idx="1787">
                  <c:v>57.42499320000001</c:v>
                </c:pt>
                <c:pt idx="1788">
                  <c:v>57.42499320000001</c:v>
                </c:pt>
                <c:pt idx="1789">
                  <c:v>57.42499320000001</c:v>
                </c:pt>
                <c:pt idx="1790">
                  <c:v>57.42499320000001</c:v>
                </c:pt>
                <c:pt idx="1791">
                  <c:v>57.42499320000001</c:v>
                </c:pt>
                <c:pt idx="1792">
                  <c:v>57.42499320000001</c:v>
                </c:pt>
                <c:pt idx="1793">
                  <c:v>57.42499320000001</c:v>
                </c:pt>
                <c:pt idx="1794">
                  <c:v>57.42499320000001</c:v>
                </c:pt>
                <c:pt idx="1795">
                  <c:v>57.42499320000001</c:v>
                </c:pt>
                <c:pt idx="1796">
                  <c:v>57.42499320000001</c:v>
                </c:pt>
                <c:pt idx="1797">
                  <c:v>57.42499320000001</c:v>
                </c:pt>
                <c:pt idx="1798">
                  <c:v>57.42499320000001</c:v>
                </c:pt>
                <c:pt idx="1799">
                  <c:v>57.42499320000001</c:v>
                </c:pt>
                <c:pt idx="1800">
                  <c:v>57.42499320000001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6AC-47B5-8320-36D45BF7493A}"/>
            </c:ext>
          </c:extLst>
        </c:ser>
        <c:ser>
          <c:idx val="8"/>
          <c:order val="2"/>
          <c:tx>
            <c:strRef>
              <c:f>'WLTP Calculations'!$K$2:$K$3</c:f>
              <c:strCache>
                <c:ptCount val="2"/>
                <c:pt idx="0">
                  <c:v>Aerodynamic Resistance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strRef>
              <c:f>'WLTP Calculations'!$B$4:$B$1804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'WLTP Calculations'!$K$4:$K$1804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2.4255000000000002E-2</c:v>
                </c:pt>
                <c:pt idx="13">
                  <c:v>0.2061675</c:v>
                </c:pt>
                <c:pt idx="14">
                  <c:v>0.65488500000000005</c:v>
                </c:pt>
                <c:pt idx="15">
                  <c:v>1.2006225000000001</c:v>
                </c:pt>
                <c:pt idx="16">
                  <c:v>1.5887025000000001</c:v>
                </c:pt>
                <c:pt idx="17">
                  <c:v>2.0495475000000001</c:v>
                </c:pt>
                <c:pt idx="18">
                  <c:v>2.6316675000000003</c:v>
                </c:pt>
                <c:pt idx="19">
                  <c:v>3.1531500000000001</c:v>
                </c:pt>
                <c:pt idx="20">
                  <c:v>3.3350625000000003</c:v>
                </c:pt>
                <c:pt idx="21">
                  <c:v>3.4078275000000002</c:v>
                </c:pt>
                <c:pt idx="22">
                  <c:v>3.4320825000000004</c:v>
                </c:pt>
                <c:pt idx="23">
                  <c:v>3.4927200000000003</c:v>
                </c:pt>
                <c:pt idx="24">
                  <c:v>3.5291025000000005</c:v>
                </c:pt>
                <c:pt idx="25">
                  <c:v>3.7352700000000003</c:v>
                </c:pt>
                <c:pt idx="26">
                  <c:v>3.8686725000000002</c:v>
                </c:pt>
                <c:pt idx="27">
                  <c:v>4.1354775000000004</c:v>
                </c:pt>
                <c:pt idx="28">
                  <c:v>4.4386650000000003</c:v>
                </c:pt>
                <c:pt idx="29">
                  <c:v>4.7418525000000002</c:v>
                </c:pt>
                <c:pt idx="30">
                  <c:v>5.0086575</c:v>
                </c:pt>
                <c:pt idx="31">
                  <c:v>5.1541874999999999</c:v>
                </c:pt>
                <c:pt idx="32">
                  <c:v>5.2512074999999996</c:v>
                </c:pt>
                <c:pt idx="33">
                  <c:v>5.3239725</c:v>
                </c:pt>
                <c:pt idx="34">
                  <c:v>5.3846100000000003</c:v>
                </c:pt>
                <c:pt idx="35">
                  <c:v>5.3967375000000004</c:v>
                </c:pt>
                <c:pt idx="36">
                  <c:v>5.3603550000000011</c:v>
                </c:pt>
                <c:pt idx="37">
                  <c:v>5.1784425000000009</c:v>
                </c:pt>
                <c:pt idx="38">
                  <c:v>4.8388724999999999</c:v>
                </c:pt>
                <c:pt idx="39">
                  <c:v>4.4871750000000006</c:v>
                </c:pt>
                <c:pt idx="40">
                  <c:v>4.1961150000000007</c:v>
                </c:pt>
                <c:pt idx="41">
                  <c:v>3.9171825</c:v>
                </c:pt>
                <c:pt idx="42">
                  <c:v>3.5169750000000004</c:v>
                </c:pt>
                <c:pt idx="43">
                  <c:v>3.0440025000000004</c:v>
                </c:pt>
                <c:pt idx="44">
                  <c:v>2.6923050000000002</c:v>
                </c:pt>
                <c:pt idx="45">
                  <c:v>2.5346475000000002</c:v>
                </c:pt>
                <c:pt idx="46">
                  <c:v>2.4740099999999998</c:v>
                </c:pt>
                <c:pt idx="47">
                  <c:v>2.3648625000000001</c:v>
                </c:pt>
                <c:pt idx="48">
                  <c:v>2.2314599999999998</c:v>
                </c:pt>
                <c:pt idx="49">
                  <c:v>2.1586950000000003</c:v>
                </c:pt>
                <c:pt idx="50">
                  <c:v>2.1586950000000003</c:v>
                </c:pt>
                <c:pt idx="51">
                  <c:v>2.110185</c:v>
                </c:pt>
                <c:pt idx="52">
                  <c:v>1.9040175000000001</c:v>
                </c:pt>
                <c:pt idx="53">
                  <c:v>1.5887025000000001</c:v>
                </c:pt>
                <c:pt idx="54">
                  <c:v>1.4674275000000001</c:v>
                </c:pt>
                <c:pt idx="55">
                  <c:v>1.4553</c:v>
                </c:pt>
                <c:pt idx="56">
                  <c:v>1.4553</c:v>
                </c:pt>
                <c:pt idx="57">
                  <c:v>1.4553</c:v>
                </c:pt>
                <c:pt idx="58">
                  <c:v>1.4916825000000002</c:v>
                </c:pt>
                <c:pt idx="59">
                  <c:v>1.528065</c:v>
                </c:pt>
                <c:pt idx="60">
                  <c:v>1.7827425000000001</c:v>
                </c:pt>
                <c:pt idx="61">
                  <c:v>1.8555075000000003</c:v>
                </c:pt>
                <c:pt idx="62">
                  <c:v>1.9282725000000003</c:v>
                </c:pt>
                <c:pt idx="63">
                  <c:v>1.964655</c:v>
                </c:pt>
                <c:pt idx="64">
                  <c:v>2.0738025000000002</c:v>
                </c:pt>
                <c:pt idx="65">
                  <c:v>2.1586950000000003</c:v>
                </c:pt>
                <c:pt idx="66">
                  <c:v>2.1950775000000005</c:v>
                </c:pt>
                <c:pt idx="67">
                  <c:v>2.2314599999999998</c:v>
                </c:pt>
                <c:pt idx="68">
                  <c:v>2.4618825000000002</c:v>
                </c:pt>
                <c:pt idx="69">
                  <c:v>2.81358</c:v>
                </c:pt>
                <c:pt idx="70">
                  <c:v>3.2137875</c:v>
                </c:pt>
                <c:pt idx="71">
                  <c:v>3.6139950000000005</c:v>
                </c:pt>
                <c:pt idx="72">
                  <c:v>3.9535650000000002</c:v>
                </c:pt>
                <c:pt idx="73">
                  <c:v>4.1718599999999997</c:v>
                </c:pt>
                <c:pt idx="74">
                  <c:v>4.3052625000000004</c:v>
                </c:pt>
                <c:pt idx="75">
                  <c:v>4.4144100000000002</c:v>
                </c:pt>
                <c:pt idx="76">
                  <c:v>4.535685</c:v>
                </c:pt>
                <c:pt idx="77">
                  <c:v>4.6690875000000007</c:v>
                </c:pt>
                <c:pt idx="78">
                  <c:v>4.7661075000000004</c:v>
                </c:pt>
                <c:pt idx="79">
                  <c:v>4.7903625000000005</c:v>
                </c:pt>
                <c:pt idx="80">
                  <c:v>4.7297250000000002</c:v>
                </c:pt>
                <c:pt idx="81">
                  <c:v>4.6690875000000007</c:v>
                </c:pt>
                <c:pt idx="82">
                  <c:v>4.5235574999999999</c:v>
                </c:pt>
                <c:pt idx="83">
                  <c:v>4.4871750000000006</c:v>
                </c:pt>
                <c:pt idx="84">
                  <c:v>4.4507925000000004</c:v>
                </c:pt>
                <c:pt idx="85">
                  <c:v>4.3537724999999998</c:v>
                </c:pt>
                <c:pt idx="86">
                  <c:v>4.2810075000000003</c:v>
                </c:pt>
                <c:pt idx="87">
                  <c:v>4.1961150000000007</c:v>
                </c:pt>
                <c:pt idx="88">
                  <c:v>4.1476050000000004</c:v>
                </c:pt>
                <c:pt idx="89">
                  <c:v>3.8686725000000002</c:v>
                </c:pt>
                <c:pt idx="90">
                  <c:v>3.3108075000000001</c:v>
                </c:pt>
                <c:pt idx="91">
                  <c:v>2.66805</c:v>
                </c:pt>
                <c:pt idx="92">
                  <c:v>2.0616750000000001</c:v>
                </c:pt>
                <c:pt idx="93">
                  <c:v>1.722105</c:v>
                </c:pt>
                <c:pt idx="94">
                  <c:v>1.4553</c:v>
                </c:pt>
                <c:pt idx="95">
                  <c:v>1.1036025</c:v>
                </c:pt>
                <c:pt idx="96">
                  <c:v>0.70339499999999999</c:v>
                </c:pt>
                <c:pt idx="97">
                  <c:v>0.43659000000000003</c:v>
                </c:pt>
                <c:pt idx="98">
                  <c:v>0.26680500000000001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2.4255000000000002E-2</c:v>
                </c:pt>
                <c:pt idx="139">
                  <c:v>0.2304225</c:v>
                </c:pt>
                <c:pt idx="140">
                  <c:v>0.73977749999999998</c:v>
                </c:pt>
                <c:pt idx="141">
                  <c:v>1.4189175000000001</c:v>
                </c:pt>
                <c:pt idx="142">
                  <c:v>1.98891</c:v>
                </c:pt>
                <c:pt idx="143">
                  <c:v>2.2920975000000001</c:v>
                </c:pt>
                <c:pt idx="144">
                  <c:v>2.4133724999999999</c:v>
                </c:pt>
                <c:pt idx="145">
                  <c:v>2.5225200000000001</c:v>
                </c:pt>
                <c:pt idx="146">
                  <c:v>2.7650700000000001</c:v>
                </c:pt>
                <c:pt idx="147">
                  <c:v>3.0803850000000002</c:v>
                </c:pt>
                <c:pt idx="148">
                  <c:v>3.3593175</c:v>
                </c:pt>
                <c:pt idx="149">
                  <c:v>3.5412300000000001</c:v>
                </c:pt>
                <c:pt idx="150">
                  <c:v>3.6139950000000005</c:v>
                </c:pt>
                <c:pt idx="151">
                  <c:v>3.5654850000000002</c:v>
                </c:pt>
                <c:pt idx="152">
                  <c:v>3.2986800000000001</c:v>
                </c:pt>
                <c:pt idx="153">
                  <c:v>2.7408150000000004</c:v>
                </c:pt>
                <c:pt idx="154">
                  <c:v>2.0980575000000004</c:v>
                </c:pt>
                <c:pt idx="155">
                  <c:v>1.6129575000000003</c:v>
                </c:pt>
                <c:pt idx="156">
                  <c:v>1.4553</c:v>
                </c:pt>
                <c:pt idx="157">
                  <c:v>1.528065</c:v>
                </c:pt>
                <c:pt idx="158">
                  <c:v>1.7099775000000002</c:v>
                </c:pt>
                <c:pt idx="159">
                  <c:v>2.0859299999999998</c:v>
                </c:pt>
                <c:pt idx="160">
                  <c:v>2.4376275000000005</c:v>
                </c:pt>
                <c:pt idx="161">
                  <c:v>2.8378350000000001</c:v>
                </c:pt>
                <c:pt idx="162">
                  <c:v>3.0925125000000002</c:v>
                </c:pt>
                <c:pt idx="163">
                  <c:v>3.3471900000000003</c:v>
                </c:pt>
                <c:pt idx="164">
                  <c:v>3.5776125000000003</c:v>
                </c:pt>
                <c:pt idx="165">
                  <c:v>3.7716525000000005</c:v>
                </c:pt>
                <c:pt idx="166">
                  <c:v>3.8929275000000003</c:v>
                </c:pt>
                <c:pt idx="167">
                  <c:v>4.0263300000000006</c:v>
                </c:pt>
                <c:pt idx="168">
                  <c:v>4.2688800000000002</c:v>
                </c:pt>
                <c:pt idx="169">
                  <c:v>4.5114300000000007</c:v>
                </c:pt>
                <c:pt idx="170">
                  <c:v>4.6084500000000004</c:v>
                </c:pt>
                <c:pt idx="171">
                  <c:v>4.535685</c:v>
                </c:pt>
                <c:pt idx="172">
                  <c:v>4.2567525000000002</c:v>
                </c:pt>
                <c:pt idx="173">
                  <c:v>3.7595250000000004</c:v>
                </c:pt>
                <c:pt idx="174">
                  <c:v>3.2865525000000004</c:v>
                </c:pt>
                <c:pt idx="175">
                  <c:v>3.0682575000000001</c:v>
                </c:pt>
                <c:pt idx="176">
                  <c:v>3.0440025000000004</c:v>
                </c:pt>
                <c:pt idx="177">
                  <c:v>3.1410225000000001</c:v>
                </c:pt>
                <c:pt idx="178">
                  <c:v>3.3714450000000005</c:v>
                </c:pt>
                <c:pt idx="179">
                  <c:v>3.5412300000000001</c:v>
                </c:pt>
                <c:pt idx="180">
                  <c:v>3.5897400000000004</c:v>
                </c:pt>
                <c:pt idx="181">
                  <c:v>3.5776125000000003</c:v>
                </c:pt>
                <c:pt idx="182">
                  <c:v>3.5412300000000001</c:v>
                </c:pt>
                <c:pt idx="183">
                  <c:v>3.4320825000000004</c:v>
                </c:pt>
                <c:pt idx="184">
                  <c:v>3.1652775000000002</c:v>
                </c:pt>
                <c:pt idx="185">
                  <c:v>2.8620900000000002</c:v>
                </c:pt>
                <c:pt idx="186">
                  <c:v>2.5467750000000002</c:v>
                </c:pt>
                <c:pt idx="187">
                  <c:v>2.2920975000000001</c:v>
                </c:pt>
                <c:pt idx="188">
                  <c:v>2.0738025000000002</c:v>
                </c:pt>
                <c:pt idx="189">
                  <c:v>1.9040175000000001</c:v>
                </c:pt>
                <c:pt idx="190">
                  <c:v>1.7584875000000002</c:v>
                </c:pt>
                <c:pt idx="191">
                  <c:v>1.6614675000000001</c:v>
                </c:pt>
                <c:pt idx="192">
                  <c:v>1.5644475000000002</c:v>
                </c:pt>
                <c:pt idx="193">
                  <c:v>1.5159375000000002</c:v>
                </c:pt>
                <c:pt idx="194">
                  <c:v>1.479555</c:v>
                </c:pt>
                <c:pt idx="195">
                  <c:v>1.4553</c:v>
                </c:pt>
                <c:pt idx="196">
                  <c:v>1.4553</c:v>
                </c:pt>
                <c:pt idx="197">
                  <c:v>1.4553</c:v>
                </c:pt>
                <c:pt idx="198">
                  <c:v>1.4553</c:v>
                </c:pt>
                <c:pt idx="199">
                  <c:v>1.5159375000000002</c:v>
                </c:pt>
                <c:pt idx="200">
                  <c:v>1.5765750000000001</c:v>
                </c:pt>
                <c:pt idx="201">
                  <c:v>1.6978500000000001</c:v>
                </c:pt>
                <c:pt idx="202">
                  <c:v>1.8191250000000001</c:v>
                </c:pt>
                <c:pt idx="203">
                  <c:v>2.0010375000000002</c:v>
                </c:pt>
                <c:pt idx="204">
                  <c:v>2.3042250000000002</c:v>
                </c:pt>
                <c:pt idx="205">
                  <c:v>2.5710299999999999</c:v>
                </c:pt>
                <c:pt idx="206">
                  <c:v>2.8863450000000004</c:v>
                </c:pt>
                <c:pt idx="207">
                  <c:v>3.2622974999999999</c:v>
                </c:pt>
                <c:pt idx="208">
                  <c:v>3.5897400000000004</c:v>
                </c:pt>
                <c:pt idx="209">
                  <c:v>3.8808000000000002</c:v>
                </c:pt>
                <c:pt idx="210">
                  <c:v>4.2688800000000002</c:v>
                </c:pt>
                <c:pt idx="211">
                  <c:v>4.5478125</c:v>
                </c:pt>
                <c:pt idx="212">
                  <c:v>4.7539800000000003</c:v>
                </c:pt>
                <c:pt idx="213">
                  <c:v>4.9116375000000003</c:v>
                </c:pt>
                <c:pt idx="214">
                  <c:v>5.0450400000000002</c:v>
                </c:pt>
                <c:pt idx="215">
                  <c:v>5.2269525000000003</c:v>
                </c:pt>
                <c:pt idx="216">
                  <c:v>5.4573750000000008</c:v>
                </c:pt>
                <c:pt idx="217">
                  <c:v>5.7120525000000004</c:v>
                </c:pt>
                <c:pt idx="218">
                  <c:v>5.942475</c:v>
                </c:pt>
                <c:pt idx="219">
                  <c:v>6.1365150000000002</c:v>
                </c:pt>
                <c:pt idx="220">
                  <c:v>6.2820450000000001</c:v>
                </c:pt>
                <c:pt idx="221">
                  <c:v>6.3911925000000007</c:v>
                </c:pt>
                <c:pt idx="222">
                  <c:v>6.439702500000001</c:v>
                </c:pt>
                <c:pt idx="223">
                  <c:v>6.4882125000000004</c:v>
                </c:pt>
                <c:pt idx="224">
                  <c:v>6.5245949999999997</c:v>
                </c:pt>
                <c:pt idx="225">
                  <c:v>6.5731050000000009</c:v>
                </c:pt>
                <c:pt idx="226">
                  <c:v>6.6458700000000004</c:v>
                </c:pt>
                <c:pt idx="227">
                  <c:v>6.7065074999999998</c:v>
                </c:pt>
                <c:pt idx="228">
                  <c:v>6.7671450000000002</c:v>
                </c:pt>
                <c:pt idx="229">
                  <c:v>6.8156550000000005</c:v>
                </c:pt>
                <c:pt idx="230">
                  <c:v>6.8520375000000007</c:v>
                </c:pt>
                <c:pt idx="231">
                  <c:v>6.8520375000000007</c:v>
                </c:pt>
                <c:pt idx="232">
                  <c:v>6.8156550000000005</c:v>
                </c:pt>
                <c:pt idx="233">
                  <c:v>6.6579975000000005</c:v>
                </c:pt>
                <c:pt idx="234">
                  <c:v>6.4154475</c:v>
                </c:pt>
                <c:pt idx="235">
                  <c:v>6.1850250000000004</c:v>
                </c:pt>
                <c:pt idx="236">
                  <c:v>6.0394949999999996</c:v>
                </c:pt>
                <c:pt idx="237">
                  <c:v>5.966730000000001</c:v>
                </c:pt>
                <c:pt idx="238">
                  <c:v>5.8697100000000004</c:v>
                </c:pt>
                <c:pt idx="239">
                  <c:v>5.6877975000000003</c:v>
                </c:pt>
                <c:pt idx="240">
                  <c:v>5.3724825000000003</c:v>
                </c:pt>
                <c:pt idx="241">
                  <c:v>5.0329125000000001</c:v>
                </c:pt>
                <c:pt idx="242">
                  <c:v>4.7903625000000005</c:v>
                </c:pt>
                <c:pt idx="243">
                  <c:v>4.4871750000000006</c:v>
                </c:pt>
                <c:pt idx="244">
                  <c:v>4.1961150000000007</c:v>
                </c:pt>
                <c:pt idx="245">
                  <c:v>3.9171825</c:v>
                </c:pt>
                <c:pt idx="246">
                  <c:v>3.5169750000000004</c:v>
                </c:pt>
                <c:pt idx="247">
                  <c:v>3.0440025000000004</c:v>
                </c:pt>
                <c:pt idx="248">
                  <c:v>2.6923050000000002</c:v>
                </c:pt>
                <c:pt idx="249">
                  <c:v>2.5346475000000002</c:v>
                </c:pt>
                <c:pt idx="250">
                  <c:v>2.4740099999999998</c:v>
                </c:pt>
                <c:pt idx="251">
                  <c:v>2.3648625000000001</c:v>
                </c:pt>
                <c:pt idx="252">
                  <c:v>2.2314599999999998</c:v>
                </c:pt>
                <c:pt idx="253">
                  <c:v>2.1586950000000003</c:v>
                </c:pt>
                <c:pt idx="254">
                  <c:v>2.1586950000000003</c:v>
                </c:pt>
                <c:pt idx="255">
                  <c:v>2.110185</c:v>
                </c:pt>
                <c:pt idx="256">
                  <c:v>1.9040175000000001</c:v>
                </c:pt>
                <c:pt idx="257">
                  <c:v>1.7584875000000002</c:v>
                </c:pt>
                <c:pt idx="258">
                  <c:v>1.8676350000000002</c:v>
                </c:pt>
                <c:pt idx="259">
                  <c:v>2.1708224999999999</c:v>
                </c:pt>
                <c:pt idx="260">
                  <c:v>2.4982650000000004</c:v>
                </c:pt>
                <c:pt idx="261">
                  <c:v>2.81358</c:v>
                </c:pt>
                <c:pt idx="262">
                  <c:v>3.1167674999999999</c:v>
                </c:pt>
                <c:pt idx="263">
                  <c:v>3.4805925000000002</c:v>
                </c:pt>
                <c:pt idx="264">
                  <c:v>3.9414375000000001</c:v>
                </c:pt>
                <c:pt idx="265">
                  <c:v>4.3780275000000008</c:v>
                </c:pt>
                <c:pt idx="266">
                  <c:v>4.7297250000000002</c:v>
                </c:pt>
                <c:pt idx="267">
                  <c:v>4.9480199999999996</c:v>
                </c:pt>
                <c:pt idx="268">
                  <c:v>5.2026975000000002</c:v>
                </c:pt>
                <c:pt idx="269">
                  <c:v>5.3846100000000003</c:v>
                </c:pt>
                <c:pt idx="270">
                  <c:v>5.5665225000000005</c:v>
                </c:pt>
                <c:pt idx="271">
                  <c:v>5.5786500000000006</c:v>
                </c:pt>
                <c:pt idx="272">
                  <c:v>5.5301400000000003</c:v>
                </c:pt>
                <c:pt idx="273">
                  <c:v>5.4937575000000001</c:v>
                </c:pt>
                <c:pt idx="274">
                  <c:v>5.2997175000000007</c:v>
                </c:pt>
                <c:pt idx="275">
                  <c:v>4.9480199999999996</c:v>
                </c:pt>
                <c:pt idx="276">
                  <c:v>4.6084500000000004</c:v>
                </c:pt>
                <c:pt idx="277">
                  <c:v>4.1718599999999997</c:v>
                </c:pt>
                <c:pt idx="278">
                  <c:v>3.7473974999999999</c:v>
                </c:pt>
                <c:pt idx="279">
                  <c:v>3.0925125000000002</c:v>
                </c:pt>
                <c:pt idx="280">
                  <c:v>2.5952850000000001</c:v>
                </c:pt>
                <c:pt idx="281">
                  <c:v>2.4497550000000001</c:v>
                </c:pt>
                <c:pt idx="282">
                  <c:v>2.7771975000000002</c:v>
                </c:pt>
                <c:pt idx="283">
                  <c:v>3.2259150000000005</c:v>
                </c:pt>
                <c:pt idx="284">
                  <c:v>3.6625050000000003</c:v>
                </c:pt>
                <c:pt idx="285">
                  <c:v>4.1354775000000004</c:v>
                </c:pt>
                <c:pt idx="286">
                  <c:v>4.535685</c:v>
                </c:pt>
                <c:pt idx="287">
                  <c:v>4.9358925000000005</c:v>
                </c:pt>
                <c:pt idx="288">
                  <c:v>5.3361000000000001</c:v>
                </c:pt>
                <c:pt idx="289">
                  <c:v>5.7363074999999997</c:v>
                </c:pt>
                <c:pt idx="290">
                  <c:v>5.966730000000001</c:v>
                </c:pt>
                <c:pt idx="291">
                  <c:v>6.0394949999999996</c:v>
                </c:pt>
                <c:pt idx="292">
                  <c:v>5.966730000000001</c:v>
                </c:pt>
                <c:pt idx="293">
                  <c:v>5.8333275000000002</c:v>
                </c:pt>
                <c:pt idx="294">
                  <c:v>5.7363074999999997</c:v>
                </c:pt>
                <c:pt idx="295">
                  <c:v>5.6756700000000002</c:v>
                </c:pt>
                <c:pt idx="296">
                  <c:v>5.663542500000001</c:v>
                </c:pt>
                <c:pt idx="297">
                  <c:v>5.6756700000000002</c:v>
                </c:pt>
                <c:pt idx="298">
                  <c:v>5.7120525000000004</c:v>
                </c:pt>
                <c:pt idx="299">
                  <c:v>5.7363074999999997</c:v>
                </c:pt>
                <c:pt idx="300">
                  <c:v>5.7363074999999997</c:v>
                </c:pt>
                <c:pt idx="301">
                  <c:v>5.7120525000000004</c:v>
                </c:pt>
                <c:pt idx="302">
                  <c:v>5.651415000000001</c:v>
                </c:pt>
                <c:pt idx="303">
                  <c:v>5.5543950000000004</c:v>
                </c:pt>
                <c:pt idx="304">
                  <c:v>5.4331199999999997</c:v>
                </c:pt>
                <c:pt idx="305">
                  <c:v>5.2512074999999996</c:v>
                </c:pt>
                <c:pt idx="306">
                  <c:v>5.0692950000000003</c:v>
                </c:pt>
                <c:pt idx="307">
                  <c:v>4.9480199999999996</c:v>
                </c:pt>
                <c:pt idx="308">
                  <c:v>4.8873825000000002</c:v>
                </c:pt>
                <c:pt idx="309">
                  <c:v>4.8631275</c:v>
                </c:pt>
                <c:pt idx="310">
                  <c:v>4.8146175000000007</c:v>
                </c:pt>
                <c:pt idx="311">
                  <c:v>4.7539800000000003</c:v>
                </c:pt>
                <c:pt idx="312">
                  <c:v>4.6690875000000007</c:v>
                </c:pt>
                <c:pt idx="313">
                  <c:v>4.535685</c:v>
                </c:pt>
                <c:pt idx="314">
                  <c:v>4.3658999999999999</c:v>
                </c:pt>
                <c:pt idx="315">
                  <c:v>4.1718599999999997</c:v>
                </c:pt>
                <c:pt idx="316">
                  <c:v>4.0020750000000005</c:v>
                </c:pt>
                <c:pt idx="317">
                  <c:v>3.8444175</c:v>
                </c:pt>
                <c:pt idx="318">
                  <c:v>3.6382500000000002</c:v>
                </c:pt>
                <c:pt idx="319">
                  <c:v>3.3957000000000002</c:v>
                </c:pt>
                <c:pt idx="320">
                  <c:v>3.1652775000000002</c:v>
                </c:pt>
                <c:pt idx="321">
                  <c:v>3.1046400000000003</c:v>
                </c:pt>
                <c:pt idx="322">
                  <c:v>3.0197474999999998</c:v>
                </c:pt>
                <c:pt idx="323">
                  <c:v>3.0197474999999998</c:v>
                </c:pt>
                <c:pt idx="324">
                  <c:v>2.9469825000000003</c:v>
                </c:pt>
                <c:pt idx="325">
                  <c:v>2.8984725</c:v>
                </c:pt>
                <c:pt idx="326">
                  <c:v>2.8984725</c:v>
                </c:pt>
                <c:pt idx="327">
                  <c:v>2.8620900000000002</c:v>
                </c:pt>
                <c:pt idx="328">
                  <c:v>2.8257075000000005</c:v>
                </c:pt>
                <c:pt idx="329">
                  <c:v>2.4861375000000003</c:v>
                </c:pt>
                <c:pt idx="330">
                  <c:v>2.1223125</c:v>
                </c:pt>
                <c:pt idx="331">
                  <c:v>2.0495475000000001</c:v>
                </c:pt>
                <c:pt idx="332">
                  <c:v>2.0252924999999999</c:v>
                </c:pt>
                <c:pt idx="333">
                  <c:v>1.9282725000000003</c:v>
                </c:pt>
                <c:pt idx="334">
                  <c:v>1.8918900000000001</c:v>
                </c:pt>
                <c:pt idx="335">
                  <c:v>1.8191250000000001</c:v>
                </c:pt>
                <c:pt idx="336">
                  <c:v>1.7584875000000002</c:v>
                </c:pt>
                <c:pt idx="337">
                  <c:v>1.7342325000000003</c:v>
                </c:pt>
                <c:pt idx="338">
                  <c:v>1.7584875000000002</c:v>
                </c:pt>
                <c:pt idx="339">
                  <c:v>1.8676350000000002</c:v>
                </c:pt>
                <c:pt idx="340">
                  <c:v>2.1586950000000003</c:v>
                </c:pt>
                <c:pt idx="341">
                  <c:v>2.5589025000000003</c:v>
                </c:pt>
                <c:pt idx="342">
                  <c:v>2.9227275000000001</c:v>
                </c:pt>
                <c:pt idx="343">
                  <c:v>3.0318750000000003</c:v>
                </c:pt>
                <c:pt idx="344">
                  <c:v>3.0682575000000001</c:v>
                </c:pt>
                <c:pt idx="345">
                  <c:v>3.0925125000000002</c:v>
                </c:pt>
                <c:pt idx="346">
                  <c:v>3.20166</c:v>
                </c:pt>
                <c:pt idx="347">
                  <c:v>3.2259150000000005</c:v>
                </c:pt>
                <c:pt idx="348">
                  <c:v>3.2865525000000004</c:v>
                </c:pt>
                <c:pt idx="349">
                  <c:v>3.3593175</c:v>
                </c:pt>
                <c:pt idx="350">
                  <c:v>3.4078275000000002</c:v>
                </c:pt>
                <c:pt idx="351">
                  <c:v>3.4199550000000003</c:v>
                </c:pt>
                <c:pt idx="352">
                  <c:v>3.4078275000000002</c:v>
                </c:pt>
                <c:pt idx="353">
                  <c:v>3.3957000000000002</c:v>
                </c:pt>
                <c:pt idx="354">
                  <c:v>3.3835725000000001</c:v>
                </c:pt>
                <c:pt idx="355">
                  <c:v>3.3835725000000001</c:v>
                </c:pt>
                <c:pt idx="356">
                  <c:v>3.4078275000000002</c:v>
                </c:pt>
                <c:pt idx="357">
                  <c:v>3.4199550000000003</c:v>
                </c:pt>
                <c:pt idx="358">
                  <c:v>3.3957000000000002</c:v>
                </c:pt>
                <c:pt idx="359">
                  <c:v>3.2622974999999999</c:v>
                </c:pt>
                <c:pt idx="360">
                  <c:v>3.0318750000000003</c:v>
                </c:pt>
                <c:pt idx="361">
                  <c:v>2.81358</c:v>
                </c:pt>
                <c:pt idx="362">
                  <c:v>2.6559225</c:v>
                </c:pt>
                <c:pt idx="363">
                  <c:v>2.5589025000000003</c:v>
                </c:pt>
                <c:pt idx="364">
                  <c:v>2.5103925</c:v>
                </c:pt>
                <c:pt idx="365">
                  <c:v>2.5103925</c:v>
                </c:pt>
                <c:pt idx="366">
                  <c:v>2.5225200000000001</c:v>
                </c:pt>
                <c:pt idx="367">
                  <c:v>2.5710299999999999</c:v>
                </c:pt>
                <c:pt idx="368">
                  <c:v>2.6801775000000005</c:v>
                </c:pt>
                <c:pt idx="369">
                  <c:v>2.8499625000000002</c:v>
                </c:pt>
                <c:pt idx="370">
                  <c:v>2.9469825000000003</c:v>
                </c:pt>
                <c:pt idx="371">
                  <c:v>2.9712375</c:v>
                </c:pt>
                <c:pt idx="372">
                  <c:v>2.8863450000000004</c:v>
                </c:pt>
                <c:pt idx="373">
                  <c:v>2.5831575000000004</c:v>
                </c:pt>
                <c:pt idx="374">
                  <c:v>2.1465675000000002</c:v>
                </c:pt>
                <c:pt idx="375">
                  <c:v>1.7463600000000001</c:v>
                </c:pt>
                <c:pt idx="376">
                  <c:v>1.4431725000000002</c:v>
                </c:pt>
                <c:pt idx="377">
                  <c:v>1.2370049999999999</c:v>
                </c:pt>
                <c:pt idx="378">
                  <c:v>1.0793475000000001</c:v>
                </c:pt>
                <c:pt idx="379">
                  <c:v>0.97020000000000006</c:v>
                </c:pt>
                <c:pt idx="380">
                  <c:v>0.87318000000000007</c:v>
                </c:pt>
                <c:pt idx="381">
                  <c:v>0.73977749999999998</c:v>
                </c:pt>
                <c:pt idx="382">
                  <c:v>0.59424750000000004</c:v>
                </c:pt>
                <c:pt idx="383">
                  <c:v>0.44871750000000005</c:v>
                </c:pt>
                <c:pt idx="384">
                  <c:v>0.27893249999999997</c:v>
                </c:pt>
                <c:pt idx="385">
                  <c:v>0.10914750000000001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6.0637500000000004E-2</c:v>
                </c:pt>
                <c:pt idx="393">
                  <c:v>0.2546775</c:v>
                </c:pt>
                <c:pt idx="394">
                  <c:v>0.58211999999999997</c:v>
                </c:pt>
                <c:pt idx="395">
                  <c:v>1.0065825000000002</c:v>
                </c:pt>
                <c:pt idx="396">
                  <c:v>1.4916825000000002</c:v>
                </c:pt>
                <c:pt idx="397">
                  <c:v>2.0131650000000003</c:v>
                </c:pt>
                <c:pt idx="398">
                  <c:v>2.5346475000000002</c:v>
                </c:pt>
                <c:pt idx="399">
                  <c:v>2.9348550000000002</c:v>
                </c:pt>
                <c:pt idx="400">
                  <c:v>3.1046400000000003</c:v>
                </c:pt>
                <c:pt idx="401">
                  <c:v>3.1046400000000003</c:v>
                </c:pt>
                <c:pt idx="402">
                  <c:v>3.0197474999999998</c:v>
                </c:pt>
                <c:pt idx="403">
                  <c:v>2.8257075000000005</c:v>
                </c:pt>
                <c:pt idx="404">
                  <c:v>2.6195400000000002</c:v>
                </c:pt>
                <c:pt idx="405">
                  <c:v>2.4497550000000001</c:v>
                </c:pt>
                <c:pt idx="406">
                  <c:v>2.2678425</c:v>
                </c:pt>
                <c:pt idx="407">
                  <c:v>2.0616750000000001</c:v>
                </c:pt>
                <c:pt idx="408">
                  <c:v>1.8555075000000003</c:v>
                </c:pt>
                <c:pt idx="409">
                  <c:v>1.722105</c:v>
                </c:pt>
                <c:pt idx="410">
                  <c:v>1.6857225000000002</c:v>
                </c:pt>
                <c:pt idx="411">
                  <c:v>1.6978500000000001</c:v>
                </c:pt>
                <c:pt idx="412">
                  <c:v>1.722105</c:v>
                </c:pt>
                <c:pt idx="413">
                  <c:v>1.7584875000000002</c:v>
                </c:pt>
                <c:pt idx="414">
                  <c:v>1.8069975000000003</c:v>
                </c:pt>
                <c:pt idx="415">
                  <c:v>1.9282725000000003</c:v>
                </c:pt>
                <c:pt idx="416">
                  <c:v>2.110185</c:v>
                </c:pt>
                <c:pt idx="417">
                  <c:v>2.2678425</c:v>
                </c:pt>
                <c:pt idx="418">
                  <c:v>2.3163525000000003</c:v>
                </c:pt>
                <c:pt idx="419">
                  <c:v>2.2799700000000001</c:v>
                </c:pt>
                <c:pt idx="420">
                  <c:v>2.1344400000000001</c:v>
                </c:pt>
                <c:pt idx="421">
                  <c:v>2.0131650000000003</c:v>
                </c:pt>
                <c:pt idx="422">
                  <c:v>1.964655</c:v>
                </c:pt>
                <c:pt idx="423">
                  <c:v>1.98891</c:v>
                </c:pt>
                <c:pt idx="424">
                  <c:v>2.0859299999999998</c:v>
                </c:pt>
                <c:pt idx="425">
                  <c:v>2.3163525000000003</c:v>
                </c:pt>
                <c:pt idx="426">
                  <c:v>2.7408150000000004</c:v>
                </c:pt>
                <c:pt idx="427">
                  <c:v>3.3229350000000002</c:v>
                </c:pt>
                <c:pt idx="428">
                  <c:v>3.8322900000000004</c:v>
                </c:pt>
                <c:pt idx="429">
                  <c:v>4.0505849999999999</c:v>
                </c:pt>
                <c:pt idx="430">
                  <c:v>4.0627124999999999</c:v>
                </c:pt>
                <c:pt idx="431">
                  <c:v>3.9778199999999999</c:v>
                </c:pt>
                <c:pt idx="432">
                  <c:v>3.8686725000000002</c:v>
                </c:pt>
                <c:pt idx="433">
                  <c:v>3.7959075000000002</c:v>
                </c:pt>
                <c:pt idx="434">
                  <c:v>3.7716525000000005</c:v>
                </c:pt>
                <c:pt idx="435">
                  <c:v>3.7110150000000006</c:v>
                </c:pt>
                <c:pt idx="436">
                  <c:v>3.5412300000000001</c:v>
                </c:pt>
                <c:pt idx="437">
                  <c:v>3.2380425000000002</c:v>
                </c:pt>
                <c:pt idx="438">
                  <c:v>2.7893250000000003</c:v>
                </c:pt>
                <c:pt idx="439">
                  <c:v>2.2072050000000001</c:v>
                </c:pt>
                <c:pt idx="440">
                  <c:v>1.5644475000000002</c:v>
                </c:pt>
                <c:pt idx="441">
                  <c:v>0.93381750000000008</c:v>
                </c:pt>
                <c:pt idx="442">
                  <c:v>0.460845</c:v>
                </c:pt>
                <c:pt idx="443">
                  <c:v>0.15765750000000001</c:v>
                </c:pt>
                <c:pt idx="444">
                  <c:v>2.4255000000000002E-2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6.0637500000000004E-2</c:v>
                </c:pt>
                <c:pt idx="513">
                  <c:v>0.3031875</c:v>
                </c:pt>
                <c:pt idx="514">
                  <c:v>0.80041499999999999</c:v>
                </c:pt>
                <c:pt idx="515">
                  <c:v>1.4310450000000001</c:v>
                </c:pt>
                <c:pt idx="516">
                  <c:v>2.03742</c:v>
                </c:pt>
                <c:pt idx="517">
                  <c:v>2.4861375000000003</c:v>
                </c:pt>
                <c:pt idx="518">
                  <c:v>2.6559225</c:v>
                </c:pt>
                <c:pt idx="519">
                  <c:v>2.6559225</c:v>
                </c:pt>
                <c:pt idx="520">
                  <c:v>2.5831575000000004</c:v>
                </c:pt>
                <c:pt idx="521">
                  <c:v>2.4618825000000002</c:v>
                </c:pt>
                <c:pt idx="522">
                  <c:v>2.3284799999999999</c:v>
                </c:pt>
                <c:pt idx="523">
                  <c:v>2.1586950000000003</c:v>
                </c:pt>
                <c:pt idx="524">
                  <c:v>1.8797625000000002</c:v>
                </c:pt>
                <c:pt idx="525">
                  <c:v>1.4431725000000002</c:v>
                </c:pt>
                <c:pt idx="526">
                  <c:v>0.92169000000000001</c:v>
                </c:pt>
                <c:pt idx="527">
                  <c:v>0.48510000000000003</c:v>
                </c:pt>
                <c:pt idx="528">
                  <c:v>0.24255000000000002</c:v>
                </c:pt>
                <c:pt idx="529">
                  <c:v>0.12127500000000001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2.4255000000000002E-2</c:v>
                </c:pt>
                <c:pt idx="534">
                  <c:v>0.14552999999999999</c:v>
                </c:pt>
                <c:pt idx="535">
                  <c:v>0.38808000000000004</c:v>
                </c:pt>
                <c:pt idx="536">
                  <c:v>0.63063000000000002</c:v>
                </c:pt>
                <c:pt idx="537">
                  <c:v>0.99445499999999998</c:v>
                </c:pt>
                <c:pt idx="538">
                  <c:v>1.5765750000000001</c:v>
                </c:pt>
                <c:pt idx="539">
                  <c:v>2.2799700000000001</c:v>
                </c:pt>
                <c:pt idx="540">
                  <c:v>2.8014525000000003</c:v>
                </c:pt>
                <c:pt idx="541">
                  <c:v>2.9712375</c:v>
                </c:pt>
                <c:pt idx="542">
                  <c:v>2.9712375</c:v>
                </c:pt>
                <c:pt idx="543">
                  <c:v>2.9469825000000003</c:v>
                </c:pt>
                <c:pt idx="544">
                  <c:v>2.8620900000000002</c:v>
                </c:pt>
                <c:pt idx="545">
                  <c:v>2.7044325000000002</c:v>
                </c:pt>
                <c:pt idx="546">
                  <c:v>2.4376275000000005</c:v>
                </c:pt>
                <c:pt idx="547">
                  <c:v>2.2435875000000003</c:v>
                </c:pt>
                <c:pt idx="548">
                  <c:v>2.0859299999999998</c:v>
                </c:pt>
                <c:pt idx="549">
                  <c:v>1.9767825000000001</c:v>
                </c:pt>
                <c:pt idx="550">
                  <c:v>1.8676350000000002</c:v>
                </c:pt>
                <c:pt idx="551">
                  <c:v>1.7827425000000001</c:v>
                </c:pt>
                <c:pt idx="552">
                  <c:v>1.7342325000000003</c:v>
                </c:pt>
                <c:pt idx="553">
                  <c:v>1.6614675000000001</c:v>
                </c:pt>
                <c:pt idx="554">
                  <c:v>1.6129575000000003</c:v>
                </c:pt>
                <c:pt idx="555">
                  <c:v>1.5887025000000001</c:v>
                </c:pt>
                <c:pt idx="556">
                  <c:v>1.5887025000000001</c:v>
                </c:pt>
                <c:pt idx="557">
                  <c:v>1.6129575000000003</c:v>
                </c:pt>
                <c:pt idx="558">
                  <c:v>1.6735950000000002</c:v>
                </c:pt>
                <c:pt idx="559">
                  <c:v>1.7584875000000002</c:v>
                </c:pt>
                <c:pt idx="560">
                  <c:v>2.0010375000000002</c:v>
                </c:pt>
                <c:pt idx="561">
                  <c:v>2.0616750000000001</c:v>
                </c:pt>
                <c:pt idx="562">
                  <c:v>2.0616750000000001</c:v>
                </c:pt>
                <c:pt idx="563">
                  <c:v>2.0616750000000001</c:v>
                </c:pt>
                <c:pt idx="564">
                  <c:v>1.8676350000000002</c:v>
                </c:pt>
                <c:pt idx="565">
                  <c:v>1.2248775000000001</c:v>
                </c:pt>
                <c:pt idx="566">
                  <c:v>0.58211999999999997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0.12127500000000001</c:v>
                </c:pt>
                <c:pt idx="602">
                  <c:v>0.2546775</c:v>
                </c:pt>
                <c:pt idx="603">
                  <c:v>0.58211999999999997</c:v>
                </c:pt>
                <c:pt idx="604">
                  <c:v>1.1036025</c:v>
                </c:pt>
                <c:pt idx="605">
                  <c:v>1.722105</c:v>
                </c:pt>
                <c:pt idx="606">
                  <c:v>2.4012450000000003</c:v>
                </c:pt>
                <c:pt idx="607">
                  <c:v>3.0925125000000002</c:v>
                </c:pt>
                <c:pt idx="608">
                  <c:v>3.6988875000000001</c:v>
                </c:pt>
                <c:pt idx="609">
                  <c:v>4.22037</c:v>
                </c:pt>
                <c:pt idx="610">
                  <c:v>4.70547</c:v>
                </c:pt>
                <c:pt idx="611">
                  <c:v>5.2026975000000002</c:v>
                </c:pt>
                <c:pt idx="612">
                  <c:v>5.6271599999999999</c:v>
                </c:pt>
                <c:pt idx="613">
                  <c:v>5.8575825000000004</c:v>
                </c:pt>
                <c:pt idx="614">
                  <c:v>5.9060925000000006</c:v>
                </c:pt>
                <c:pt idx="615">
                  <c:v>5.8818375000000005</c:v>
                </c:pt>
                <c:pt idx="616">
                  <c:v>5.8697100000000004</c:v>
                </c:pt>
                <c:pt idx="617">
                  <c:v>5.8454550000000003</c:v>
                </c:pt>
                <c:pt idx="618">
                  <c:v>5.796945</c:v>
                </c:pt>
                <c:pt idx="619">
                  <c:v>5.6999250000000004</c:v>
                </c:pt>
                <c:pt idx="620">
                  <c:v>5.5665225000000005</c:v>
                </c:pt>
                <c:pt idx="621">
                  <c:v>5.4452474999999998</c:v>
                </c:pt>
                <c:pt idx="622">
                  <c:v>5.3846100000000003</c:v>
                </c:pt>
                <c:pt idx="623">
                  <c:v>5.3724825000000003</c:v>
                </c:pt>
                <c:pt idx="624">
                  <c:v>5.3967375000000004</c:v>
                </c:pt>
                <c:pt idx="625">
                  <c:v>5.4695025000000008</c:v>
                </c:pt>
                <c:pt idx="626">
                  <c:v>5.5422675000000003</c:v>
                </c:pt>
                <c:pt idx="627">
                  <c:v>5.5786500000000006</c:v>
                </c:pt>
                <c:pt idx="628">
                  <c:v>5.5786500000000006</c:v>
                </c:pt>
                <c:pt idx="629">
                  <c:v>5.5786500000000006</c:v>
                </c:pt>
                <c:pt idx="630">
                  <c:v>5.5907775000000006</c:v>
                </c:pt>
                <c:pt idx="631">
                  <c:v>5.663542500000001</c:v>
                </c:pt>
                <c:pt idx="632">
                  <c:v>5.7848175000000008</c:v>
                </c:pt>
                <c:pt idx="633">
                  <c:v>5.9303474999999999</c:v>
                </c:pt>
                <c:pt idx="634">
                  <c:v>6.1001325</c:v>
                </c:pt>
                <c:pt idx="635">
                  <c:v>6.2577900000000009</c:v>
                </c:pt>
                <c:pt idx="636">
                  <c:v>6.3790650000000007</c:v>
                </c:pt>
                <c:pt idx="637">
                  <c:v>6.427575</c:v>
                </c:pt>
                <c:pt idx="638">
                  <c:v>6.427575</c:v>
                </c:pt>
                <c:pt idx="639">
                  <c:v>6.4154475</c:v>
                </c:pt>
                <c:pt idx="640">
                  <c:v>6.3911925000000007</c:v>
                </c:pt>
                <c:pt idx="641">
                  <c:v>6.3790650000000007</c:v>
                </c:pt>
                <c:pt idx="642">
                  <c:v>6.439702500000001</c:v>
                </c:pt>
                <c:pt idx="643">
                  <c:v>6.5852325</c:v>
                </c:pt>
                <c:pt idx="644">
                  <c:v>6.6943800000000007</c:v>
                </c:pt>
                <c:pt idx="645">
                  <c:v>6.7307625000000009</c:v>
                </c:pt>
                <c:pt idx="646">
                  <c:v>6.7792725000000003</c:v>
                </c:pt>
                <c:pt idx="647">
                  <c:v>6.8277825000000005</c:v>
                </c:pt>
                <c:pt idx="648">
                  <c:v>6.8762925000000008</c:v>
                </c:pt>
                <c:pt idx="649">
                  <c:v>6.9005475000000001</c:v>
                </c:pt>
                <c:pt idx="650">
                  <c:v>6.88842</c:v>
                </c:pt>
                <c:pt idx="651">
                  <c:v>6.7914000000000003</c:v>
                </c:pt>
                <c:pt idx="652">
                  <c:v>6.5731050000000009</c:v>
                </c:pt>
                <c:pt idx="653">
                  <c:v>6.3184275000000003</c:v>
                </c:pt>
                <c:pt idx="654">
                  <c:v>6.0758775000000007</c:v>
                </c:pt>
                <c:pt idx="655">
                  <c:v>5.7241800000000005</c:v>
                </c:pt>
                <c:pt idx="656">
                  <c:v>5.2390800000000004</c:v>
                </c:pt>
                <c:pt idx="657">
                  <c:v>4.7539800000000003</c:v>
                </c:pt>
                <c:pt idx="658">
                  <c:v>4.4265375000000002</c:v>
                </c:pt>
                <c:pt idx="659">
                  <c:v>4.1597324999999996</c:v>
                </c:pt>
                <c:pt idx="660">
                  <c:v>3.7595250000000004</c:v>
                </c:pt>
                <c:pt idx="661">
                  <c:v>3.1531500000000001</c:v>
                </c:pt>
                <c:pt idx="662">
                  <c:v>2.5103925</c:v>
                </c:pt>
                <c:pt idx="663">
                  <c:v>1.8676350000000002</c:v>
                </c:pt>
                <c:pt idx="664">
                  <c:v>1.5887025000000001</c:v>
                </c:pt>
                <c:pt idx="665">
                  <c:v>1.4553</c:v>
                </c:pt>
                <c:pt idx="666">
                  <c:v>1.5159375000000002</c:v>
                </c:pt>
                <c:pt idx="667">
                  <c:v>1.6978500000000001</c:v>
                </c:pt>
                <c:pt idx="668">
                  <c:v>2.3042250000000002</c:v>
                </c:pt>
                <c:pt idx="669">
                  <c:v>2.81358</c:v>
                </c:pt>
                <c:pt idx="670">
                  <c:v>3.3957000000000002</c:v>
                </c:pt>
                <c:pt idx="671">
                  <c:v>3.8808000000000002</c:v>
                </c:pt>
                <c:pt idx="672">
                  <c:v>4.1233500000000003</c:v>
                </c:pt>
                <c:pt idx="673">
                  <c:v>4.3658999999999999</c:v>
                </c:pt>
                <c:pt idx="674">
                  <c:v>4.6084500000000004</c:v>
                </c:pt>
                <c:pt idx="675">
                  <c:v>4.851</c:v>
                </c:pt>
                <c:pt idx="676">
                  <c:v>4.8873825000000002</c:v>
                </c:pt>
                <c:pt idx="677">
                  <c:v>4.9116375000000003</c:v>
                </c:pt>
                <c:pt idx="678">
                  <c:v>4.7297250000000002</c:v>
                </c:pt>
                <c:pt idx="679">
                  <c:v>4.3295175000000006</c:v>
                </c:pt>
                <c:pt idx="680">
                  <c:v>3.8565450000000006</c:v>
                </c:pt>
                <c:pt idx="681">
                  <c:v>3.2865525000000004</c:v>
                </c:pt>
                <c:pt idx="682">
                  <c:v>2.7650700000000001</c:v>
                </c:pt>
                <c:pt idx="683">
                  <c:v>2.5589025000000003</c:v>
                </c:pt>
                <c:pt idx="684">
                  <c:v>2.2920975000000001</c:v>
                </c:pt>
                <c:pt idx="685">
                  <c:v>2.2920975000000001</c:v>
                </c:pt>
                <c:pt idx="686">
                  <c:v>2.5831575000000004</c:v>
                </c:pt>
                <c:pt idx="687">
                  <c:v>2.8984725</c:v>
                </c:pt>
                <c:pt idx="688">
                  <c:v>3.1410225000000001</c:v>
                </c:pt>
                <c:pt idx="689">
                  <c:v>3.44421</c:v>
                </c:pt>
                <c:pt idx="690">
                  <c:v>3.6746325000000004</c:v>
                </c:pt>
                <c:pt idx="691">
                  <c:v>3.7473974999999999</c:v>
                </c:pt>
                <c:pt idx="692">
                  <c:v>3.7716525000000005</c:v>
                </c:pt>
                <c:pt idx="693">
                  <c:v>3.8565450000000006</c:v>
                </c:pt>
                <c:pt idx="694">
                  <c:v>3.9656925000000007</c:v>
                </c:pt>
                <c:pt idx="695">
                  <c:v>4.0263300000000006</c:v>
                </c:pt>
                <c:pt idx="696">
                  <c:v>3.9293100000000001</c:v>
                </c:pt>
                <c:pt idx="697">
                  <c:v>3.4320825000000004</c:v>
                </c:pt>
                <c:pt idx="698">
                  <c:v>3.1288950000000004</c:v>
                </c:pt>
                <c:pt idx="699">
                  <c:v>2.8014525000000003</c:v>
                </c:pt>
                <c:pt idx="700">
                  <c:v>2.6437950000000003</c:v>
                </c:pt>
                <c:pt idx="701">
                  <c:v>2.5710299999999999</c:v>
                </c:pt>
                <c:pt idx="702">
                  <c:v>2.5467750000000002</c:v>
                </c:pt>
                <c:pt idx="703">
                  <c:v>2.5467750000000002</c:v>
                </c:pt>
                <c:pt idx="704">
                  <c:v>2.5346475000000002</c:v>
                </c:pt>
                <c:pt idx="705">
                  <c:v>2.4133724999999999</c:v>
                </c:pt>
                <c:pt idx="706">
                  <c:v>2.1708224999999999</c:v>
                </c:pt>
                <c:pt idx="707">
                  <c:v>1.8312525000000002</c:v>
                </c:pt>
                <c:pt idx="708">
                  <c:v>1.5523200000000001</c:v>
                </c:pt>
                <c:pt idx="709">
                  <c:v>1.4553</c:v>
                </c:pt>
                <c:pt idx="710">
                  <c:v>1.60083</c:v>
                </c:pt>
                <c:pt idx="711">
                  <c:v>2.0738025000000002</c:v>
                </c:pt>
                <c:pt idx="712">
                  <c:v>2.5589025000000003</c:v>
                </c:pt>
                <c:pt idx="713">
                  <c:v>2.6437950000000003</c:v>
                </c:pt>
                <c:pt idx="714">
                  <c:v>2.5710299999999999</c:v>
                </c:pt>
                <c:pt idx="715">
                  <c:v>2.2435875000000003</c:v>
                </c:pt>
                <c:pt idx="716">
                  <c:v>1.6857225000000002</c:v>
                </c:pt>
                <c:pt idx="717">
                  <c:v>1.4553</c:v>
                </c:pt>
                <c:pt idx="718">
                  <c:v>1.4553</c:v>
                </c:pt>
                <c:pt idx="719">
                  <c:v>1.5765750000000001</c:v>
                </c:pt>
                <c:pt idx="720">
                  <c:v>1.9404000000000001</c:v>
                </c:pt>
                <c:pt idx="721">
                  <c:v>2.2435875000000003</c:v>
                </c:pt>
                <c:pt idx="722">
                  <c:v>2.4982650000000004</c:v>
                </c:pt>
                <c:pt idx="723">
                  <c:v>2.7286875000000004</c:v>
                </c:pt>
                <c:pt idx="724">
                  <c:v>2.9106000000000001</c:v>
                </c:pt>
                <c:pt idx="725">
                  <c:v>3.2259150000000005</c:v>
                </c:pt>
                <c:pt idx="726">
                  <c:v>3.6261225000000001</c:v>
                </c:pt>
                <c:pt idx="727">
                  <c:v>4.22037</c:v>
                </c:pt>
                <c:pt idx="728">
                  <c:v>4.5841950000000002</c:v>
                </c:pt>
                <c:pt idx="729">
                  <c:v>4.875255000000001</c:v>
                </c:pt>
                <c:pt idx="730">
                  <c:v>5.0450400000000002</c:v>
                </c:pt>
                <c:pt idx="731">
                  <c:v>5.0814225000000004</c:v>
                </c:pt>
                <c:pt idx="732">
                  <c:v>5.0935500000000005</c:v>
                </c:pt>
                <c:pt idx="733">
                  <c:v>5.1178050000000006</c:v>
                </c:pt>
                <c:pt idx="734">
                  <c:v>5.1420599999999999</c:v>
                </c:pt>
                <c:pt idx="735">
                  <c:v>5.1784425000000009</c:v>
                </c:pt>
                <c:pt idx="736">
                  <c:v>5.2269525000000003</c:v>
                </c:pt>
                <c:pt idx="737">
                  <c:v>5.2997175000000007</c:v>
                </c:pt>
                <c:pt idx="738">
                  <c:v>5.3361000000000001</c:v>
                </c:pt>
                <c:pt idx="739">
                  <c:v>5.3482275000000001</c:v>
                </c:pt>
                <c:pt idx="740">
                  <c:v>5.4937575000000001</c:v>
                </c:pt>
                <c:pt idx="741">
                  <c:v>5.6271599999999999</c:v>
                </c:pt>
                <c:pt idx="742">
                  <c:v>5.7241800000000005</c:v>
                </c:pt>
                <c:pt idx="743">
                  <c:v>5.7363074999999997</c:v>
                </c:pt>
                <c:pt idx="744">
                  <c:v>5.7484350000000006</c:v>
                </c:pt>
                <c:pt idx="745">
                  <c:v>5.7484350000000006</c:v>
                </c:pt>
                <c:pt idx="746">
                  <c:v>5.7605625000000007</c:v>
                </c:pt>
                <c:pt idx="747">
                  <c:v>5.8090725000000001</c:v>
                </c:pt>
                <c:pt idx="748">
                  <c:v>5.8939650000000006</c:v>
                </c:pt>
                <c:pt idx="749">
                  <c:v>5.9909850000000002</c:v>
                </c:pt>
                <c:pt idx="750">
                  <c:v>6.0394949999999996</c:v>
                </c:pt>
                <c:pt idx="751">
                  <c:v>6.0394949999999996</c:v>
                </c:pt>
                <c:pt idx="752">
                  <c:v>6.0273675000000004</c:v>
                </c:pt>
                <c:pt idx="753">
                  <c:v>5.9788575000000002</c:v>
                </c:pt>
                <c:pt idx="754">
                  <c:v>5.8818375000000005</c:v>
                </c:pt>
                <c:pt idx="755">
                  <c:v>5.7726900000000008</c:v>
                </c:pt>
                <c:pt idx="756">
                  <c:v>5.6150324999999999</c:v>
                </c:pt>
                <c:pt idx="757">
                  <c:v>5.2997175000000007</c:v>
                </c:pt>
                <c:pt idx="758">
                  <c:v>4.7661075000000004</c:v>
                </c:pt>
                <c:pt idx="759">
                  <c:v>4.1354775000000004</c:v>
                </c:pt>
                <c:pt idx="760">
                  <c:v>3.5169750000000004</c:v>
                </c:pt>
                <c:pt idx="761">
                  <c:v>2.8742175000000003</c:v>
                </c:pt>
                <c:pt idx="762">
                  <c:v>2.2314599999999998</c:v>
                </c:pt>
                <c:pt idx="763">
                  <c:v>1.7342325000000003</c:v>
                </c:pt>
                <c:pt idx="764">
                  <c:v>1.4553</c:v>
                </c:pt>
                <c:pt idx="765">
                  <c:v>1.5523200000000001</c:v>
                </c:pt>
                <c:pt idx="766">
                  <c:v>1.9404000000000001</c:v>
                </c:pt>
                <c:pt idx="767">
                  <c:v>2.3163525000000003</c:v>
                </c:pt>
                <c:pt idx="768">
                  <c:v>2.7165599999999999</c:v>
                </c:pt>
                <c:pt idx="769">
                  <c:v>3.1046400000000003</c:v>
                </c:pt>
                <c:pt idx="770">
                  <c:v>3.6503775000000003</c:v>
                </c:pt>
                <c:pt idx="771">
                  <c:v>4.2810075000000003</c:v>
                </c:pt>
                <c:pt idx="772">
                  <c:v>4.8388724999999999</c:v>
                </c:pt>
                <c:pt idx="773">
                  <c:v>5.3967375000000004</c:v>
                </c:pt>
                <c:pt idx="774">
                  <c:v>5.7605625000000007</c:v>
                </c:pt>
                <c:pt idx="775">
                  <c:v>6.1728975000000004</c:v>
                </c:pt>
                <c:pt idx="776">
                  <c:v>6.5609775000000008</c:v>
                </c:pt>
                <c:pt idx="777">
                  <c:v>6.8277825000000005</c:v>
                </c:pt>
                <c:pt idx="778">
                  <c:v>7.0460775000000009</c:v>
                </c:pt>
                <c:pt idx="779">
                  <c:v>7.2522450000000003</c:v>
                </c:pt>
                <c:pt idx="780">
                  <c:v>7.4099025000000003</c:v>
                </c:pt>
                <c:pt idx="781">
                  <c:v>7.531177500000001</c:v>
                </c:pt>
                <c:pt idx="782">
                  <c:v>7.6160700000000006</c:v>
                </c:pt>
                <c:pt idx="783">
                  <c:v>7.6767075</c:v>
                </c:pt>
                <c:pt idx="784">
                  <c:v>7.7130900000000011</c:v>
                </c:pt>
                <c:pt idx="785">
                  <c:v>7.7616000000000005</c:v>
                </c:pt>
                <c:pt idx="786">
                  <c:v>7.846492500000001</c:v>
                </c:pt>
                <c:pt idx="787">
                  <c:v>7.9071300000000004</c:v>
                </c:pt>
                <c:pt idx="788">
                  <c:v>7.9192575000000005</c:v>
                </c:pt>
                <c:pt idx="789">
                  <c:v>7.9192575000000005</c:v>
                </c:pt>
                <c:pt idx="790">
                  <c:v>7.9313850000000015</c:v>
                </c:pt>
                <c:pt idx="791">
                  <c:v>7.9677675000000008</c:v>
                </c:pt>
                <c:pt idx="792">
                  <c:v>8.004150000000001</c:v>
                </c:pt>
                <c:pt idx="793">
                  <c:v>7.9556399999999998</c:v>
                </c:pt>
                <c:pt idx="794">
                  <c:v>7.7009625000000002</c:v>
                </c:pt>
                <c:pt idx="795">
                  <c:v>7.2401175000000011</c:v>
                </c:pt>
                <c:pt idx="796">
                  <c:v>6.6216150000000003</c:v>
                </c:pt>
                <c:pt idx="797">
                  <c:v>5.9788575000000002</c:v>
                </c:pt>
                <c:pt idx="798">
                  <c:v>5.4452474999999998</c:v>
                </c:pt>
                <c:pt idx="799">
                  <c:v>5.1299324999999998</c:v>
                </c:pt>
                <c:pt idx="800">
                  <c:v>5.0207850000000001</c:v>
                </c:pt>
                <c:pt idx="801">
                  <c:v>5.0086575</c:v>
                </c:pt>
                <c:pt idx="802">
                  <c:v>5.1056775000000005</c:v>
                </c:pt>
                <c:pt idx="803">
                  <c:v>5.4209925000000005</c:v>
                </c:pt>
                <c:pt idx="804">
                  <c:v>5.8697100000000004</c:v>
                </c:pt>
                <c:pt idx="805">
                  <c:v>6.2335349999999998</c:v>
                </c:pt>
                <c:pt idx="806">
                  <c:v>6.3911925000000007</c:v>
                </c:pt>
                <c:pt idx="807">
                  <c:v>6.427575</c:v>
                </c:pt>
                <c:pt idx="808">
                  <c:v>6.3669375000000006</c:v>
                </c:pt>
                <c:pt idx="809">
                  <c:v>6.2214074999999998</c:v>
                </c:pt>
                <c:pt idx="810">
                  <c:v>6.0273675000000004</c:v>
                </c:pt>
                <c:pt idx="811">
                  <c:v>5.7484350000000006</c:v>
                </c:pt>
                <c:pt idx="812">
                  <c:v>5.2997175000000007</c:v>
                </c:pt>
                <c:pt idx="813">
                  <c:v>4.8146175000000007</c:v>
                </c:pt>
                <c:pt idx="814">
                  <c:v>4.3052625000000004</c:v>
                </c:pt>
                <c:pt idx="815">
                  <c:v>3.7716525000000005</c:v>
                </c:pt>
                <c:pt idx="816">
                  <c:v>3.1895325000000003</c:v>
                </c:pt>
                <c:pt idx="817">
                  <c:v>2.6559225</c:v>
                </c:pt>
                <c:pt idx="818">
                  <c:v>2.1829499999999999</c:v>
                </c:pt>
                <c:pt idx="819">
                  <c:v>2.0616750000000001</c:v>
                </c:pt>
                <c:pt idx="820">
                  <c:v>2.1829499999999999</c:v>
                </c:pt>
                <c:pt idx="821">
                  <c:v>2.5952850000000001</c:v>
                </c:pt>
                <c:pt idx="822">
                  <c:v>3.0076200000000002</c:v>
                </c:pt>
                <c:pt idx="823">
                  <c:v>3.3835725000000001</c:v>
                </c:pt>
                <c:pt idx="824">
                  <c:v>3.7352700000000003</c:v>
                </c:pt>
                <c:pt idx="825">
                  <c:v>4.0020750000000005</c:v>
                </c:pt>
                <c:pt idx="826">
                  <c:v>4.2567525000000002</c:v>
                </c:pt>
                <c:pt idx="827">
                  <c:v>4.4993025000000006</c:v>
                </c:pt>
                <c:pt idx="828">
                  <c:v>4.7175975000000001</c:v>
                </c:pt>
                <c:pt idx="829">
                  <c:v>5.0207850000000001</c:v>
                </c:pt>
                <c:pt idx="830">
                  <c:v>5.3361000000000001</c:v>
                </c:pt>
                <c:pt idx="831">
                  <c:v>5.6150324999999999</c:v>
                </c:pt>
                <c:pt idx="832">
                  <c:v>5.7848175000000008</c:v>
                </c:pt>
                <c:pt idx="833">
                  <c:v>5.8454550000000003</c:v>
                </c:pt>
                <c:pt idx="834">
                  <c:v>5.9060925000000006</c:v>
                </c:pt>
                <c:pt idx="835">
                  <c:v>5.9788575000000002</c:v>
                </c:pt>
                <c:pt idx="836">
                  <c:v>6.0394949999999996</c:v>
                </c:pt>
                <c:pt idx="837">
                  <c:v>6.0880050000000008</c:v>
                </c:pt>
                <c:pt idx="838">
                  <c:v>6.1728975000000004</c:v>
                </c:pt>
                <c:pt idx="839">
                  <c:v>6.2820450000000001</c:v>
                </c:pt>
                <c:pt idx="840">
                  <c:v>6.3669375000000006</c:v>
                </c:pt>
                <c:pt idx="841">
                  <c:v>6.4639575000000002</c:v>
                </c:pt>
                <c:pt idx="842">
                  <c:v>6.6094875000000002</c:v>
                </c:pt>
                <c:pt idx="843">
                  <c:v>6.755017500000001</c:v>
                </c:pt>
                <c:pt idx="844">
                  <c:v>6.8520375000000007</c:v>
                </c:pt>
                <c:pt idx="845">
                  <c:v>6.88842</c:v>
                </c:pt>
                <c:pt idx="846">
                  <c:v>6.9126750000000001</c:v>
                </c:pt>
                <c:pt idx="847">
                  <c:v>6.9369300000000012</c:v>
                </c:pt>
                <c:pt idx="848">
                  <c:v>6.9975675000000006</c:v>
                </c:pt>
                <c:pt idx="849">
                  <c:v>7.1188425000000004</c:v>
                </c:pt>
                <c:pt idx="850">
                  <c:v>7.2886275000000005</c:v>
                </c:pt>
                <c:pt idx="851">
                  <c:v>7.4099025000000003</c:v>
                </c:pt>
                <c:pt idx="852">
                  <c:v>7.4826675000000007</c:v>
                </c:pt>
                <c:pt idx="853">
                  <c:v>7.5554325000000002</c:v>
                </c:pt>
                <c:pt idx="854">
                  <c:v>7.6281975000000006</c:v>
                </c:pt>
                <c:pt idx="855">
                  <c:v>7.6767075</c:v>
                </c:pt>
                <c:pt idx="856">
                  <c:v>7.6888350000000001</c:v>
                </c:pt>
                <c:pt idx="857">
                  <c:v>7.7009625000000002</c:v>
                </c:pt>
                <c:pt idx="858">
                  <c:v>7.8222375000000008</c:v>
                </c:pt>
                <c:pt idx="859">
                  <c:v>7.979895</c:v>
                </c:pt>
                <c:pt idx="860">
                  <c:v>8.1011699999999998</c:v>
                </c:pt>
                <c:pt idx="861">
                  <c:v>8.1739350000000019</c:v>
                </c:pt>
                <c:pt idx="862">
                  <c:v>8.3437199999999994</c:v>
                </c:pt>
                <c:pt idx="863">
                  <c:v>8.6226524999999992</c:v>
                </c:pt>
                <c:pt idx="864">
                  <c:v>8.7681825</c:v>
                </c:pt>
                <c:pt idx="865">
                  <c:v>8.8288200000000003</c:v>
                </c:pt>
                <c:pt idx="866">
                  <c:v>8.9015850000000007</c:v>
                </c:pt>
                <c:pt idx="867">
                  <c:v>9.0471149999999998</c:v>
                </c:pt>
                <c:pt idx="868">
                  <c:v>9.2169000000000008</c:v>
                </c:pt>
                <c:pt idx="869">
                  <c:v>9.2896649999999994</c:v>
                </c:pt>
                <c:pt idx="870">
                  <c:v>9.2775375000000011</c:v>
                </c:pt>
                <c:pt idx="871">
                  <c:v>9.2411550000000009</c:v>
                </c:pt>
                <c:pt idx="872">
                  <c:v>9.1926450000000006</c:v>
                </c:pt>
                <c:pt idx="873">
                  <c:v>9.1441350000000021</c:v>
                </c:pt>
                <c:pt idx="874">
                  <c:v>9.0713699999999999</c:v>
                </c:pt>
                <c:pt idx="875">
                  <c:v>8.9622225000000011</c:v>
                </c:pt>
                <c:pt idx="876">
                  <c:v>8.8166925000000003</c:v>
                </c:pt>
                <c:pt idx="877">
                  <c:v>8.6469075000000011</c:v>
                </c:pt>
                <c:pt idx="878">
                  <c:v>8.5377600000000005</c:v>
                </c:pt>
                <c:pt idx="879">
                  <c:v>8.4892500000000002</c:v>
                </c:pt>
                <c:pt idx="880">
                  <c:v>8.4892500000000002</c:v>
                </c:pt>
                <c:pt idx="881">
                  <c:v>8.3679750000000013</c:v>
                </c:pt>
                <c:pt idx="882">
                  <c:v>8.2467000000000006</c:v>
                </c:pt>
                <c:pt idx="883">
                  <c:v>8.2467000000000006</c:v>
                </c:pt>
                <c:pt idx="884">
                  <c:v>8.2467000000000006</c:v>
                </c:pt>
                <c:pt idx="885">
                  <c:v>8.2588275000000007</c:v>
                </c:pt>
                <c:pt idx="886">
                  <c:v>8.2952100000000009</c:v>
                </c:pt>
                <c:pt idx="887">
                  <c:v>8.3194649999999992</c:v>
                </c:pt>
                <c:pt idx="888">
                  <c:v>8.3315925000000011</c:v>
                </c:pt>
                <c:pt idx="889">
                  <c:v>8.3073375000000009</c:v>
                </c:pt>
                <c:pt idx="890">
                  <c:v>8.2588275000000007</c:v>
                </c:pt>
                <c:pt idx="891">
                  <c:v>8.1618075000000001</c:v>
                </c:pt>
                <c:pt idx="892">
                  <c:v>8.0284050000000011</c:v>
                </c:pt>
                <c:pt idx="893">
                  <c:v>7.8586200000000002</c:v>
                </c:pt>
                <c:pt idx="894">
                  <c:v>7.7130900000000011</c:v>
                </c:pt>
                <c:pt idx="895">
                  <c:v>7.5918150000000004</c:v>
                </c:pt>
                <c:pt idx="896">
                  <c:v>7.531177500000001</c:v>
                </c:pt>
                <c:pt idx="897">
                  <c:v>7.5069224999999999</c:v>
                </c:pt>
                <c:pt idx="898">
                  <c:v>7.5069224999999999</c:v>
                </c:pt>
                <c:pt idx="899">
                  <c:v>7.4947949999999999</c:v>
                </c:pt>
                <c:pt idx="900">
                  <c:v>7.4584125000000006</c:v>
                </c:pt>
                <c:pt idx="901">
                  <c:v>7.3856475000000001</c:v>
                </c:pt>
                <c:pt idx="902">
                  <c:v>7.2401175000000011</c:v>
                </c:pt>
                <c:pt idx="903">
                  <c:v>6.6216150000000003</c:v>
                </c:pt>
                <c:pt idx="904">
                  <c:v>5.9788575000000002</c:v>
                </c:pt>
                <c:pt idx="905">
                  <c:v>5.4452474999999998</c:v>
                </c:pt>
                <c:pt idx="906">
                  <c:v>5.1299324999999998</c:v>
                </c:pt>
                <c:pt idx="907">
                  <c:v>5.0207850000000001</c:v>
                </c:pt>
                <c:pt idx="908">
                  <c:v>5.0086575</c:v>
                </c:pt>
                <c:pt idx="909">
                  <c:v>5.1056775000000005</c:v>
                </c:pt>
                <c:pt idx="910">
                  <c:v>5.4209925000000005</c:v>
                </c:pt>
                <c:pt idx="911">
                  <c:v>5.8697100000000004</c:v>
                </c:pt>
                <c:pt idx="912">
                  <c:v>6.2335349999999998</c:v>
                </c:pt>
                <c:pt idx="913">
                  <c:v>6.3911925000000007</c:v>
                </c:pt>
                <c:pt idx="914">
                  <c:v>6.5488500000000007</c:v>
                </c:pt>
                <c:pt idx="915">
                  <c:v>6.9126750000000001</c:v>
                </c:pt>
                <c:pt idx="916">
                  <c:v>7.0460775000000009</c:v>
                </c:pt>
                <c:pt idx="917">
                  <c:v>7.1794800000000008</c:v>
                </c:pt>
                <c:pt idx="918">
                  <c:v>7.1552250000000006</c:v>
                </c:pt>
                <c:pt idx="919">
                  <c:v>7.1673525000000007</c:v>
                </c:pt>
                <c:pt idx="920">
                  <c:v>7.2158625000000001</c:v>
                </c:pt>
                <c:pt idx="921">
                  <c:v>7.3371375000000008</c:v>
                </c:pt>
                <c:pt idx="922">
                  <c:v>7.5554325000000002</c:v>
                </c:pt>
                <c:pt idx="923">
                  <c:v>7.7494725000000004</c:v>
                </c:pt>
                <c:pt idx="924">
                  <c:v>7.8950024999999995</c:v>
                </c:pt>
                <c:pt idx="925">
                  <c:v>7.7737274999999997</c:v>
                </c:pt>
                <c:pt idx="926">
                  <c:v>7.6039425000000005</c:v>
                </c:pt>
                <c:pt idx="927">
                  <c:v>7.5190500000000009</c:v>
                </c:pt>
                <c:pt idx="928">
                  <c:v>7.4341575000000004</c:v>
                </c:pt>
                <c:pt idx="929">
                  <c:v>7.3856475000000001</c:v>
                </c:pt>
                <c:pt idx="930">
                  <c:v>7.3371375000000008</c:v>
                </c:pt>
                <c:pt idx="931">
                  <c:v>7.3007550000000005</c:v>
                </c:pt>
                <c:pt idx="932">
                  <c:v>7.2522450000000003</c:v>
                </c:pt>
                <c:pt idx="933">
                  <c:v>7.203735</c:v>
                </c:pt>
                <c:pt idx="934">
                  <c:v>7.1067150000000003</c:v>
                </c:pt>
                <c:pt idx="935">
                  <c:v>6.9733125000000005</c:v>
                </c:pt>
                <c:pt idx="936">
                  <c:v>6.8641650000000007</c:v>
                </c:pt>
                <c:pt idx="937">
                  <c:v>6.7914000000000003</c:v>
                </c:pt>
                <c:pt idx="938">
                  <c:v>6.7307625000000009</c:v>
                </c:pt>
                <c:pt idx="939">
                  <c:v>6.6701250000000005</c:v>
                </c:pt>
                <c:pt idx="940">
                  <c:v>6.5973600000000001</c:v>
                </c:pt>
                <c:pt idx="941">
                  <c:v>6.5609775000000008</c:v>
                </c:pt>
                <c:pt idx="942">
                  <c:v>6.5488500000000007</c:v>
                </c:pt>
                <c:pt idx="943">
                  <c:v>6.5367225000000007</c:v>
                </c:pt>
                <c:pt idx="944">
                  <c:v>6.5367225000000007</c:v>
                </c:pt>
                <c:pt idx="945">
                  <c:v>6.5488500000000007</c:v>
                </c:pt>
                <c:pt idx="946">
                  <c:v>6.5731050000000009</c:v>
                </c:pt>
                <c:pt idx="947">
                  <c:v>6.6701250000000005</c:v>
                </c:pt>
                <c:pt idx="948">
                  <c:v>6.7671450000000002</c:v>
                </c:pt>
                <c:pt idx="949">
                  <c:v>6.8156550000000005</c:v>
                </c:pt>
                <c:pt idx="950">
                  <c:v>6.8035275000000004</c:v>
                </c:pt>
                <c:pt idx="951">
                  <c:v>6.6822525000000006</c:v>
                </c:pt>
                <c:pt idx="952">
                  <c:v>6.3911925000000007</c:v>
                </c:pt>
                <c:pt idx="953">
                  <c:v>5.8697100000000004</c:v>
                </c:pt>
                <c:pt idx="954">
                  <c:v>5.2269525000000003</c:v>
                </c:pt>
                <c:pt idx="955">
                  <c:v>4.5841950000000002</c:v>
                </c:pt>
                <c:pt idx="956">
                  <c:v>3.9414375000000001</c:v>
                </c:pt>
                <c:pt idx="957">
                  <c:v>3.2986800000000001</c:v>
                </c:pt>
                <c:pt idx="958">
                  <c:v>3.0440025000000004</c:v>
                </c:pt>
                <c:pt idx="959">
                  <c:v>3.1531500000000001</c:v>
                </c:pt>
                <c:pt idx="960">
                  <c:v>3.5533575000000002</c:v>
                </c:pt>
                <c:pt idx="961">
                  <c:v>4.1961150000000007</c:v>
                </c:pt>
                <c:pt idx="962">
                  <c:v>4.8995100000000003</c:v>
                </c:pt>
                <c:pt idx="963">
                  <c:v>5.4937575000000001</c:v>
                </c:pt>
                <c:pt idx="964">
                  <c:v>5.942475</c:v>
                </c:pt>
                <c:pt idx="965">
                  <c:v>6.1971525000000005</c:v>
                </c:pt>
                <c:pt idx="966">
                  <c:v>6.3184275000000003</c:v>
                </c:pt>
                <c:pt idx="967">
                  <c:v>6.3305550000000004</c:v>
                </c:pt>
                <c:pt idx="968">
                  <c:v>6.3184275000000003</c:v>
                </c:pt>
                <c:pt idx="969">
                  <c:v>6.2699175000000009</c:v>
                </c:pt>
                <c:pt idx="970">
                  <c:v>6.1728975000000004</c:v>
                </c:pt>
                <c:pt idx="971">
                  <c:v>5.966730000000001</c:v>
                </c:pt>
                <c:pt idx="972">
                  <c:v>5.5665225000000005</c:v>
                </c:pt>
                <c:pt idx="973">
                  <c:v>4.9237650000000004</c:v>
                </c:pt>
                <c:pt idx="974">
                  <c:v>4.2810075000000003</c:v>
                </c:pt>
                <c:pt idx="975">
                  <c:v>3.6382500000000002</c:v>
                </c:pt>
                <c:pt idx="976">
                  <c:v>2.9954925000000001</c:v>
                </c:pt>
                <c:pt idx="977">
                  <c:v>2.3406075000000004</c:v>
                </c:pt>
                <c:pt idx="978">
                  <c:v>1.9404000000000001</c:v>
                </c:pt>
                <c:pt idx="979">
                  <c:v>1.60083</c:v>
                </c:pt>
                <c:pt idx="980">
                  <c:v>1.2976425</c:v>
                </c:pt>
                <c:pt idx="981">
                  <c:v>1.0672200000000001</c:v>
                </c:pt>
                <c:pt idx="982">
                  <c:v>0.87318000000000007</c:v>
                </c:pt>
                <c:pt idx="983">
                  <c:v>0.66701250000000001</c:v>
                </c:pt>
                <c:pt idx="984">
                  <c:v>0.38808000000000004</c:v>
                </c:pt>
                <c:pt idx="985">
                  <c:v>0.13340250000000001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9.7020000000000009E-2</c:v>
                </c:pt>
                <c:pt idx="1028">
                  <c:v>0.43659000000000003</c:v>
                </c:pt>
                <c:pt idx="1029">
                  <c:v>1.0429649999999999</c:v>
                </c:pt>
                <c:pt idx="1030">
                  <c:v>1.770615</c:v>
                </c:pt>
                <c:pt idx="1031">
                  <c:v>2.4255</c:v>
                </c:pt>
                <c:pt idx="1032">
                  <c:v>2.9591099999999999</c:v>
                </c:pt>
                <c:pt idx="1033">
                  <c:v>3.4199550000000003</c:v>
                </c:pt>
                <c:pt idx="1034">
                  <c:v>3.8444175</c:v>
                </c:pt>
                <c:pt idx="1035">
                  <c:v>4.2446250000000001</c:v>
                </c:pt>
                <c:pt idx="1036">
                  <c:v>4.5599400000000001</c:v>
                </c:pt>
                <c:pt idx="1037">
                  <c:v>4.8146175000000007</c:v>
                </c:pt>
                <c:pt idx="1038">
                  <c:v>5.0329125000000001</c:v>
                </c:pt>
                <c:pt idx="1039">
                  <c:v>5.2875900000000007</c:v>
                </c:pt>
                <c:pt idx="1040">
                  <c:v>5.5786500000000006</c:v>
                </c:pt>
                <c:pt idx="1041">
                  <c:v>5.8697100000000004</c:v>
                </c:pt>
                <c:pt idx="1042">
                  <c:v>6.1243875000000001</c:v>
                </c:pt>
                <c:pt idx="1043">
                  <c:v>6.2941725000000002</c:v>
                </c:pt>
                <c:pt idx="1044">
                  <c:v>6.3790650000000007</c:v>
                </c:pt>
                <c:pt idx="1045">
                  <c:v>6.4033199999999999</c:v>
                </c:pt>
                <c:pt idx="1046">
                  <c:v>6.4154475</c:v>
                </c:pt>
                <c:pt idx="1047">
                  <c:v>6.439702500000001</c:v>
                </c:pt>
                <c:pt idx="1048">
                  <c:v>6.4639575000000002</c:v>
                </c:pt>
                <c:pt idx="1049">
                  <c:v>6.439702500000001</c:v>
                </c:pt>
                <c:pt idx="1050">
                  <c:v>6.3426825000000004</c:v>
                </c:pt>
                <c:pt idx="1051">
                  <c:v>6.1486425000000011</c:v>
                </c:pt>
                <c:pt idx="1052">
                  <c:v>5.9182199999999998</c:v>
                </c:pt>
                <c:pt idx="1053">
                  <c:v>5.6392875</c:v>
                </c:pt>
                <c:pt idx="1054">
                  <c:v>5.3118449999999999</c:v>
                </c:pt>
                <c:pt idx="1055">
                  <c:v>4.8873825000000002</c:v>
                </c:pt>
                <c:pt idx="1056">
                  <c:v>4.3658999999999999</c:v>
                </c:pt>
                <c:pt idx="1057">
                  <c:v>3.7231425000000002</c:v>
                </c:pt>
                <c:pt idx="1058">
                  <c:v>3.0803850000000002</c:v>
                </c:pt>
                <c:pt idx="1059">
                  <c:v>2.5467750000000002</c:v>
                </c:pt>
                <c:pt idx="1060">
                  <c:v>2.0252924999999999</c:v>
                </c:pt>
                <c:pt idx="1061">
                  <c:v>1.6250850000000001</c:v>
                </c:pt>
                <c:pt idx="1062">
                  <c:v>1.4553</c:v>
                </c:pt>
                <c:pt idx="1063">
                  <c:v>1.4674275000000001</c:v>
                </c:pt>
                <c:pt idx="1064">
                  <c:v>1.5523200000000001</c:v>
                </c:pt>
                <c:pt idx="1065">
                  <c:v>1.8918900000000001</c:v>
                </c:pt>
                <c:pt idx="1066">
                  <c:v>2.4133724999999999</c:v>
                </c:pt>
                <c:pt idx="1067">
                  <c:v>2.8378350000000001</c:v>
                </c:pt>
                <c:pt idx="1068">
                  <c:v>2.9833650000000005</c:v>
                </c:pt>
                <c:pt idx="1069">
                  <c:v>3.05613</c:v>
                </c:pt>
                <c:pt idx="1070">
                  <c:v>3.20166</c:v>
                </c:pt>
                <c:pt idx="1071">
                  <c:v>3.4927200000000003</c:v>
                </c:pt>
                <c:pt idx="1072">
                  <c:v>3.8565450000000006</c:v>
                </c:pt>
                <c:pt idx="1073">
                  <c:v>4.2810075000000003</c:v>
                </c:pt>
                <c:pt idx="1074">
                  <c:v>4.7903625000000005</c:v>
                </c:pt>
                <c:pt idx="1075">
                  <c:v>5.3967375000000004</c:v>
                </c:pt>
                <c:pt idx="1076">
                  <c:v>5.9788575000000002</c:v>
                </c:pt>
                <c:pt idx="1077">
                  <c:v>6.4639575000000002</c:v>
                </c:pt>
                <c:pt idx="1078">
                  <c:v>6.8399100000000006</c:v>
                </c:pt>
                <c:pt idx="1079">
                  <c:v>7.1430975000000005</c:v>
                </c:pt>
                <c:pt idx="1080">
                  <c:v>7.4220300000000012</c:v>
                </c:pt>
                <c:pt idx="1081">
                  <c:v>7.5918150000000004</c:v>
                </c:pt>
                <c:pt idx="1082">
                  <c:v>7.6403250000000007</c:v>
                </c:pt>
                <c:pt idx="1083">
                  <c:v>7.5796875000000004</c:v>
                </c:pt>
                <c:pt idx="1084">
                  <c:v>7.3856475000000001</c:v>
                </c:pt>
                <c:pt idx="1085">
                  <c:v>7.1916074999999999</c:v>
                </c:pt>
                <c:pt idx="1086">
                  <c:v>7.1067150000000003</c:v>
                </c:pt>
                <c:pt idx="1087">
                  <c:v>7.1067150000000003</c:v>
                </c:pt>
                <c:pt idx="1088">
                  <c:v>7.1188425000000004</c:v>
                </c:pt>
                <c:pt idx="1089">
                  <c:v>7.1309700000000005</c:v>
                </c:pt>
                <c:pt idx="1090">
                  <c:v>7.1309700000000005</c:v>
                </c:pt>
                <c:pt idx="1091">
                  <c:v>7.1309700000000005</c:v>
                </c:pt>
                <c:pt idx="1092">
                  <c:v>7.1673525000000007</c:v>
                </c:pt>
                <c:pt idx="1093">
                  <c:v>7.2886275000000005</c:v>
                </c:pt>
                <c:pt idx="1094">
                  <c:v>7.4826675000000007</c:v>
                </c:pt>
                <c:pt idx="1095">
                  <c:v>7.6403250000000007</c:v>
                </c:pt>
                <c:pt idx="1096">
                  <c:v>7.7252175000000012</c:v>
                </c:pt>
                <c:pt idx="1097">
                  <c:v>7.7494725000000004</c:v>
                </c:pt>
                <c:pt idx="1098">
                  <c:v>7.7009625000000002</c:v>
                </c:pt>
                <c:pt idx="1099">
                  <c:v>7.5554325000000002</c:v>
                </c:pt>
                <c:pt idx="1100">
                  <c:v>7.3128824999999997</c:v>
                </c:pt>
                <c:pt idx="1101">
                  <c:v>7.1430975000000005</c:v>
                </c:pt>
                <c:pt idx="1102">
                  <c:v>7.0824600000000002</c:v>
                </c:pt>
                <c:pt idx="1103">
                  <c:v>7.1309700000000005</c:v>
                </c:pt>
                <c:pt idx="1104">
                  <c:v>7.3007550000000005</c:v>
                </c:pt>
                <c:pt idx="1105">
                  <c:v>7.5554325000000002</c:v>
                </c:pt>
                <c:pt idx="1106">
                  <c:v>7.7494725000000004</c:v>
                </c:pt>
                <c:pt idx="1107">
                  <c:v>7.8222375000000008</c:v>
                </c:pt>
                <c:pt idx="1108">
                  <c:v>7.8101100000000008</c:v>
                </c:pt>
                <c:pt idx="1109">
                  <c:v>7.7009625000000002</c:v>
                </c:pt>
                <c:pt idx="1110">
                  <c:v>7.5190500000000009</c:v>
                </c:pt>
                <c:pt idx="1111">
                  <c:v>7.4220300000000012</c:v>
                </c:pt>
                <c:pt idx="1112">
                  <c:v>7.4341575000000004</c:v>
                </c:pt>
                <c:pt idx="1113">
                  <c:v>7.5918150000000004</c:v>
                </c:pt>
                <c:pt idx="1114">
                  <c:v>7.9192575000000005</c:v>
                </c:pt>
                <c:pt idx="1115">
                  <c:v>8.2467000000000006</c:v>
                </c:pt>
                <c:pt idx="1116">
                  <c:v>8.4164850000000015</c:v>
                </c:pt>
                <c:pt idx="1117">
                  <c:v>8.4528675000000018</c:v>
                </c:pt>
                <c:pt idx="1118">
                  <c:v>8.4043574999999997</c:v>
                </c:pt>
                <c:pt idx="1119">
                  <c:v>8.2588275000000007</c:v>
                </c:pt>
                <c:pt idx="1120">
                  <c:v>8.1132975000000016</c:v>
                </c:pt>
                <c:pt idx="1121">
                  <c:v>8.0284050000000011</c:v>
                </c:pt>
                <c:pt idx="1122">
                  <c:v>7.9677675000000008</c:v>
                </c:pt>
                <c:pt idx="1123">
                  <c:v>7.8707475000000011</c:v>
                </c:pt>
                <c:pt idx="1124">
                  <c:v>7.6645800000000008</c:v>
                </c:pt>
                <c:pt idx="1125">
                  <c:v>7.3128824999999997</c:v>
                </c:pt>
                <c:pt idx="1126">
                  <c:v>6.7671450000000002</c:v>
                </c:pt>
                <c:pt idx="1127">
                  <c:v>6.1243875000000001</c:v>
                </c:pt>
                <c:pt idx="1128">
                  <c:v>5.4816300000000009</c:v>
                </c:pt>
                <c:pt idx="1129">
                  <c:v>4.8631275</c:v>
                </c:pt>
                <c:pt idx="1130">
                  <c:v>4.3901550000000009</c:v>
                </c:pt>
                <c:pt idx="1131">
                  <c:v>3.9899475</c:v>
                </c:pt>
                <c:pt idx="1132">
                  <c:v>3.6139950000000005</c:v>
                </c:pt>
                <c:pt idx="1133">
                  <c:v>3.2259150000000005</c:v>
                </c:pt>
                <c:pt idx="1134">
                  <c:v>2.7893250000000003</c:v>
                </c:pt>
                <c:pt idx="1135">
                  <c:v>2.352735</c:v>
                </c:pt>
                <c:pt idx="1136">
                  <c:v>1.9767825000000001</c:v>
                </c:pt>
                <c:pt idx="1137">
                  <c:v>1.770615</c:v>
                </c:pt>
                <c:pt idx="1138">
                  <c:v>1.722105</c:v>
                </c:pt>
                <c:pt idx="1139">
                  <c:v>1.7342325000000003</c:v>
                </c:pt>
                <c:pt idx="1140">
                  <c:v>1.770615</c:v>
                </c:pt>
                <c:pt idx="1141">
                  <c:v>1.8312525000000002</c:v>
                </c:pt>
                <c:pt idx="1142">
                  <c:v>1.98891</c:v>
                </c:pt>
                <c:pt idx="1143">
                  <c:v>2.3163525000000003</c:v>
                </c:pt>
                <c:pt idx="1144">
                  <c:v>2.7286875000000004</c:v>
                </c:pt>
                <c:pt idx="1145">
                  <c:v>2.9591099999999999</c:v>
                </c:pt>
                <c:pt idx="1146">
                  <c:v>3.0076200000000002</c:v>
                </c:pt>
                <c:pt idx="1147">
                  <c:v>2.7529425000000001</c:v>
                </c:pt>
                <c:pt idx="1148">
                  <c:v>2.110185</c:v>
                </c:pt>
                <c:pt idx="1149">
                  <c:v>1.6735950000000002</c:v>
                </c:pt>
                <c:pt idx="1150">
                  <c:v>1.4553</c:v>
                </c:pt>
                <c:pt idx="1151">
                  <c:v>1.4553</c:v>
                </c:pt>
                <c:pt idx="1152">
                  <c:v>1.4553</c:v>
                </c:pt>
                <c:pt idx="1153">
                  <c:v>1.6857225000000002</c:v>
                </c:pt>
                <c:pt idx="1154">
                  <c:v>2.2799700000000001</c:v>
                </c:pt>
                <c:pt idx="1155">
                  <c:v>3.0440025000000004</c:v>
                </c:pt>
                <c:pt idx="1156">
                  <c:v>3.6139950000000005</c:v>
                </c:pt>
                <c:pt idx="1157">
                  <c:v>4.0990950000000002</c:v>
                </c:pt>
                <c:pt idx="1158">
                  <c:v>4.6327050000000005</c:v>
                </c:pt>
                <c:pt idx="1159">
                  <c:v>5.2633350000000005</c:v>
                </c:pt>
                <c:pt idx="1160">
                  <c:v>5.9303474999999999</c:v>
                </c:pt>
                <c:pt idx="1161">
                  <c:v>6.5245949999999997</c:v>
                </c:pt>
                <c:pt idx="1162">
                  <c:v>7.0096949999999998</c:v>
                </c:pt>
                <c:pt idx="1163">
                  <c:v>7.4584125000000006</c:v>
                </c:pt>
                <c:pt idx="1164">
                  <c:v>7.8828750000000003</c:v>
                </c:pt>
                <c:pt idx="1165">
                  <c:v>8.2952100000000009</c:v>
                </c:pt>
                <c:pt idx="1166">
                  <c:v>8.6832899999999995</c:v>
                </c:pt>
                <c:pt idx="1167">
                  <c:v>8.8530750000000005</c:v>
                </c:pt>
                <c:pt idx="1168">
                  <c:v>9.0107324999999996</c:v>
                </c:pt>
                <c:pt idx="1169">
                  <c:v>9.2411550000000009</c:v>
                </c:pt>
                <c:pt idx="1170">
                  <c:v>9.4473225000000021</c:v>
                </c:pt>
                <c:pt idx="1171">
                  <c:v>9.6413625000000014</c:v>
                </c:pt>
                <c:pt idx="1172">
                  <c:v>9.8232750000000006</c:v>
                </c:pt>
                <c:pt idx="1173">
                  <c:v>9.9809324999999998</c:v>
                </c:pt>
                <c:pt idx="1174">
                  <c:v>10.126462500000001</c:v>
                </c:pt>
                <c:pt idx="1175">
                  <c:v>10.259865</c:v>
                </c:pt>
                <c:pt idx="1176">
                  <c:v>10.3690125</c:v>
                </c:pt>
                <c:pt idx="1177">
                  <c:v>10.466032500000001</c:v>
                </c:pt>
                <c:pt idx="1178">
                  <c:v>10.5630525</c:v>
                </c:pt>
                <c:pt idx="1179">
                  <c:v>10.6843275</c:v>
                </c:pt>
                <c:pt idx="1180">
                  <c:v>10.805602500000001</c:v>
                </c:pt>
                <c:pt idx="1181">
                  <c:v>10.9268775</c:v>
                </c:pt>
                <c:pt idx="1182">
                  <c:v>11.036025</c:v>
                </c:pt>
                <c:pt idx="1183">
                  <c:v>11.120917500000001</c:v>
                </c:pt>
                <c:pt idx="1184">
                  <c:v>11.1936825</c:v>
                </c:pt>
                <c:pt idx="1185">
                  <c:v>11.25432</c:v>
                </c:pt>
                <c:pt idx="1186">
                  <c:v>11.2907025</c:v>
                </c:pt>
                <c:pt idx="1187">
                  <c:v>11.2907025</c:v>
                </c:pt>
                <c:pt idx="1188">
                  <c:v>11.2907025</c:v>
                </c:pt>
                <c:pt idx="1189">
                  <c:v>11.2907025</c:v>
                </c:pt>
                <c:pt idx="1190">
                  <c:v>11.2907025</c:v>
                </c:pt>
                <c:pt idx="1191">
                  <c:v>11.2907025</c:v>
                </c:pt>
                <c:pt idx="1192">
                  <c:v>11.2907025</c:v>
                </c:pt>
                <c:pt idx="1193">
                  <c:v>11.2907025</c:v>
                </c:pt>
                <c:pt idx="1194">
                  <c:v>11.2907025</c:v>
                </c:pt>
                <c:pt idx="1195">
                  <c:v>11.2907025</c:v>
                </c:pt>
                <c:pt idx="1196">
                  <c:v>11.302830000000002</c:v>
                </c:pt>
                <c:pt idx="1197">
                  <c:v>11.302830000000002</c:v>
                </c:pt>
                <c:pt idx="1198">
                  <c:v>11.3149575</c:v>
                </c:pt>
                <c:pt idx="1199">
                  <c:v>11.3634675</c:v>
                </c:pt>
                <c:pt idx="1200">
                  <c:v>11.424105000000001</c:v>
                </c:pt>
                <c:pt idx="1201">
                  <c:v>11.521125000000001</c:v>
                </c:pt>
                <c:pt idx="1202">
                  <c:v>11.618145</c:v>
                </c:pt>
                <c:pt idx="1203">
                  <c:v>11.690910000000001</c:v>
                </c:pt>
                <c:pt idx="1204">
                  <c:v>11.739420000000001</c:v>
                </c:pt>
                <c:pt idx="1205">
                  <c:v>11.763675000000001</c:v>
                </c:pt>
                <c:pt idx="1206">
                  <c:v>11.775802499999999</c:v>
                </c:pt>
                <c:pt idx="1207">
                  <c:v>11.787930000000001</c:v>
                </c:pt>
                <c:pt idx="1208">
                  <c:v>11.800057500000001</c:v>
                </c:pt>
                <c:pt idx="1209">
                  <c:v>11.812185000000001</c:v>
                </c:pt>
                <c:pt idx="1210">
                  <c:v>11.812185000000001</c:v>
                </c:pt>
                <c:pt idx="1211">
                  <c:v>11.812185000000001</c:v>
                </c:pt>
                <c:pt idx="1212">
                  <c:v>11.812185000000001</c:v>
                </c:pt>
                <c:pt idx="1213">
                  <c:v>11.800057500000001</c:v>
                </c:pt>
                <c:pt idx="1214">
                  <c:v>11.800057500000001</c:v>
                </c:pt>
                <c:pt idx="1215">
                  <c:v>11.800057500000001</c:v>
                </c:pt>
                <c:pt idx="1216">
                  <c:v>11.800057500000001</c:v>
                </c:pt>
                <c:pt idx="1217">
                  <c:v>11.787930000000001</c:v>
                </c:pt>
                <c:pt idx="1218">
                  <c:v>11.775802499999999</c:v>
                </c:pt>
                <c:pt idx="1219">
                  <c:v>11.763675000000001</c:v>
                </c:pt>
                <c:pt idx="1220">
                  <c:v>11.751547500000001</c:v>
                </c:pt>
                <c:pt idx="1221">
                  <c:v>11.727292500000001</c:v>
                </c:pt>
                <c:pt idx="1222">
                  <c:v>11.690910000000001</c:v>
                </c:pt>
                <c:pt idx="1223">
                  <c:v>11.6545275</c:v>
                </c:pt>
                <c:pt idx="1224">
                  <c:v>11.606017500000002</c:v>
                </c:pt>
                <c:pt idx="1225">
                  <c:v>11.5817625</c:v>
                </c:pt>
                <c:pt idx="1226">
                  <c:v>11.5575075</c:v>
                </c:pt>
                <c:pt idx="1227">
                  <c:v>11.545380000000002</c:v>
                </c:pt>
                <c:pt idx="1228">
                  <c:v>11.521125000000001</c:v>
                </c:pt>
                <c:pt idx="1229">
                  <c:v>11.508997500000001</c:v>
                </c:pt>
                <c:pt idx="1230">
                  <c:v>11.484742500000001</c:v>
                </c:pt>
                <c:pt idx="1231">
                  <c:v>11.460487500000001</c:v>
                </c:pt>
                <c:pt idx="1232">
                  <c:v>11.448360000000001</c:v>
                </c:pt>
                <c:pt idx="1233">
                  <c:v>11.448360000000001</c:v>
                </c:pt>
                <c:pt idx="1234">
                  <c:v>11.436232500000001</c:v>
                </c:pt>
                <c:pt idx="1235">
                  <c:v>11.436232500000001</c:v>
                </c:pt>
                <c:pt idx="1236">
                  <c:v>11.411977500000001</c:v>
                </c:pt>
                <c:pt idx="1237">
                  <c:v>11.387722500000001</c:v>
                </c:pt>
                <c:pt idx="1238">
                  <c:v>11.327085000000002</c:v>
                </c:pt>
                <c:pt idx="1239">
                  <c:v>11.25432</c:v>
                </c:pt>
                <c:pt idx="1240">
                  <c:v>11.157300000000001</c:v>
                </c:pt>
                <c:pt idx="1241">
                  <c:v>11.072407500000001</c:v>
                </c:pt>
                <c:pt idx="1242">
                  <c:v>10.987515</c:v>
                </c:pt>
                <c:pt idx="1243">
                  <c:v>10.914750000000002</c:v>
                </c:pt>
                <c:pt idx="1244">
                  <c:v>10.829857500000001</c:v>
                </c:pt>
                <c:pt idx="1245">
                  <c:v>10.757092500000001</c:v>
                </c:pt>
                <c:pt idx="1246">
                  <c:v>10.6843275</c:v>
                </c:pt>
                <c:pt idx="1247">
                  <c:v>10.599435000000001</c:v>
                </c:pt>
                <c:pt idx="1248">
                  <c:v>10.514542500000001</c:v>
                </c:pt>
                <c:pt idx="1249">
                  <c:v>10.429650000000001</c:v>
                </c:pt>
                <c:pt idx="1250">
                  <c:v>10.3447575</c:v>
                </c:pt>
                <c:pt idx="1251">
                  <c:v>10.271992500000001</c:v>
                </c:pt>
                <c:pt idx="1252">
                  <c:v>10.199227499999999</c:v>
                </c:pt>
                <c:pt idx="1253">
                  <c:v>10.126462500000001</c:v>
                </c:pt>
                <c:pt idx="1254">
                  <c:v>10.053697500000002</c:v>
                </c:pt>
                <c:pt idx="1255">
                  <c:v>9.9809324999999998</c:v>
                </c:pt>
                <c:pt idx="1256">
                  <c:v>9.9081675000000011</c:v>
                </c:pt>
                <c:pt idx="1257">
                  <c:v>9.8354025000000007</c:v>
                </c:pt>
                <c:pt idx="1258">
                  <c:v>9.7626375000000003</c:v>
                </c:pt>
                <c:pt idx="1259">
                  <c:v>9.6898725000000017</c:v>
                </c:pt>
                <c:pt idx="1260">
                  <c:v>9.6292350000000013</c:v>
                </c:pt>
                <c:pt idx="1261">
                  <c:v>9.580725000000001</c:v>
                </c:pt>
                <c:pt idx="1262">
                  <c:v>9.5443425000000008</c:v>
                </c:pt>
                <c:pt idx="1263">
                  <c:v>9.5443425000000008</c:v>
                </c:pt>
                <c:pt idx="1264">
                  <c:v>9.5564700000000009</c:v>
                </c:pt>
                <c:pt idx="1265">
                  <c:v>9.5928524999999993</c:v>
                </c:pt>
                <c:pt idx="1266">
                  <c:v>9.6292350000000013</c:v>
                </c:pt>
                <c:pt idx="1267">
                  <c:v>9.6534899999999997</c:v>
                </c:pt>
                <c:pt idx="1268">
                  <c:v>9.6777449999999998</c:v>
                </c:pt>
                <c:pt idx="1269">
                  <c:v>9.6777449999999998</c:v>
                </c:pt>
                <c:pt idx="1270">
                  <c:v>9.6534899999999997</c:v>
                </c:pt>
                <c:pt idx="1271">
                  <c:v>9.6171074999999995</c:v>
                </c:pt>
                <c:pt idx="1272">
                  <c:v>9.568597500000001</c:v>
                </c:pt>
                <c:pt idx="1273">
                  <c:v>9.5200875000000007</c:v>
                </c:pt>
                <c:pt idx="1274">
                  <c:v>9.4837050000000005</c:v>
                </c:pt>
                <c:pt idx="1275">
                  <c:v>9.4473225000000021</c:v>
                </c:pt>
                <c:pt idx="1276">
                  <c:v>9.4230675000000002</c:v>
                </c:pt>
                <c:pt idx="1277">
                  <c:v>9.4230675000000002</c:v>
                </c:pt>
                <c:pt idx="1278">
                  <c:v>9.4351950000000002</c:v>
                </c:pt>
                <c:pt idx="1279">
                  <c:v>9.4473225000000021</c:v>
                </c:pt>
                <c:pt idx="1280">
                  <c:v>9.4715775000000004</c:v>
                </c:pt>
                <c:pt idx="1281">
                  <c:v>9.4958325000000006</c:v>
                </c:pt>
                <c:pt idx="1282">
                  <c:v>9.4958325000000006</c:v>
                </c:pt>
                <c:pt idx="1283">
                  <c:v>9.5079600000000006</c:v>
                </c:pt>
                <c:pt idx="1284">
                  <c:v>9.5079600000000006</c:v>
                </c:pt>
                <c:pt idx="1285">
                  <c:v>9.5079600000000006</c:v>
                </c:pt>
                <c:pt idx="1286">
                  <c:v>9.4837050000000005</c:v>
                </c:pt>
                <c:pt idx="1287">
                  <c:v>9.4594500000000004</c:v>
                </c:pt>
                <c:pt idx="1288">
                  <c:v>9.4230675000000002</c:v>
                </c:pt>
                <c:pt idx="1289">
                  <c:v>9.3745574999999999</c:v>
                </c:pt>
                <c:pt idx="1290">
                  <c:v>9.3260475000000014</c:v>
                </c:pt>
                <c:pt idx="1291">
                  <c:v>9.2896649999999994</c:v>
                </c:pt>
                <c:pt idx="1292">
                  <c:v>9.2411550000000009</c:v>
                </c:pt>
                <c:pt idx="1293">
                  <c:v>9.1805175000000006</c:v>
                </c:pt>
                <c:pt idx="1294">
                  <c:v>9.1198800000000002</c:v>
                </c:pt>
                <c:pt idx="1295">
                  <c:v>9.0592425000000016</c:v>
                </c:pt>
                <c:pt idx="1296">
                  <c:v>9.0228600000000014</c:v>
                </c:pt>
                <c:pt idx="1297">
                  <c:v>9.0107324999999996</c:v>
                </c:pt>
                <c:pt idx="1298">
                  <c:v>9.0228600000000014</c:v>
                </c:pt>
                <c:pt idx="1299">
                  <c:v>9.0471149999999998</c:v>
                </c:pt>
                <c:pt idx="1300">
                  <c:v>9.0834975000000018</c:v>
                </c:pt>
                <c:pt idx="1301">
                  <c:v>9.1077525000000001</c:v>
                </c:pt>
                <c:pt idx="1302">
                  <c:v>9.1320075000000003</c:v>
                </c:pt>
                <c:pt idx="1303">
                  <c:v>9.1562625000000004</c:v>
                </c:pt>
                <c:pt idx="1304">
                  <c:v>9.1926450000000006</c:v>
                </c:pt>
                <c:pt idx="1305">
                  <c:v>9.2047725000000007</c:v>
                </c:pt>
                <c:pt idx="1306">
                  <c:v>9.2169000000000008</c:v>
                </c:pt>
                <c:pt idx="1307">
                  <c:v>9.2169000000000008</c:v>
                </c:pt>
                <c:pt idx="1308">
                  <c:v>9.2169000000000008</c:v>
                </c:pt>
                <c:pt idx="1309">
                  <c:v>9.2047725000000007</c:v>
                </c:pt>
                <c:pt idx="1310">
                  <c:v>9.2047725000000007</c:v>
                </c:pt>
                <c:pt idx="1311">
                  <c:v>9.1926450000000006</c:v>
                </c:pt>
                <c:pt idx="1312">
                  <c:v>9.1805175000000006</c:v>
                </c:pt>
                <c:pt idx="1313">
                  <c:v>9.1562625000000004</c:v>
                </c:pt>
                <c:pt idx="1314">
                  <c:v>9.1198800000000002</c:v>
                </c:pt>
                <c:pt idx="1315">
                  <c:v>9.0956250000000001</c:v>
                </c:pt>
                <c:pt idx="1316">
                  <c:v>9.0592425000000016</c:v>
                </c:pt>
                <c:pt idx="1317">
                  <c:v>8.9864774999999995</c:v>
                </c:pt>
                <c:pt idx="1318">
                  <c:v>8.937967500000001</c:v>
                </c:pt>
                <c:pt idx="1319">
                  <c:v>8.8894575000000007</c:v>
                </c:pt>
                <c:pt idx="1320">
                  <c:v>8.9137125000000008</c:v>
                </c:pt>
                <c:pt idx="1321">
                  <c:v>8.9743500000000012</c:v>
                </c:pt>
                <c:pt idx="1322">
                  <c:v>9.0834975000000018</c:v>
                </c:pt>
                <c:pt idx="1323">
                  <c:v>9.2290274999999991</c:v>
                </c:pt>
                <c:pt idx="1324">
                  <c:v>9.4230675000000002</c:v>
                </c:pt>
                <c:pt idx="1325">
                  <c:v>9.6049800000000012</c:v>
                </c:pt>
                <c:pt idx="1326">
                  <c:v>9.7383825000000002</c:v>
                </c:pt>
                <c:pt idx="1327">
                  <c:v>9.7990200000000005</c:v>
                </c:pt>
                <c:pt idx="1328">
                  <c:v>9.8232750000000006</c:v>
                </c:pt>
                <c:pt idx="1329">
                  <c:v>9.8232750000000006</c:v>
                </c:pt>
                <c:pt idx="1330">
                  <c:v>9.8232750000000006</c:v>
                </c:pt>
                <c:pt idx="1331">
                  <c:v>9.8232750000000006</c:v>
                </c:pt>
                <c:pt idx="1332">
                  <c:v>9.8232750000000006</c:v>
                </c:pt>
                <c:pt idx="1333">
                  <c:v>9.8111475000000006</c:v>
                </c:pt>
                <c:pt idx="1334">
                  <c:v>9.7747650000000004</c:v>
                </c:pt>
                <c:pt idx="1335">
                  <c:v>9.7383825000000002</c:v>
                </c:pt>
                <c:pt idx="1336">
                  <c:v>9.702</c:v>
                </c:pt>
                <c:pt idx="1337">
                  <c:v>9.6898725000000017</c:v>
                </c:pt>
                <c:pt idx="1338">
                  <c:v>9.6777449999999998</c:v>
                </c:pt>
                <c:pt idx="1339">
                  <c:v>9.6777449999999998</c:v>
                </c:pt>
                <c:pt idx="1340">
                  <c:v>9.6777449999999998</c:v>
                </c:pt>
                <c:pt idx="1341">
                  <c:v>9.6898725000000017</c:v>
                </c:pt>
                <c:pt idx="1342">
                  <c:v>9.702</c:v>
                </c:pt>
                <c:pt idx="1343">
                  <c:v>9.750510000000002</c:v>
                </c:pt>
                <c:pt idx="1344">
                  <c:v>9.7990200000000005</c:v>
                </c:pt>
                <c:pt idx="1345">
                  <c:v>9.8475300000000008</c:v>
                </c:pt>
                <c:pt idx="1346">
                  <c:v>9.883912500000001</c:v>
                </c:pt>
                <c:pt idx="1347">
                  <c:v>9.8960399999999993</c:v>
                </c:pt>
                <c:pt idx="1348">
                  <c:v>9.8960399999999993</c:v>
                </c:pt>
                <c:pt idx="1349">
                  <c:v>9.8717850000000009</c:v>
                </c:pt>
                <c:pt idx="1350">
                  <c:v>9.7868925000000004</c:v>
                </c:pt>
                <c:pt idx="1351">
                  <c:v>9.6534899999999997</c:v>
                </c:pt>
                <c:pt idx="1352">
                  <c:v>9.4837050000000005</c:v>
                </c:pt>
                <c:pt idx="1353">
                  <c:v>9.3139199999999995</c:v>
                </c:pt>
                <c:pt idx="1354">
                  <c:v>9.1320075000000003</c:v>
                </c:pt>
                <c:pt idx="1355">
                  <c:v>8.950095000000001</c:v>
                </c:pt>
                <c:pt idx="1356">
                  <c:v>8.7439274999999999</c:v>
                </c:pt>
                <c:pt idx="1357">
                  <c:v>8.5135050000000003</c:v>
                </c:pt>
                <c:pt idx="1358">
                  <c:v>8.2709550000000007</c:v>
                </c:pt>
                <c:pt idx="1359">
                  <c:v>8.0162774999999993</c:v>
                </c:pt>
                <c:pt idx="1360">
                  <c:v>7.7373450000000004</c:v>
                </c:pt>
                <c:pt idx="1361">
                  <c:v>7.4705400000000006</c:v>
                </c:pt>
                <c:pt idx="1362">
                  <c:v>7.3007550000000005</c:v>
                </c:pt>
                <c:pt idx="1363">
                  <c:v>7.2522450000000003</c:v>
                </c:pt>
                <c:pt idx="1364">
                  <c:v>7.3250100000000007</c:v>
                </c:pt>
                <c:pt idx="1365">
                  <c:v>7.4947949999999999</c:v>
                </c:pt>
                <c:pt idx="1366">
                  <c:v>7.5918150000000004</c:v>
                </c:pt>
                <c:pt idx="1367">
                  <c:v>7.6039425000000005</c:v>
                </c:pt>
                <c:pt idx="1368">
                  <c:v>7.5069224999999999</c:v>
                </c:pt>
                <c:pt idx="1369">
                  <c:v>7.2765000000000004</c:v>
                </c:pt>
                <c:pt idx="1370">
                  <c:v>7.0824600000000002</c:v>
                </c:pt>
                <c:pt idx="1371">
                  <c:v>7.0096949999999998</c:v>
                </c:pt>
                <c:pt idx="1372">
                  <c:v>7.0096949999999998</c:v>
                </c:pt>
                <c:pt idx="1373">
                  <c:v>7.0096949999999998</c:v>
                </c:pt>
                <c:pt idx="1374">
                  <c:v>6.9490575000000003</c:v>
                </c:pt>
                <c:pt idx="1375">
                  <c:v>6.8156550000000005</c:v>
                </c:pt>
                <c:pt idx="1376">
                  <c:v>6.5852325</c:v>
                </c:pt>
                <c:pt idx="1377">
                  <c:v>6.1607700000000003</c:v>
                </c:pt>
                <c:pt idx="1378">
                  <c:v>5.5180125000000002</c:v>
                </c:pt>
                <c:pt idx="1379">
                  <c:v>4.875255000000001</c:v>
                </c:pt>
                <c:pt idx="1380">
                  <c:v>4.2324975</c:v>
                </c:pt>
                <c:pt idx="1381">
                  <c:v>3.5897400000000004</c:v>
                </c:pt>
                <c:pt idx="1382">
                  <c:v>3.3108075000000001</c:v>
                </c:pt>
                <c:pt idx="1383">
                  <c:v>3.5533575000000002</c:v>
                </c:pt>
                <c:pt idx="1384">
                  <c:v>3.9899475</c:v>
                </c:pt>
                <c:pt idx="1385">
                  <c:v>4.3173900000000005</c:v>
                </c:pt>
                <c:pt idx="1386">
                  <c:v>4.4507925000000004</c:v>
                </c:pt>
                <c:pt idx="1387">
                  <c:v>4.5599400000000001</c:v>
                </c:pt>
                <c:pt idx="1388">
                  <c:v>4.7782350000000005</c:v>
                </c:pt>
                <c:pt idx="1389">
                  <c:v>5.1541874999999999</c:v>
                </c:pt>
                <c:pt idx="1390">
                  <c:v>5.6392875</c:v>
                </c:pt>
                <c:pt idx="1391">
                  <c:v>6.0880050000000008</c:v>
                </c:pt>
                <c:pt idx="1392">
                  <c:v>6.4033199999999999</c:v>
                </c:pt>
                <c:pt idx="1393">
                  <c:v>6.5852325</c:v>
                </c:pt>
                <c:pt idx="1394">
                  <c:v>6.6579975000000005</c:v>
                </c:pt>
                <c:pt idx="1395">
                  <c:v>6.6579975000000005</c:v>
                </c:pt>
                <c:pt idx="1396">
                  <c:v>6.6337425000000012</c:v>
                </c:pt>
                <c:pt idx="1397">
                  <c:v>6.5609775000000008</c:v>
                </c:pt>
                <c:pt idx="1398">
                  <c:v>6.4518300000000011</c:v>
                </c:pt>
                <c:pt idx="1399">
                  <c:v>6.3184275000000003</c:v>
                </c:pt>
                <c:pt idx="1400">
                  <c:v>6.1486425000000011</c:v>
                </c:pt>
                <c:pt idx="1401">
                  <c:v>5.9546025000000009</c:v>
                </c:pt>
                <c:pt idx="1402">
                  <c:v>5.7484350000000006</c:v>
                </c:pt>
                <c:pt idx="1403">
                  <c:v>5.4816300000000009</c:v>
                </c:pt>
                <c:pt idx="1404">
                  <c:v>5.0692950000000003</c:v>
                </c:pt>
                <c:pt idx="1405">
                  <c:v>4.4265375000000002</c:v>
                </c:pt>
                <c:pt idx="1406">
                  <c:v>3.7837800000000001</c:v>
                </c:pt>
                <c:pt idx="1407">
                  <c:v>3.3471900000000003</c:v>
                </c:pt>
                <c:pt idx="1408">
                  <c:v>3.2622974999999999</c:v>
                </c:pt>
                <c:pt idx="1409">
                  <c:v>3.3108075000000001</c:v>
                </c:pt>
                <c:pt idx="1410">
                  <c:v>3.3350625000000003</c:v>
                </c:pt>
                <c:pt idx="1411">
                  <c:v>3.3229350000000002</c:v>
                </c:pt>
                <c:pt idx="1412">
                  <c:v>3.2865525000000004</c:v>
                </c:pt>
                <c:pt idx="1413">
                  <c:v>3.2380425000000002</c:v>
                </c:pt>
                <c:pt idx="1414">
                  <c:v>3.2501700000000002</c:v>
                </c:pt>
                <c:pt idx="1415">
                  <c:v>3.4199550000000003</c:v>
                </c:pt>
                <c:pt idx="1416">
                  <c:v>3.7716525000000005</c:v>
                </c:pt>
                <c:pt idx="1417">
                  <c:v>4.22037</c:v>
                </c:pt>
                <c:pt idx="1418">
                  <c:v>4.6569599999999998</c:v>
                </c:pt>
                <c:pt idx="1419">
                  <c:v>4.9601474999999997</c:v>
                </c:pt>
                <c:pt idx="1420">
                  <c:v>5.0571675000000003</c:v>
                </c:pt>
                <c:pt idx="1421">
                  <c:v>4.9601474999999997</c:v>
                </c:pt>
                <c:pt idx="1422">
                  <c:v>4.6448324999999997</c:v>
                </c:pt>
                <c:pt idx="1423">
                  <c:v>4.2810075000000003</c:v>
                </c:pt>
                <c:pt idx="1424">
                  <c:v>4.1597324999999996</c:v>
                </c:pt>
                <c:pt idx="1425">
                  <c:v>4.1961150000000007</c:v>
                </c:pt>
                <c:pt idx="1426">
                  <c:v>4.4022825000000001</c:v>
                </c:pt>
                <c:pt idx="1427">
                  <c:v>4.7903625000000005</c:v>
                </c:pt>
                <c:pt idx="1428">
                  <c:v>5.0692950000000003</c:v>
                </c:pt>
                <c:pt idx="1429">
                  <c:v>5.1541874999999999</c:v>
                </c:pt>
                <c:pt idx="1430">
                  <c:v>5.0814225000000004</c:v>
                </c:pt>
                <c:pt idx="1431">
                  <c:v>4.8631275</c:v>
                </c:pt>
                <c:pt idx="1432">
                  <c:v>4.4386650000000003</c:v>
                </c:pt>
                <c:pt idx="1433">
                  <c:v>3.7959075000000002</c:v>
                </c:pt>
                <c:pt idx="1434">
                  <c:v>3.1531500000000001</c:v>
                </c:pt>
                <c:pt idx="1435">
                  <c:v>2.4982650000000004</c:v>
                </c:pt>
                <c:pt idx="1436">
                  <c:v>2.3163525000000003</c:v>
                </c:pt>
                <c:pt idx="1437">
                  <c:v>2.3891175000000002</c:v>
                </c:pt>
                <c:pt idx="1438">
                  <c:v>2.5589025000000003</c:v>
                </c:pt>
                <c:pt idx="1439">
                  <c:v>2.66805</c:v>
                </c:pt>
                <c:pt idx="1440">
                  <c:v>2.6801775000000005</c:v>
                </c:pt>
                <c:pt idx="1441">
                  <c:v>2.5952850000000001</c:v>
                </c:pt>
                <c:pt idx="1442">
                  <c:v>2.3769900000000002</c:v>
                </c:pt>
                <c:pt idx="1443">
                  <c:v>2.2193325000000002</c:v>
                </c:pt>
                <c:pt idx="1444">
                  <c:v>2.1829499999999999</c:v>
                </c:pt>
                <c:pt idx="1445">
                  <c:v>2.2193325000000002</c:v>
                </c:pt>
                <c:pt idx="1446">
                  <c:v>2.2435875000000003</c:v>
                </c:pt>
                <c:pt idx="1447">
                  <c:v>2.1708224999999999</c:v>
                </c:pt>
                <c:pt idx="1448">
                  <c:v>1.8191250000000001</c:v>
                </c:pt>
                <c:pt idx="1449">
                  <c:v>1.2006225000000001</c:v>
                </c:pt>
                <c:pt idx="1450">
                  <c:v>0.55786499999999994</c:v>
                </c:pt>
                <c:pt idx="1451">
                  <c:v>0.14552999999999999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0.26680500000000001</c:v>
                </c:pt>
                <c:pt idx="1480">
                  <c:v>0.53361000000000003</c:v>
                </c:pt>
                <c:pt idx="1481">
                  <c:v>0.7640325</c:v>
                </c:pt>
                <c:pt idx="1482">
                  <c:v>0.9580725000000001</c:v>
                </c:pt>
                <c:pt idx="1483">
                  <c:v>1.1157299999999999</c:v>
                </c:pt>
                <c:pt idx="1484">
                  <c:v>1.26126</c:v>
                </c:pt>
                <c:pt idx="1485">
                  <c:v>1.3946625000000001</c:v>
                </c:pt>
                <c:pt idx="1486">
                  <c:v>1.5644475000000002</c:v>
                </c:pt>
                <c:pt idx="1487">
                  <c:v>1.7827425000000001</c:v>
                </c:pt>
                <c:pt idx="1488">
                  <c:v>2.0616750000000001</c:v>
                </c:pt>
                <c:pt idx="1489">
                  <c:v>2.4012450000000003</c:v>
                </c:pt>
                <c:pt idx="1490">
                  <c:v>2.8014525000000003</c:v>
                </c:pt>
                <c:pt idx="1491">
                  <c:v>3.2380425000000002</c:v>
                </c:pt>
                <c:pt idx="1492">
                  <c:v>3.6988875000000001</c:v>
                </c:pt>
                <c:pt idx="1493">
                  <c:v>4.1354775000000004</c:v>
                </c:pt>
                <c:pt idx="1494">
                  <c:v>4.5478125</c:v>
                </c:pt>
                <c:pt idx="1495">
                  <c:v>4.9237650000000004</c:v>
                </c:pt>
                <c:pt idx="1496">
                  <c:v>5.2512074999999996</c:v>
                </c:pt>
                <c:pt idx="1497">
                  <c:v>5.5422675000000003</c:v>
                </c:pt>
                <c:pt idx="1498">
                  <c:v>5.7848175000000008</c:v>
                </c:pt>
                <c:pt idx="1499">
                  <c:v>5.9788575000000002</c:v>
                </c:pt>
                <c:pt idx="1500">
                  <c:v>6.1243875000000001</c:v>
                </c:pt>
                <c:pt idx="1501">
                  <c:v>6.2214074999999998</c:v>
                </c:pt>
                <c:pt idx="1502">
                  <c:v>6.3184275000000003</c:v>
                </c:pt>
                <c:pt idx="1503">
                  <c:v>6.3911925000000007</c:v>
                </c:pt>
                <c:pt idx="1504">
                  <c:v>6.4760850000000003</c:v>
                </c:pt>
                <c:pt idx="1505">
                  <c:v>6.5488500000000007</c:v>
                </c:pt>
                <c:pt idx="1506">
                  <c:v>6.6094875000000002</c:v>
                </c:pt>
                <c:pt idx="1507">
                  <c:v>6.6701250000000005</c:v>
                </c:pt>
                <c:pt idx="1508">
                  <c:v>6.7428900000000009</c:v>
                </c:pt>
                <c:pt idx="1509">
                  <c:v>6.8277825000000005</c:v>
                </c:pt>
                <c:pt idx="1510">
                  <c:v>6.9369300000000012</c:v>
                </c:pt>
                <c:pt idx="1511">
                  <c:v>7.0945875000000003</c:v>
                </c:pt>
                <c:pt idx="1512">
                  <c:v>7.3007550000000005</c:v>
                </c:pt>
                <c:pt idx="1513">
                  <c:v>7.5554325000000002</c:v>
                </c:pt>
                <c:pt idx="1514">
                  <c:v>7.846492500000001</c:v>
                </c:pt>
                <c:pt idx="1515">
                  <c:v>8.1375525</c:v>
                </c:pt>
                <c:pt idx="1516">
                  <c:v>8.3922300000000014</c:v>
                </c:pt>
                <c:pt idx="1517">
                  <c:v>8.5741425000000007</c:v>
                </c:pt>
                <c:pt idx="1518">
                  <c:v>8.7196725000000015</c:v>
                </c:pt>
                <c:pt idx="1519">
                  <c:v>8.8166925000000003</c:v>
                </c:pt>
                <c:pt idx="1520">
                  <c:v>8.9015850000000007</c:v>
                </c:pt>
                <c:pt idx="1521">
                  <c:v>8.950095000000001</c:v>
                </c:pt>
                <c:pt idx="1522">
                  <c:v>8.9864774999999995</c:v>
                </c:pt>
                <c:pt idx="1523">
                  <c:v>8.9743500000000012</c:v>
                </c:pt>
                <c:pt idx="1524">
                  <c:v>8.9258399999999991</c:v>
                </c:pt>
                <c:pt idx="1525">
                  <c:v>8.7924375000000001</c:v>
                </c:pt>
                <c:pt idx="1526">
                  <c:v>8.5862700000000007</c:v>
                </c:pt>
                <c:pt idx="1527">
                  <c:v>8.3194649999999992</c:v>
                </c:pt>
                <c:pt idx="1528">
                  <c:v>8.0284050000000011</c:v>
                </c:pt>
                <c:pt idx="1529">
                  <c:v>7.7616000000000005</c:v>
                </c:pt>
                <c:pt idx="1530">
                  <c:v>7.543305000000001</c:v>
                </c:pt>
                <c:pt idx="1531">
                  <c:v>7.3856475000000001</c:v>
                </c:pt>
                <c:pt idx="1532">
                  <c:v>7.3007550000000005</c:v>
                </c:pt>
                <c:pt idx="1533">
                  <c:v>7.2765000000000004</c:v>
                </c:pt>
                <c:pt idx="1534">
                  <c:v>7.3250100000000007</c:v>
                </c:pt>
                <c:pt idx="1535">
                  <c:v>7.4462850000000005</c:v>
                </c:pt>
                <c:pt idx="1536">
                  <c:v>7.6645800000000008</c:v>
                </c:pt>
                <c:pt idx="1537">
                  <c:v>7.9556399999999998</c:v>
                </c:pt>
                <c:pt idx="1538">
                  <c:v>8.2952100000000009</c:v>
                </c:pt>
                <c:pt idx="1539">
                  <c:v>8.6832899999999995</c:v>
                </c:pt>
                <c:pt idx="1540">
                  <c:v>9.0834975000000018</c:v>
                </c:pt>
                <c:pt idx="1541">
                  <c:v>9.5079600000000006</c:v>
                </c:pt>
                <c:pt idx="1542">
                  <c:v>9.9202949999999994</c:v>
                </c:pt>
                <c:pt idx="1543">
                  <c:v>10.296247500000002</c:v>
                </c:pt>
                <c:pt idx="1544">
                  <c:v>10.599435000000001</c:v>
                </c:pt>
                <c:pt idx="1545">
                  <c:v>10.793475000000001</c:v>
                </c:pt>
                <c:pt idx="1546">
                  <c:v>10.914750000000002</c:v>
                </c:pt>
                <c:pt idx="1547">
                  <c:v>10.987515</c:v>
                </c:pt>
                <c:pt idx="1548">
                  <c:v>11.036025</c:v>
                </c:pt>
                <c:pt idx="1549">
                  <c:v>11.096662500000001</c:v>
                </c:pt>
                <c:pt idx="1550">
                  <c:v>11.157300000000001</c:v>
                </c:pt>
                <c:pt idx="1551">
                  <c:v>11.242192500000002</c:v>
                </c:pt>
                <c:pt idx="1552">
                  <c:v>11.327085000000002</c:v>
                </c:pt>
                <c:pt idx="1553">
                  <c:v>11.424105000000001</c:v>
                </c:pt>
                <c:pt idx="1554">
                  <c:v>11.508997500000001</c:v>
                </c:pt>
                <c:pt idx="1555">
                  <c:v>11.606017500000002</c:v>
                </c:pt>
                <c:pt idx="1556">
                  <c:v>11.715165000000001</c:v>
                </c:pt>
                <c:pt idx="1557">
                  <c:v>11.848567500000001</c:v>
                </c:pt>
                <c:pt idx="1558">
                  <c:v>11.994097500000002</c:v>
                </c:pt>
                <c:pt idx="1559">
                  <c:v>12.176010000000002</c:v>
                </c:pt>
                <c:pt idx="1560">
                  <c:v>12.370050000000001</c:v>
                </c:pt>
                <c:pt idx="1561">
                  <c:v>12.56409</c:v>
                </c:pt>
                <c:pt idx="1562">
                  <c:v>12.758130000000001</c:v>
                </c:pt>
                <c:pt idx="1563">
                  <c:v>12.952170000000001</c:v>
                </c:pt>
                <c:pt idx="1564">
                  <c:v>13.1583375</c:v>
                </c:pt>
                <c:pt idx="1565">
                  <c:v>13.364505000000001</c:v>
                </c:pt>
                <c:pt idx="1566">
                  <c:v>13.570672500000002</c:v>
                </c:pt>
                <c:pt idx="1567">
                  <c:v>13.788967500000002</c:v>
                </c:pt>
                <c:pt idx="1568">
                  <c:v>13.983007500000001</c:v>
                </c:pt>
                <c:pt idx="1569">
                  <c:v>14.16492</c:v>
                </c:pt>
                <c:pt idx="1570">
                  <c:v>14.334705000000001</c:v>
                </c:pt>
                <c:pt idx="1571">
                  <c:v>14.4923625</c:v>
                </c:pt>
                <c:pt idx="1572">
                  <c:v>14.637892500000001</c:v>
                </c:pt>
                <c:pt idx="1573">
                  <c:v>14.771295</c:v>
                </c:pt>
                <c:pt idx="1574">
                  <c:v>14.868315000000001</c:v>
                </c:pt>
                <c:pt idx="1575">
                  <c:v>14.941080000000001</c:v>
                </c:pt>
                <c:pt idx="1576">
                  <c:v>14.98959</c:v>
                </c:pt>
                <c:pt idx="1577">
                  <c:v>15.001717500000002</c:v>
                </c:pt>
                <c:pt idx="1578">
                  <c:v>14.98959</c:v>
                </c:pt>
                <c:pt idx="1579">
                  <c:v>14.953207500000001</c:v>
                </c:pt>
                <c:pt idx="1580">
                  <c:v>14.916825000000001</c:v>
                </c:pt>
                <c:pt idx="1581">
                  <c:v>14.856187500000001</c:v>
                </c:pt>
                <c:pt idx="1582">
                  <c:v>14.8076775</c:v>
                </c:pt>
                <c:pt idx="1583">
                  <c:v>14.7349125</c:v>
                </c:pt>
                <c:pt idx="1584">
                  <c:v>14.650020000000001</c:v>
                </c:pt>
                <c:pt idx="1585">
                  <c:v>14.553000000000001</c:v>
                </c:pt>
                <c:pt idx="1586">
                  <c:v>14.4438525</c:v>
                </c:pt>
                <c:pt idx="1587">
                  <c:v>14.3225775</c:v>
                </c:pt>
                <c:pt idx="1588">
                  <c:v>14.201302500000001</c:v>
                </c:pt>
                <c:pt idx="1589">
                  <c:v>14.092155000000002</c:v>
                </c:pt>
                <c:pt idx="1590">
                  <c:v>14.007262500000001</c:v>
                </c:pt>
                <c:pt idx="1591">
                  <c:v>13.934497500000001</c:v>
                </c:pt>
                <c:pt idx="1592">
                  <c:v>13.885987500000001</c:v>
                </c:pt>
                <c:pt idx="1593">
                  <c:v>13.8374775</c:v>
                </c:pt>
                <c:pt idx="1594">
                  <c:v>13.813222500000002</c:v>
                </c:pt>
                <c:pt idx="1595">
                  <c:v>13.788967500000002</c:v>
                </c:pt>
                <c:pt idx="1596">
                  <c:v>13.7404575</c:v>
                </c:pt>
                <c:pt idx="1597">
                  <c:v>13.691947500000001</c:v>
                </c:pt>
                <c:pt idx="1598">
                  <c:v>13.607055000000001</c:v>
                </c:pt>
                <c:pt idx="1599">
                  <c:v>13.510035000000002</c:v>
                </c:pt>
                <c:pt idx="1600">
                  <c:v>13.400887500000001</c:v>
                </c:pt>
                <c:pt idx="1601">
                  <c:v>13.279612500000001</c:v>
                </c:pt>
                <c:pt idx="1602">
                  <c:v>13.1583375</c:v>
                </c:pt>
                <c:pt idx="1603">
                  <c:v>13.061317500000001</c:v>
                </c:pt>
                <c:pt idx="1604">
                  <c:v>12.988552500000001</c:v>
                </c:pt>
                <c:pt idx="1605">
                  <c:v>12.927915</c:v>
                </c:pt>
                <c:pt idx="1606">
                  <c:v>12.903660000000002</c:v>
                </c:pt>
                <c:pt idx="1607">
                  <c:v>12.879405000000002</c:v>
                </c:pt>
                <c:pt idx="1608">
                  <c:v>12.879405000000002</c:v>
                </c:pt>
                <c:pt idx="1609">
                  <c:v>12.879405000000002</c:v>
                </c:pt>
                <c:pt idx="1610">
                  <c:v>12.903660000000002</c:v>
                </c:pt>
                <c:pt idx="1611">
                  <c:v>12.9157875</c:v>
                </c:pt>
                <c:pt idx="1612">
                  <c:v>12.952170000000001</c:v>
                </c:pt>
                <c:pt idx="1613">
                  <c:v>13.000680000000001</c:v>
                </c:pt>
                <c:pt idx="1614">
                  <c:v>13.073445000000001</c:v>
                </c:pt>
                <c:pt idx="1615">
                  <c:v>13.1583375</c:v>
                </c:pt>
                <c:pt idx="1616">
                  <c:v>13.267485000000002</c:v>
                </c:pt>
                <c:pt idx="1617">
                  <c:v>13.400887500000001</c:v>
                </c:pt>
                <c:pt idx="1618">
                  <c:v>13.5464175</c:v>
                </c:pt>
                <c:pt idx="1619">
                  <c:v>13.704075000000001</c:v>
                </c:pt>
                <c:pt idx="1620">
                  <c:v>13.8374775</c:v>
                </c:pt>
                <c:pt idx="1621">
                  <c:v>13.958752500000001</c:v>
                </c:pt>
                <c:pt idx="1622">
                  <c:v>14.055772500000002</c:v>
                </c:pt>
                <c:pt idx="1623">
                  <c:v>14.1285375</c:v>
                </c:pt>
                <c:pt idx="1624">
                  <c:v>14.152792500000002</c:v>
                </c:pt>
                <c:pt idx="1625">
                  <c:v>14.140665</c:v>
                </c:pt>
                <c:pt idx="1626">
                  <c:v>14.092155000000002</c:v>
                </c:pt>
                <c:pt idx="1627">
                  <c:v>13.970880000000001</c:v>
                </c:pt>
                <c:pt idx="1628">
                  <c:v>13.801095</c:v>
                </c:pt>
                <c:pt idx="1629">
                  <c:v>13.582800000000001</c:v>
                </c:pt>
                <c:pt idx="1630">
                  <c:v>13.352377499999999</c:v>
                </c:pt>
                <c:pt idx="1631">
                  <c:v>13.1340825</c:v>
                </c:pt>
                <c:pt idx="1632">
                  <c:v>12.976425000000001</c:v>
                </c:pt>
                <c:pt idx="1633">
                  <c:v>12.8672775</c:v>
                </c:pt>
                <c:pt idx="1634">
                  <c:v>12.830895</c:v>
                </c:pt>
                <c:pt idx="1635">
                  <c:v>12.818767500000002</c:v>
                </c:pt>
                <c:pt idx="1636">
                  <c:v>12.818767500000002</c:v>
                </c:pt>
                <c:pt idx="1637">
                  <c:v>12.80664</c:v>
                </c:pt>
                <c:pt idx="1638">
                  <c:v>12.7702575</c:v>
                </c:pt>
                <c:pt idx="1639">
                  <c:v>12.721747500000001</c:v>
                </c:pt>
                <c:pt idx="1640">
                  <c:v>12.661110000000001</c:v>
                </c:pt>
                <c:pt idx="1641">
                  <c:v>12.6126</c:v>
                </c:pt>
                <c:pt idx="1642">
                  <c:v>12.588345</c:v>
                </c:pt>
                <c:pt idx="1643">
                  <c:v>12.600472500000002</c:v>
                </c:pt>
                <c:pt idx="1644">
                  <c:v>12.661110000000001</c:v>
                </c:pt>
                <c:pt idx="1645">
                  <c:v>12.746002499999999</c:v>
                </c:pt>
                <c:pt idx="1646">
                  <c:v>12.8672775</c:v>
                </c:pt>
                <c:pt idx="1647">
                  <c:v>13.000680000000001</c:v>
                </c:pt>
                <c:pt idx="1648">
                  <c:v>13.1583375</c:v>
                </c:pt>
                <c:pt idx="1649">
                  <c:v>13.328122500000001</c:v>
                </c:pt>
                <c:pt idx="1650">
                  <c:v>13.4979075</c:v>
                </c:pt>
                <c:pt idx="1651">
                  <c:v>13.667692500000001</c:v>
                </c:pt>
                <c:pt idx="1652">
                  <c:v>13.813222500000002</c:v>
                </c:pt>
                <c:pt idx="1653">
                  <c:v>13.946625000000001</c:v>
                </c:pt>
                <c:pt idx="1654">
                  <c:v>14.067900000000002</c:v>
                </c:pt>
                <c:pt idx="1655">
                  <c:v>14.16492</c:v>
                </c:pt>
                <c:pt idx="1656">
                  <c:v>14.261940000000001</c:v>
                </c:pt>
                <c:pt idx="1657">
                  <c:v>14.358960000000002</c:v>
                </c:pt>
                <c:pt idx="1658">
                  <c:v>14.455980000000002</c:v>
                </c:pt>
                <c:pt idx="1659">
                  <c:v>14.553000000000001</c:v>
                </c:pt>
                <c:pt idx="1660">
                  <c:v>14.650020000000001</c:v>
                </c:pt>
                <c:pt idx="1661">
                  <c:v>14.74704</c:v>
                </c:pt>
                <c:pt idx="1662">
                  <c:v>14.831932500000001</c:v>
                </c:pt>
                <c:pt idx="1663">
                  <c:v>14.928952499999999</c:v>
                </c:pt>
                <c:pt idx="1664">
                  <c:v>15.013845</c:v>
                </c:pt>
                <c:pt idx="1665">
                  <c:v>15.086610000000002</c:v>
                </c:pt>
                <c:pt idx="1666">
                  <c:v>15.159375000000001</c:v>
                </c:pt>
                <c:pt idx="1667">
                  <c:v>15.207885000000001</c:v>
                </c:pt>
                <c:pt idx="1668">
                  <c:v>15.256395000000001</c:v>
                </c:pt>
                <c:pt idx="1669">
                  <c:v>15.2927775</c:v>
                </c:pt>
                <c:pt idx="1670">
                  <c:v>15.329160000000002</c:v>
                </c:pt>
                <c:pt idx="1671">
                  <c:v>15.353415</c:v>
                </c:pt>
                <c:pt idx="1672">
                  <c:v>15.365542500000002</c:v>
                </c:pt>
                <c:pt idx="1673">
                  <c:v>15.37767</c:v>
                </c:pt>
                <c:pt idx="1674">
                  <c:v>15.389797500000002</c:v>
                </c:pt>
                <c:pt idx="1675">
                  <c:v>15.389797500000002</c:v>
                </c:pt>
                <c:pt idx="1676">
                  <c:v>15.389797500000002</c:v>
                </c:pt>
                <c:pt idx="1677">
                  <c:v>15.37767</c:v>
                </c:pt>
                <c:pt idx="1678">
                  <c:v>15.353415</c:v>
                </c:pt>
                <c:pt idx="1679">
                  <c:v>15.3170325</c:v>
                </c:pt>
                <c:pt idx="1680">
                  <c:v>15.280650000000001</c:v>
                </c:pt>
                <c:pt idx="1681">
                  <c:v>15.244267500000001</c:v>
                </c:pt>
                <c:pt idx="1682">
                  <c:v>15.232140000000001</c:v>
                </c:pt>
                <c:pt idx="1683">
                  <c:v>15.232140000000001</c:v>
                </c:pt>
                <c:pt idx="1684">
                  <c:v>15.256395000000001</c:v>
                </c:pt>
                <c:pt idx="1685">
                  <c:v>15.304905000000002</c:v>
                </c:pt>
                <c:pt idx="1686">
                  <c:v>15.353415</c:v>
                </c:pt>
                <c:pt idx="1687">
                  <c:v>15.401925</c:v>
                </c:pt>
                <c:pt idx="1688">
                  <c:v>15.450435000000002</c:v>
                </c:pt>
                <c:pt idx="1689">
                  <c:v>15.474690000000001</c:v>
                </c:pt>
                <c:pt idx="1690">
                  <c:v>15.498945000000001</c:v>
                </c:pt>
                <c:pt idx="1691">
                  <c:v>15.511072500000001</c:v>
                </c:pt>
                <c:pt idx="1692">
                  <c:v>15.523200000000001</c:v>
                </c:pt>
                <c:pt idx="1693">
                  <c:v>15.535327500000001</c:v>
                </c:pt>
                <c:pt idx="1694">
                  <c:v>15.547454999999999</c:v>
                </c:pt>
                <c:pt idx="1695">
                  <c:v>15.559582500000003</c:v>
                </c:pt>
                <c:pt idx="1696">
                  <c:v>15.571710000000001</c:v>
                </c:pt>
                <c:pt idx="1697">
                  <c:v>15.583837500000001</c:v>
                </c:pt>
                <c:pt idx="1698">
                  <c:v>15.595965</c:v>
                </c:pt>
                <c:pt idx="1699">
                  <c:v>15.595965</c:v>
                </c:pt>
                <c:pt idx="1700">
                  <c:v>15.583837500000001</c:v>
                </c:pt>
                <c:pt idx="1701">
                  <c:v>15.559582500000003</c:v>
                </c:pt>
                <c:pt idx="1702">
                  <c:v>15.535327500000001</c:v>
                </c:pt>
                <c:pt idx="1703">
                  <c:v>15.511072500000001</c:v>
                </c:pt>
                <c:pt idx="1704">
                  <c:v>15.474690000000001</c:v>
                </c:pt>
                <c:pt idx="1705">
                  <c:v>15.450435000000002</c:v>
                </c:pt>
                <c:pt idx="1706">
                  <c:v>15.426180000000002</c:v>
                </c:pt>
                <c:pt idx="1707">
                  <c:v>15.401925</c:v>
                </c:pt>
                <c:pt idx="1708">
                  <c:v>15.389797500000002</c:v>
                </c:pt>
                <c:pt idx="1709">
                  <c:v>15.37767</c:v>
                </c:pt>
                <c:pt idx="1710">
                  <c:v>15.365542500000002</c:v>
                </c:pt>
                <c:pt idx="1711">
                  <c:v>15.37767</c:v>
                </c:pt>
                <c:pt idx="1712">
                  <c:v>15.389797500000002</c:v>
                </c:pt>
                <c:pt idx="1713">
                  <c:v>15.4140525</c:v>
                </c:pt>
                <c:pt idx="1714">
                  <c:v>15.450435000000002</c:v>
                </c:pt>
                <c:pt idx="1715">
                  <c:v>15.486817500000001</c:v>
                </c:pt>
                <c:pt idx="1716">
                  <c:v>15.535327500000001</c:v>
                </c:pt>
                <c:pt idx="1717">
                  <c:v>15.583837500000001</c:v>
                </c:pt>
                <c:pt idx="1718">
                  <c:v>15.644475000000002</c:v>
                </c:pt>
                <c:pt idx="1719">
                  <c:v>15.7051125</c:v>
                </c:pt>
                <c:pt idx="1720">
                  <c:v>15.777877500000001</c:v>
                </c:pt>
                <c:pt idx="1721">
                  <c:v>15.838515000000001</c:v>
                </c:pt>
                <c:pt idx="1722">
                  <c:v>15.887025000000001</c:v>
                </c:pt>
                <c:pt idx="1723">
                  <c:v>15.91128</c:v>
                </c:pt>
                <c:pt idx="1724">
                  <c:v>15.923407500000003</c:v>
                </c:pt>
                <c:pt idx="1725">
                  <c:v>15.91128</c:v>
                </c:pt>
                <c:pt idx="1726">
                  <c:v>15.850642499999999</c:v>
                </c:pt>
                <c:pt idx="1727">
                  <c:v>15.741495000000002</c:v>
                </c:pt>
                <c:pt idx="1728">
                  <c:v>15.571710000000001</c:v>
                </c:pt>
                <c:pt idx="1729">
                  <c:v>15.341287500000002</c:v>
                </c:pt>
                <c:pt idx="1730">
                  <c:v>15.0502275</c:v>
                </c:pt>
                <c:pt idx="1731">
                  <c:v>14.74704</c:v>
                </c:pt>
                <c:pt idx="1732">
                  <c:v>14.431725</c:v>
                </c:pt>
                <c:pt idx="1733">
                  <c:v>14.1285375</c:v>
                </c:pt>
                <c:pt idx="1734">
                  <c:v>13.8374775</c:v>
                </c:pt>
                <c:pt idx="1735">
                  <c:v>13.558545000000001</c:v>
                </c:pt>
                <c:pt idx="1736">
                  <c:v>13.279612500000001</c:v>
                </c:pt>
                <c:pt idx="1737">
                  <c:v>12.988552500000001</c:v>
                </c:pt>
                <c:pt idx="1738">
                  <c:v>12.709620000000001</c:v>
                </c:pt>
                <c:pt idx="1739">
                  <c:v>12.430687500000001</c:v>
                </c:pt>
                <c:pt idx="1740">
                  <c:v>12.176010000000002</c:v>
                </c:pt>
                <c:pt idx="1741">
                  <c:v>11.957715</c:v>
                </c:pt>
                <c:pt idx="1742">
                  <c:v>11.787930000000001</c:v>
                </c:pt>
                <c:pt idx="1743">
                  <c:v>11.630272500000002</c:v>
                </c:pt>
                <c:pt idx="1744">
                  <c:v>11.496870000000001</c:v>
                </c:pt>
                <c:pt idx="1745">
                  <c:v>11.375595000000001</c:v>
                </c:pt>
                <c:pt idx="1746">
                  <c:v>11.25432</c:v>
                </c:pt>
                <c:pt idx="1747">
                  <c:v>11.133045000000001</c:v>
                </c:pt>
                <c:pt idx="1748">
                  <c:v>11.036025</c:v>
                </c:pt>
                <c:pt idx="1749">
                  <c:v>10.939005000000002</c:v>
                </c:pt>
                <c:pt idx="1750">
                  <c:v>10.866239999999999</c:v>
                </c:pt>
                <c:pt idx="1751">
                  <c:v>10.805602500000001</c:v>
                </c:pt>
                <c:pt idx="1752">
                  <c:v>10.744965000000001</c:v>
                </c:pt>
                <c:pt idx="1753">
                  <c:v>10.6843275</c:v>
                </c:pt>
                <c:pt idx="1754">
                  <c:v>10.62369</c:v>
                </c:pt>
                <c:pt idx="1755">
                  <c:v>10.5630525</c:v>
                </c:pt>
                <c:pt idx="1756">
                  <c:v>10.502414999999999</c:v>
                </c:pt>
                <c:pt idx="1757">
                  <c:v>10.441777500000001</c:v>
                </c:pt>
                <c:pt idx="1758">
                  <c:v>10.3690125</c:v>
                </c:pt>
                <c:pt idx="1759">
                  <c:v>10.308375</c:v>
                </c:pt>
                <c:pt idx="1760">
                  <c:v>10.235610000000001</c:v>
                </c:pt>
                <c:pt idx="1761">
                  <c:v>10.162845000000001</c:v>
                </c:pt>
                <c:pt idx="1762">
                  <c:v>10.09008</c:v>
                </c:pt>
                <c:pt idx="1763">
                  <c:v>10.017315</c:v>
                </c:pt>
                <c:pt idx="1764">
                  <c:v>9.9445500000000013</c:v>
                </c:pt>
                <c:pt idx="1765">
                  <c:v>9.8596575000000009</c:v>
                </c:pt>
                <c:pt idx="1766">
                  <c:v>9.750510000000002</c:v>
                </c:pt>
                <c:pt idx="1767">
                  <c:v>9.5928524999999993</c:v>
                </c:pt>
                <c:pt idx="1768">
                  <c:v>9.3866850000000017</c:v>
                </c:pt>
                <c:pt idx="1769">
                  <c:v>9.1077525000000001</c:v>
                </c:pt>
                <c:pt idx="1770">
                  <c:v>8.7681825</c:v>
                </c:pt>
                <c:pt idx="1771">
                  <c:v>8.3801024999999996</c:v>
                </c:pt>
                <c:pt idx="1772">
                  <c:v>7.9920225000000009</c:v>
                </c:pt>
                <c:pt idx="1773">
                  <c:v>7.6039425000000005</c:v>
                </c:pt>
                <c:pt idx="1774">
                  <c:v>7.2401175000000011</c:v>
                </c:pt>
                <c:pt idx="1775">
                  <c:v>6.9126750000000001</c:v>
                </c:pt>
                <c:pt idx="1776">
                  <c:v>6.6216150000000003</c:v>
                </c:pt>
                <c:pt idx="1777">
                  <c:v>6.3305550000000004</c:v>
                </c:pt>
                <c:pt idx="1778">
                  <c:v>6.0273675000000004</c:v>
                </c:pt>
                <c:pt idx="1779">
                  <c:v>5.6756700000000002</c:v>
                </c:pt>
                <c:pt idx="1780">
                  <c:v>5.2754625000000006</c:v>
                </c:pt>
                <c:pt idx="1781">
                  <c:v>4.8388724999999999</c:v>
                </c:pt>
                <c:pt idx="1782">
                  <c:v>4.4144100000000002</c:v>
                </c:pt>
                <c:pt idx="1783">
                  <c:v>4.0263300000000006</c:v>
                </c:pt>
                <c:pt idx="1784">
                  <c:v>3.6988875000000001</c:v>
                </c:pt>
                <c:pt idx="1785">
                  <c:v>3.4320825000000004</c:v>
                </c:pt>
                <c:pt idx="1786">
                  <c:v>3.1895325000000003</c:v>
                </c:pt>
                <c:pt idx="1787">
                  <c:v>2.9591099999999999</c:v>
                </c:pt>
                <c:pt idx="1788">
                  <c:v>2.7286875000000004</c:v>
                </c:pt>
                <c:pt idx="1789">
                  <c:v>2.4861375000000003</c:v>
                </c:pt>
                <c:pt idx="1790">
                  <c:v>2.2072050000000001</c:v>
                </c:pt>
                <c:pt idx="1791">
                  <c:v>1.8797625000000002</c:v>
                </c:pt>
                <c:pt idx="1792">
                  <c:v>1.4916825000000002</c:v>
                </c:pt>
                <c:pt idx="1793">
                  <c:v>1.0550925</c:v>
                </c:pt>
                <c:pt idx="1794">
                  <c:v>0.63063000000000002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6AC-47B5-8320-36D45BF7493A}"/>
            </c:ext>
          </c:extLst>
        </c:ser>
        <c:ser>
          <c:idx val="9"/>
          <c:order val="3"/>
          <c:tx>
            <c:strRef>
              <c:f>'WLTP Calculations'!$L$2:$L$3</c:f>
              <c:strCache>
                <c:ptCount val="2"/>
                <c:pt idx="0">
                  <c:v>Total Road Load Resistance</c:v>
                </c:pt>
                <c:pt idx="1">
                  <c:v>kN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strRef>
              <c:f>'WLTP Calculations'!$B$4:$B$1804</c:f>
              <c:strCache>
                <c:ptCount val="1801"/>
                <c:pt idx="0">
                  <c:v>Low</c:v>
                </c:pt>
                <c:pt idx="1">
                  <c:v>Low</c:v>
                </c:pt>
                <c:pt idx="2">
                  <c:v>Low</c:v>
                </c:pt>
                <c:pt idx="3">
                  <c:v>Low</c:v>
                </c:pt>
                <c:pt idx="4">
                  <c:v>Low</c:v>
                </c:pt>
                <c:pt idx="5">
                  <c:v>Low</c:v>
                </c:pt>
                <c:pt idx="6">
                  <c:v>Low</c:v>
                </c:pt>
                <c:pt idx="7">
                  <c:v>Low</c:v>
                </c:pt>
                <c:pt idx="8">
                  <c:v>Low</c:v>
                </c:pt>
                <c:pt idx="9">
                  <c:v>Low</c:v>
                </c:pt>
                <c:pt idx="10">
                  <c:v>Low</c:v>
                </c:pt>
                <c:pt idx="11">
                  <c:v>Low</c:v>
                </c:pt>
                <c:pt idx="12">
                  <c:v>Low</c:v>
                </c:pt>
                <c:pt idx="13">
                  <c:v>Low</c:v>
                </c:pt>
                <c:pt idx="14">
                  <c:v>Low</c:v>
                </c:pt>
                <c:pt idx="15">
                  <c:v>Low</c:v>
                </c:pt>
                <c:pt idx="16">
                  <c:v>Low</c:v>
                </c:pt>
                <c:pt idx="17">
                  <c:v>Low</c:v>
                </c:pt>
                <c:pt idx="18">
                  <c:v>Low</c:v>
                </c:pt>
                <c:pt idx="19">
                  <c:v>Low</c:v>
                </c:pt>
                <c:pt idx="20">
                  <c:v>Low</c:v>
                </c:pt>
                <c:pt idx="21">
                  <c:v>Low</c:v>
                </c:pt>
                <c:pt idx="22">
                  <c:v>Low</c:v>
                </c:pt>
                <c:pt idx="23">
                  <c:v>Low</c:v>
                </c:pt>
                <c:pt idx="24">
                  <c:v>Low</c:v>
                </c:pt>
                <c:pt idx="25">
                  <c:v>Low</c:v>
                </c:pt>
                <c:pt idx="26">
                  <c:v>Low</c:v>
                </c:pt>
                <c:pt idx="27">
                  <c:v>Low</c:v>
                </c:pt>
                <c:pt idx="28">
                  <c:v>Low</c:v>
                </c:pt>
                <c:pt idx="29">
                  <c:v>Low</c:v>
                </c:pt>
                <c:pt idx="30">
                  <c:v>Low</c:v>
                </c:pt>
                <c:pt idx="31">
                  <c:v>Low</c:v>
                </c:pt>
                <c:pt idx="32">
                  <c:v>Low</c:v>
                </c:pt>
                <c:pt idx="33">
                  <c:v>Low</c:v>
                </c:pt>
                <c:pt idx="34">
                  <c:v>Low</c:v>
                </c:pt>
                <c:pt idx="35">
                  <c:v>Low</c:v>
                </c:pt>
                <c:pt idx="36">
                  <c:v>Low</c:v>
                </c:pt>
                <c:pt idx="37">
                  <c:v>Low</c:v>
                </c:pt>
                <c:pt idx="38">
                  <c:v>Low</c:v>
                </c:pt>
                <c:pt idx="39">
                  <c:v>Low</c:v>
                </c:pt>
                <c:pt idx="40">
                  <c:v>Low</c:v>
                </c:pt>
                <c:pt idx="41">
                  <c:v>Low</c:v>
                </c:pt>
                <c:pt idx="42">
                  <c:v>Low</c:v>
                </c:pt>
                <c:pt idx="43">
                  <c:v>Low</c:v>
                </c:pt>
                <c:pt idx="44">
                  <c:v>Low</c:v>
                </c:pt>
                <c:pt idx="45">
                  <c:v>Low</c:v>
                </c:pt>
                <c:pt idx="46">
                  <c:v>Low</c:v>
                </c:pt>
                <c:pt idx="47">
                  <c:v>Low</c:v>
                </c:pt>
                <c:pt idx="48">
                  <c:v>Low</c:v>
                </c:pt>
                <c:pt idx="49">
                  <c:v>Low</c:v>
                </c:pt>
                <c:pt idx="50">
                  <c:v>Low</c:v>
                </c:pt>
                <c:pt idx="51">
                  <c:v>Low</c:v>
                </c:pt>
                <c:pt idx="52">
                  <c:v>Low</c:v>
                </c:pt>
                <c:pt idx="53">
                  <c:v>Low</c:v>
                </c:pt>
                <c:pt idx="54">
                  <c:v>Low</c:v>
                </c:pt>
                <c:pt idx="55">
                  <c:v>Low</c:v>
                </c:pt>
                <c:pt idx="56">
                  <c:v>Low</c:v>
                </c:pt>
                <c:pt idx="57">
                  <c:v>Low</c:v>
                </c:pt>
                <c:pt idx="58">
                  <c:v>Low</c:v>
                </c:pt>
                <c:pt idx="59">
                  <c:v>Low</c:v>
                </c:pt>
                <c:pt idx="60">
                  <c:v>Low</c:v>
                </c:pt>
                <c:pt idx="61">
                  <c:v>Low</c:v>
                </c:pt>
                <c:pt idx="62">
                  <c:v>Low</c:v>
                </c:pt>
                <c:pt idx="63">
                  <c:v>Low</c:v>
                </c:pt>
                <c:pt idx="64">
                  <c:v>Low</c:v>
                </c:pt>
                <c:pt idx="65">
                  <c:v>Low</c:v>
                </c:pt>
                <c:pt idx="66">
                  <c:v>Low</c:v>
                </c:pt>
                <c:pt idx="67">
                  <c:v>Low</c:v>
                </c:pt>
                <c:pt idx="68">
                  <c:v>Low</c:v>
                </c:pt>
                <c:pt idx="69">
                  <c:v>Low</c:v>
                </c:pt>
                <c:pt idx="70">
                  <c:v>Low</c:v>
                </c:pt>
                <c:pt idx="71">
                  <c:v>Low</c:v>
                </c:pt>
                <c:pt idx="72">
                  <c:v>Low</c:v>
                </c:pt>
                <c:pt idx="73">
                  <c:v>Low</c:v>
                </c:pt>
                <c:pt idx="74">
                  <c:v>Low</c:v>
                </c:pt>
                <c:pt idx="75">
                  <c:v>Low</c:v>
                </c:pt>
                <c:pt idx="76">
                  <c:v>Low</c:v>
                </c:pt>
                <c:pt idx="77">
                  <c:v>Low</c:v>
                </c:pt>
                <c:pt idx="78">
                  <c:v>Low</c:v>
                </c:pt>
                <c:pt idx="79">
                  <c:v>Low</c:v>
                </c:pt>
                <c:pt idx="80">
                  <c:v>Low</c:v>
                </c:pt>
                <c:pt idx="81">
                  <c:v>Low</c:v>
                </c:pt>
                <c:pt idx="82">
                  <c:v>Low</c:v>
                </c:pt>
                <c:pt idx="83">
                  <c:v>Low</c:v>
                </c:pt>
                <c:pt idx="84">
                  <c:v>Low</c:v>
                </c:pt>
                <c:pt idx="85">
                  <c:v>Low</c:v>
                </c:pt>
                <c:pt idx="86">
                  <c:v>Low</c:v>
                </c:pt>
                <c:pt idx="87">
                  <c:v>Low</c:v>
                </c:pt>
                <c:pt idx="88">
                  <c:v>Low</c:v>
                </c:pt>
                <c:pt idx="89">
                  <c:v>Low</c:v>
                </c:pt>
                <c:pt idx="90">
                  <c:v>Low</c:v>
                </c:pt>
                <c:pt idx="91">
                  <c:v>Low</c:v>
                </c:pt>
                <c:pt idx="92">
                  <c:v>Low</c:v>
                </c:pt>
                <c:pt idx="93">
                  <c:v>Low</c:v>
                </c:pt>
                <c:pt idx="94">
                  <c:v>Low</c:v>
                </c:pt>
                <c:pt idx="95">
                  <c:v>Low</c:v>
                </c:pt>
                <c:pt idx="96">
                  <c:v>Low</c:v>
                </c:pt>
                <c:pt idx="97">
                  <c:v>Low</c:v>
                </c:pt>
                <c:pt idx="98">
                  <c:v>Low</c:v>
                </c:pt>
                <c:pt idx="99">
                  <c:v>Low</c:v>
                </c:pt>
                <c:pt idx="100">
                  <c:v>Low</c:v>
                </c:pt>
                <c:pt idx="101">
                  <c:v>Low</c:v>
                </c:pt>
                <c:pt idx="102">
                  <c:v>Low</c:v>
                </c:pt>
                <c:pt idx="103">
                  <c:v>Low</c:v>
                </c:pt>
                <c:pt idx="104">
                  <c:v>Low</c:v>
                </c:pt>
                <c:pt idx="105">
                  <c:v>Low</c:v>
                </c:pt>
                <c:pt idx="106">
                  <c:v>Low</c:v>
                </c:pt>
                <c:pt idx="107">
                  <c:v>Low</c:v>
                </c:pt>
                <c:pt idx="108">
                  <c:v>Low</c:v>
                </c:pt>
                <c:pt idx="109">
                  <c:v>Low</c:v>
                </c:pt>
                <c:pt idx="110">
                  <c:v>Low</c:v>
                </c:pt>
                <c:pt idx="111">
                  <c:v>Low</c:v>
                </c:pt>
                <c:pt idx="112">
                  <c:v>Low</c:v>
                </c:pt>
                <c:pt idx="113">
                  <c:v>Low</c:v>
                </c:pt>
                <c:pt idx="114">
                  <c:v>Low</c:v>
                </c:pt>
                <c:pt idx="115">
                  <c:v>Low</c:v>
                </c:pt>
                <c:pt idx="116">
                  <c:v>Low</c:v>
                </c:pt>
                <c:pt idx="117">
                  <c:v>Low</c:v>
                </c:pt>
                <c:pt idx="118">
                  <c:v>Low</c:v>
                </c:pt>
                <c:pt idx="119">
                  <c:v>Low</c:v>
                </c:pt>
                <c:pt idx="120">
                  <c:v>Low</c:v>
                </c:pt>
                <c:pt idx="121">
                  <c:v>Low</c:v>
                </c:pt>
                <c:pt idx="122">
                  <c:v>Low</c:v>
                </c:pt>
                <c:pt idx="123">
                  <c:v>Low</c:v>
                </c:pt>
                <c:pt idx="124">
                  <c:v>Low</c:v>
                </c:pt>
                <c:pt idx="125">
                  <c:v>Low</c:v>
                </c:pt>
                <c:pt idx="126">
                  <c:v>Low</c:v>
                </c:pt>
                <c:pt idx="127">
                  <c:v>Low</c:v>
                </c:pt>
                <c:pt idx="128">
                  <c:v>Low</c:v>
                </c:pt>
                <c:pt idx="129">
                  <c:v>Low</c:v>
                </c:pt>
                <c:pt idx="130">
                  <c:v>Low</c:v>
                </c:pt>
                <c:pt idx="131">
                  <c:v>Low</c:v>
                </c:pt>
                <c:pt idx="132">
                  <c:v>Low</c:v>
                </c:pt>
                <c:pt idx="133">
                  <c:v>Low</c:v>
                </c:pt>
                <c:pt idx="134">
                  <c:v>Low</c:v>
                </c:pt>
                <c:pt idx="135">
                  <c:v>Low</c:v>
                </c:pt>
                <c:pt idx="136">
                  <c:v>Low</c:v>
                </c:pt>
                <c:pt idx="137">
                  <c:v>Low</c:v>
                </c:pt>
                <c:pt idx="138">
                  <c:v>Low</c:v>
                </c:pt>
                <c:pt idx="139">
                  <c:v>Low</c:v>
                </c:pt>
                <c:pt idx="140">
                  <c:v>Low</c:v>
                </c:pt>
                <c:pt idx="141">
                  <c:v>Low</c:v>
                </c:pt>
                <c:pt idx="142">
                  <c:v>Low</c:v>
                </c:pt>
                <c:pt idx="143">
                  <c:v>Low</c:v>
                </c:pt>
                <c:pt idx="144">
                  <c:v>Low</c:v>
                </c:pt>
                <c:pt idx="145">
                  <c:v>Low</c:v>
                </c:pt>
                <c:pt idx="146">
                  <c:v>Low</c:v>
                </c:pt>
                <c:pt idx="147">
                  <c:v>Low</c:v>
                </c:pt>
                <c:pt idx="148">
                  <c:v>Low</c:v>
                </c:pt>
                <c:pt idx="149">
                  <c:v>Low</c:v>
                </c:pt>
                <c:pt idx="150">
                  <c:v>Low</c:v>
                </c:pt>
                <c:pt idx="151">
                  <c:v>Low</c:v>
                </c:pt>
                <c:pt idx="152">
                  <c:v>Low</c:v>
                </c:pt>
                <c:pt idx="153">
                  <c:v>Low</c:v>
                </c:pt>
                <c:pt idx="154">
                  <c:v>Low</c:v>
                </c:pt>
                <c:pt idx="155">
                  <c:v>Low</c:v>
                </c:pt>
                <c:pt idx="156">
                  <c:v>Low</c:v>
                </c:pt>
                <c:pt idx="157">
                  <c:v>Low</c:v>
                </c:pt>
                <c:pt idx="158">
                  <c:v>Low</c:v>
                </c:pt>
                <c:pt idx="159">
                  <c:v>Low</c:v>
                </c:pt>
                <c:pt idx="160">
                  <c:v>Low</c:v>
                </c:pt>
                <c:pt idx="161">
                  <c:v>Low</c:v>
                </c:pt>
                <c:pt idx="162">
                  <c:v>Low</c:v>
                </c:pt>
                <c:pt idx="163">
                  <c:v>Low</c:v>
                </c:pt>
                <c:pt idx="164">
                  <c:v>Low</c:v>
                </c:pt>
                <c:pt idx="165">
                  <c:v>Low</c:v>
                </c:pt>
                <c:pt idx="166">
                  <c:v>Low</c:v>
                </c:pt>
                <c:pt idx="167">
                  <c:v>Low</c:v>
                </c:pt>
                <c:pt idx="168">
                  <c:v>Low</c:v>
                </c:pt>
                <c:pt idx="169">
                  <c:v>Low</c:v>
                </c:pt>
                <c:pt idx="170">
                  <c:v>Low</c:v>
                </c:pt>
                <c:pt idx="171">
                  <c:v>Low</c:v>
                </c:pt>
                <c:pt idx="172">
                  <c:v>Low</c:v>
                </c:pt>
                <c:pt idx="173">
                  <c:v>Low</c:v>
                </c:pt>
                <c:pt idx="174">
                  <c:v>Low</c:v>
                </c:pt>
                <c:pt idx="175">
                  <c:v>Low</c:v>
                </c:pt>
                <c:pt idx="176">
                  <c:v>Low</c:v>
                </c:pt>
                <c:pt idx="177">
                  <c:v>Low</c:v>
                </c:pt>
                <c:pt idx="178">
                  <c:v>Low</c:v>
                </c:pt>
                <c:pt idx="179">
                  <c:v>Low</c:v>
                </c:pt>
                <c:pt idx="180">
                  <c:v>Low</c:v>
                </c:pt>
                <c:pt idx="181">
                  <c:v>Low</c:v>
                </c:pt>
                <c:pt idx="182">
                  <c:v>Low</c:v>
                </c:pt>
                <c:pt idx="183">
                  <c:v>Low</c:v>
                </c:pt>
                <c:pt idx="184">
                  <c:v>Low</c:v>
                </c:pt>
                <c:pt idx="185">
                  <c:v>Low</c:v>
                </c:pt>
                <c:pt idx="186">
                  <c:v>Low</c:v>
                </c:pt>
                <c:pt idx="187">
                  <c:v>Low</c:v>
                </c:pt>
                <c:pt idx="188">
                  <c:v>Low</c:v>
                </c:pt>
                <c:pt idx="189">
                  <c:v>Low</c:v>
                </c:pt>
                <c:pt idx="190">
                  <c:v>Low</c:v>
                </c:pt>
                <c:pt idx="191">
                  <c:v>Low</c:v>
                </c:pt>
                <c:pt idx="192">
                  <c:v>Low</c:v>
                </c:pt>
                <c:pt idx="193">
                  <c:v>Low</c:v>
                </c:pt>
                <c:pt idx="194">
                  <c:v>Low</c:v>
                </c:pt>
                <c:pt idx="195">
                  <c:v>Low</c:v>
                </c:pt>
                <c:pt idx="196">
                  <c:v>Low</c:v>
                </c:pt>
                <c:pt idx="197">
                  <c:v>Low</c:v>
                </c:pt>
                <c:pt idx="198">
                  <c:v>Low</c:v>
                </c:pt>
                <c:pt idx="199">
                  <c:v>Low</c:v>
                </c:pt>
                <c:pt idx="200">
                  <c:v>Low</c:v>
                </c:pt>
                <c:pt idx="201">
                  <c:v>Low</c:v>
                </c:pt>
                <c:pt idx="202">
                  <c:v>Low</c:v>
                </c:pt>
                <c:pt idx="203">
                  <c:v>Low</c:v>
                </c:pt>
                <c:pt idx="204">
                  <c:v>Low</c:v>
                </c:pt>
                <c:pt idx="205">
                  <c:v>Low</c:v>
                </c:pt>
                <c:pt idx="206">
                  <c:v>Low</c:v>
                </c:pt>
                <c:pt idx="207">
                  <c:v>Low</c:v>
                </c:pt>
                <c:pt idx="208">
                  <c:v>Low</c:v>
                </c:pt>
                <c:pt idx="209">
                  <c:v>Low</c:v>
                </c:pt>
                <c:pt idx="210">
                  <c:v>Low</c:v>
                </c:pt>
                <c:pt idx="211">
                  <c:v>Low</c:v>
                </c:pt>
                <c:pt idx="212">
                  <c:v>Low</c:v>
                </c:pt>
                <c:pt idx="213">
                  <c:v>Low</c:v>
                </c:pt>
                <c:pt idx="214">
                  <c:v>Low</c:v>
                </c:pt>
                <c:pt idx="215">
                  <c:v>Low</c:v>
                </c:pt>
                <c:pt idx="216">
                  <c:v>Low</c:v>
                </c:pt>
                <c:pt idx="217">
                  <c:v>Low</c:v>
                </c:pt>
                <c:pt idx="218">
                  <c:v>Low</c:v>
                </c:pt>
                <c:pt idx="219">
                  <c:v>Low</c:v>
                </c:pt>
                <c:pt idx="220">
                  <c:v>Low</c:v>
                </c:pt>
                <c:pt idx="221">
                  <c:v>Low</c:v>
                </c:pt>
                <c:pt idx="222">
                  <c:v>Low</c:v>
                </c:pt>
                <c:pt idx="223">
                  <c:v>Low</c:v>
                </c:pt>
                <c:pt idx="224">
                  <c:v>Low</c:v>
                </c:pt>
                <c:pt idx="225">
                  <c:v>Low</c:v>
                </c:pt>
                <c:pt idx="226">
                  <c:v>Low</c:v>
                </c:pt>
                <c:pt idx="227">
                  <c:v>Low</c:v>
                </c:pt>
                <c:pt idx="228">
                  <c:v>Low</c:v>
                </c:pt>
                <c:pt idx="229">
                  <c:v>Low</c:v>
                </c:pt>
                <c:pt idx="230">
                  <c:v>Low</c:v>
                </c:pt>
                <c:pt idx="231">
                  <c:v>Low</c:v>
                </c:pt>
                <c:pt idx="232">
                  <c:v>Low</c:v>
                </c:pt>
                <c:pt idx="233">
                  <c:v>Low</c:v>
                </c:pt>
                <c:pt idx="234">
                  <c:v>Low</c:v>
                </c:pt>
                <c:pt idx="235">
                  <c:v>Low</c:v>
                </c:pt>
                <c:pt idx="236">
                  <c:v>Low</c:v>
                </c:pt>
                <c:pt idx="237">
                  <c:v>Low</c:v>
                </c:pt>
                <c:pt idx="238">
                  <c:v>Low</c:v>
                </c:pt>
                <c:pt idx="239">
                  <c:v>Low</c:v>
                </c:pt>
                <c:pt idx="240">
                  <c:v>Low</c:v>
                </c:pt>
                <c:pt idx="241">
                  <c:v>Low</c:v>
                </c:pt>
                <c:pt idx="242">
                  <c:v>Low</c:v>
                </c:pt>
                <c:pt idx="243">
                  <c:v>Low</c:v>
                </c:pt>
                <c:pt idx="244">
                  <c:v>Low</c:v>
                </c:pt>
                <c:pt idx="245">
                  <c:v>Low</c:v>
                </c:pt>
                <c:pt idx="246">
                  <c:v>Low</c:v>
                </c:pt>
                <c:pt idx="247">
                  <c:v>Low</c:v>
                </c:pt>
                <c:pt idx="248">
                  <c:v>Low</c:v>
                </c:pt>
                <c:pt idx="249">
                  <c:v>Low</c:v>
                </c:pt>
                <c:pt idx="250">
                  <c:v>Low</c:v>
                </c:pt>
                <c:pt idx="251">
                  <c:v>Low</c:v>
                </c:pt>
                <c:pt idx="252">
                  <c:v>Low</c:v>
                </c:pt>
                <c:pt idx="253">
                  <c:v>Low</c:v>
                </c:pt>
                <c:pt idx="254">
                  <c:v>Low</c:v>
                </c:pt>
                <c:pt idx="255">
                  <c:v>Low</c:v>
                </c:pt>
                <c:pt idx="256">
                  <c:v>Low</c:v>
                </c:pt>
                <c:pt idx="257">
                  <c:v>Low</c:v>
                </c:pt>
                <c:pt idx="258">
                  <c:v>Low</c:v>
                </c:pt>
                <c:pt idx="259">
                  <c:v>Low</c:v>
                </c:pt>
                <c:pt idx="260">
                  <c:v>Low</c:v>
                </c:pt>
                <c:pt idx="261">
                  <c:v>Low</c:v>
                </c:pt>
                <c:pt idx="262">
                  <c:v>Low</c:v>
                </c:pt>
                <c:pt idx="263">
                  <c:v>Low</c:v>
                </c:pt>
                <c:pt idx="264">
                  <c:v>Low</c:v>
                </c:pt>
                <c:pt idx="265">
                  <c:v>Low</c:v>
                </c:pt>
                <c:pt idx="266">
                  <c:v>Low</c:v>
                </c:pt>
                <c:pt idx="267">
                  <c:v>Low</c:v>
                </c:pt>
                <c:pt idx="268">
                  <c:v>Low</c:v>
                </c:pt>
                <c:pt idx="269">
                  <c:v>Low</c:v>
                </c:pt>
                <c:pt idx="270">
                  <c:v>Low</c:v>
                </c:pt>
                <c:pt idx="271">
                  <c:v>Low</c:v>
                </c:pt>
                <c:pt idx="272">
                  <c:v>Low</c:v>
                </c:pt>
                <c:pt idx="273">
                  <c:v>Low</c:v>
                </c:pt>
                <c:pt idx="274">
                  <c:v>Low</c:v>
                </c:pt>
                <c:pt idx="275">
                  <c:v>Low</c:v>
                </c:pt>
                <c:pt idx="276">
                  <c:v>Low</c:v>
                </c:pt>
                <c:pt idx="277">
                  <c:v>Low</c:v>
                </c:pt>
                <c:pt idx="278">
                  <c:v>Low</c:v>
                </c:pt>
                <c:pt idx="279">
                  <c:v>Low</c:v>
                </c:pt>
                <c:pt idx="280">
                  <c:v>Low</c:v>
                </c:pt>
                <c:pt idx="281">
                  <c:v>Low</c:v>
                </c:pt>
                <c:pt idx="282">
                  <c:v>Low</c:v>
                </c:pt>
                <c:pt idx="283">
                  <c:v>Low</c:v>
                </c:pt>
                <c:pt idx="284">
                  <c:v>Low</c:v>
                </c:pt>
                <c:pt idx="285">
                  <c:v>Low</c:v>
                </c:pt>
                <c:pt idx="286">
                  <c:v>Low</c:v>
                </c:pt>
                <c:pt idx="287">
                  <c:v>Low</c:v>
                </c:pt>
                <c:pt idx="288">
                  <c:v>Low</c:v>
                </c:pt>
                <c:pt idx="289">
                  <c:v>Low</c:v>
                </c:pt>
                <c:pt idx="290">
                  <c:v>Low</c:v>
                </c:pt>
                <c:pt idx="291">
                  <c:v>Low</c:v>
                </c:pt>
                <c:pt idx="292">
                  <c:v>Low</c:v>
                </c:pt>
                <c:pt idx="293">
                  <c:v>Low</c:v>
                </c:pt>
                <c:pt idx="294">
                  <c:v>Low</c:v>
                </c:pt>
                <c:pt idx="295">
                  <c:v>Low</c:v>
                </c:pt>
                <c:pt idx="296">
                  <c:v>Low</c:v>
                </c:pt>
                <c:pt idx="297">
                  <c:v>Low</c:v>
                </c:pt>
                <c:pt idx="298">
                  <c:v>Low</c:v>
                </c:pt>
                <c:pt idx="299">
                  <c:v>Low</c:v>
                </c:pt>
                <c:pt idx="300">
                  <c:v>Low</c:v>
                </c:pt>
                <c:pt idx="301">
                  <c:v>Low</c:v>
                </c:pt>
                <c:pt idx="302">
                  <c:v>Low</c:v>
                </c:pt>
                <c:pt idx="303">
                  <c:v>Low</c:v>
                </c:pt>
                <c:pt idx="304">
                  <c:v>Low</c:v>
                </c:pt>
                <c:pt idx="305">
                  <c:v>Low</c:v>
                </c:pt>
                <c:pt idx="306">
                  <c:v>Low</c:v>
                </c:pt>
                <c:pt idx="307">
                  <c:v>Low</c:v>
                </c:pt>
                <c:pt idx="308">
                  <c:v>Low</c:v>
                </c:pt>
                <c:pt idx="309">
                  <c:v>Low</c:v>
                </c:pt>
                <c:pt idx="310">
                  <c:v>Low</c:v>
                </c:pt>
                <c:pt idx="311">
                  <c:v>Low</c:v>
                </c:pt>
                <c:pt idx="312">
                  <c:v>Low</c:v>
                </c:pt>
                <c:pt idx="313">
                  <c:v>Low</c:v>
                </c:pt>
                <c:pt idx="314">
                  <c:v>Low</c:v>
                </c:pt>
                <c:pt idx="315">
                  <c:v>Low</c:v>
                </c:pt>
                <c:pt idx="316">
                  <c:v>Low</c:v>
                </c:pt>
                <c:pt idx="317">
                  <c:v>Low</c:v>
                </c:pt>
                <c:pt idx="318">
                  <c:v>Low</c:v>
                </c:pt>
                <c:pt idx="319">
                  <c:v>Low</c:v>
                </c:pt>
                <c:pt idx="320">
                  <c:v>Low</c:v>
                </c:pt>
                <c:pt idx="321">
                  <c:v>Low</c:v>
                </c:pt>
                <c:pt idx="322">
                  <c:v>Low</c:v>
                </c:pt>
                <c:pt idx="323">
                  <c:v>Low</c:v>
                </c:pt>
                <c:pt idx="324">
                  <c:v>Low</c:v>
                </c:pt>
                <c:pt idx="325">
                  <c:v>Low</c:v>
                </c:pt>
                <c:pt idx="326">
                  <c:v>Low</c:v>
                </c:pt>
                <c:pt idx="327">
                  <c:v>Low</c:v>
                </c:pt>
                <c:pt idx="328">
                  <c:v>Low</c:v>
                </c:pt>
                <c:pt idx="329">
                  <c:v>Low</c:v>
                </c:pt>
                <c:pt idx="330">
                  <c:v>Low</c:v>
                </c:pt>
                <c:pt idx="331">
                  <c:v>Low</c:v>
                </c:pt>
                <c:pt idx="332">
                  <c:v>Low</c:v>
                </c:pt>
                <c:pt idx="333">
                  <c:v>Low</c:v>
                </c:pt>
                <c:pt idx="334">
                  <c:v>Low</c:v>
                </c:pt>
                <c:pt idx="335">
                  <c:v>Low</c:v>
                </c:pt>
                <c:pt idx="336">
                  <c:v>Low</c:v>
                </c:pt>
                <c:pt idx="337">
                  <c:v>Low</c:v>
                </c:pt>
                <c:pt idx="338">
                  <c:v>Low</c:v>
                </c:pt>
                <c:pt idx="339">
                  <c:v>Low</c:v>
                </c:pt>
                <c:pt idx="340">
                  <c:v>Low</c:v>
                </c:pt>
                <c:pt idx="341">
                  <c:v>Low</c:v>
                </c:pt>
                <c:pt idx="342">
                  <c:v>Low</c:v>
                </c:pt>
                <c:pt idx="343">
                  <c:v>Low</c:v>
                </c:pt>
                <c:pt idx="344">
                  <c:v>Low</c:v>
                </c:pt>
                <c:pt idx="345">
                  <c:v>Low</c:v>
                </c:pt>
                <c:pt idx="346">
                  <c:v>Low</c:v>
                </c:pt>
                <c:pt idx="347">
                  <c:v>Low</c:v>
                </c:pt>
                <c:pt idx="348">
                  <c:v>Low</c:v>
                </c:pt>
                <c:pt idx="349">
                  <c:v>Low</c:v>
                </c:pt>
                <c:pt idx="350">
                  <c:v>Low</c:v>
                </c:pt>
                <c:pt idx="351">
                  <c:v>Low</c:v>
                </c:pt>
                <c:pt idx="352">
                  <c:v>Low</c:v>
                </c:pt>
                <c:pt idx="353">
                  <c:v>Low</c:v>
                </c:pt>
                <c:pt idx="354">
                  <c:v>Low</c:v>
                </c:pt>
                <c:pt idx="355">
                  <c:v>Low</c:v>
                </c:pt>
                <c:pt idx="356">
                  <c:v>Low</c:v>
                </c:pt>
                <c:pt idx="357">
                  <c:v>Low</c:v>
                </c:pt>
                <c:pt idx="358">
                  <c:v>Low</c:v>
                </c:pt>
                <c:pt idx="359">
                  <c:v>Low</c:v>
                </c:pt>
                <c:pt idx="360">
                  <c:v>Low</c:v>
                </c:pt>
                <c:pt idx="361">
                  <c:v>Low</c:v>
                </c:pt>
                <c:pt idx="362">
                  <c:v>Low</c:v>
                </c:pt>
                <c:pt idx="363">
                  <c:v>Low</c:v>
                </c:pt>
                <c:pt idx="364">
                  <c:v>Low</c:v>
                </c:pt>
                <c:pt idx="365">
                  <c:v>Low</c:v>
                </c:pt>
                <c:pt idx="366">
                  <c:v>Low</c:v>
                </c:pt>
                <c:pt idx="367">
                  <c:v>Low</c:v>
                </c:pt>
                <c:pt idx="368">
                  <c:v>Low</c:v>
                </c:pt>
                <c:pt idx="369">
                  <c:v>Low</c:v>
                </c:pt>
                <c:pt idx="370">
                  <c:v>Low</c:v>
                </c:pt>
                <c:pt idx="371">
                  <c:v>Low</c:v>
                </c:pt>
                <c:pt idx="372">
                  <c:v>Low</c:v>
                </c:pt>
                <c:pt idx="373">
                  <c:v>Low</c:v>
                </c:pt>
                <c:pt idx="374">
                  <c:v>Low</c:v>
                </c:pt>
                <c:pt idx="375">
                  <c:v>Low</c:v>
                </c:pt>
                <c:pt idx="376">
                  <c:v>Low</c:v>
                </c:pt>
                <c:pt idx="377">
                  <c:v>Low</c:v>
                </c:pt>
                <c:pt idx="378">
                  <c:v>Low</c:v>
                </c:pt>
                <c:pt idx="379">
                  <c:v>Low</c:v>
                </c:pt>
                <c:pt idx="380">
                  <c:v>Low</c:v>
                </c:pt>
                <c:pt idx="381">
                  <c:v>Low</c:v>
                </c:pt>
                <c:pt idx="382">
                  <c:v>Low</c:v>
                </c:pt>
                <c:pt idx="383">
                  <c:v>Low</c:v>
                </c:pt>
                <c:pt idx="384">
                  <c:v>Low</c:v>
                </c:pt>
                <c:pt idx="385">
                  <c:v>Low</c:v>
                </c:pt>
                <c:pt idx="386">
                  <c:v>Low</c:v>
                </c:pt>
                <c:pt idx="387">
                  <c:v>Low</c:v>
                </c:pt>
                <c:pt idx="388">
                  <c:v>Low</c:v>
                </c:pt>
                <c:pt idx="389">
                  <c:v>Low</c:v>
                </c:pt>
                <c:pt idx="390">
                  <c:v>Low</c:v>
                </c:pt>
                <c:pt idx="391">
                  <c:v>Low</c:v>
                </c:pt>
                <c:pt idx="392">
                  <c:v>Low</c:v>
                </c:pt>
                <c:pt idx="393">
                  <c:v>Low</c:v>
                </c:pt>
                <c:pt idx="394">
                  <c:v>Low</c:v>
                </c:pt>
                <c:pt idx="395">
                  <c:v>Low</c:v>
                </c:pt>
                <c:pt idx="396">
                  <c:v>Low</c:v>
                </c:pt>
                <c:pt idx="397">
                  <c:v>Low</c:v>
                </c:pt>
                <c:pt idx="398">
                  <c:v>Low</c:v>
                </c:pt>
                <c:pt idx="399">
                  <c:v>Low</c:v>
                </c:pt>
                <c:pt idx="400">
                  <c:v>Low</c:v>
                </c:pt>
                <c:pt idx="401">
                  <c:v>Low</c:v>
                </c:pt>
                <c:pt idx="402">
                  <c:v>Low</c:v>
                </c:pt>
                <c:pt idx="403">
                  <c:v>Low</c:v>
                </c:pt>
                <c:pt idx="404">
                  <c:v>Low</c:v>
                </c:pt>
                <c:pt idx="405">
                  <c:v>Low</c:v>
                </c:pt>
                <c:pt idx="406">
                  <c:v>Low</c:v>
                </c:pt>
                <c:pt idx="407">
                  <c:v>Low</c:v>
                </c:pt>
                <c:pt idx="408">
                  <c:v>Low</c:v>
                </c:pt>
                <c:pt idx="409">
                  <c:v>Low</c:v>
                </c:pt>
                <c:pt idx="410">
                  <c:v>Low</c:v>
                </c:pt>
                <c:pt idx="411">
                  <c:v>Low</c:v>
                </c:pt>
                <c:pt idx="412">
                  <c:v>Low</c:v>
                </c:pt>
                <c:pt idx="413">
                  <c:v>Low</c:v>
                </c:pt>
                <c:pt idx="414">
                  <c:v>Low</c:v>
                </c:pt>
                <c:pt idx="415">
                  <c:v>Low</c:v>
                </c:pt>
                <c:pt idx="416">
                  <c:v>Low</c:v>
                </c:pt>
                <c:pt idx="417">
                  <c:v>Low</c:v>
                </c:pt>
                <c:pt idx="418">
                  <c:v>Low</c:v>
                </c:pt>
                <c:pt idx="419">
                  <c:v>Low</c:v>
                </c:pt>
                <c:pt idx="420">
                  <c:v>Low</c:v>
                </c:pt>
                <c:pt idx="421">
                  <c:v>Low</c:v>
                </c:pt>
                <c:pt idx="422">
                  <c:v>Low</c:v>
                </c:pt>
                <c:pt idx="423">
                  <c:v>Low</c:v>
                </c:pt>
                <c:pt idx="424">
                  <c:v>Low</c:v>
                </c:pt>
                <c:pt idx="425">
                  <c:v>Low</c:v>
                </c:pt>
                <c:pt idx="426">
                  <c:v>Low</c:v>
                </c:pt>
                <c:pt idx="427">
                  <c:v>Low</c:v>
                </c:pt>
                <c:pt idx="428">
                  <c:v>Low</c:v>
                </c:pt>
                <c:pt idx="429">
                  <c:v>Low</c:v>
                </c:pt>
                <c:pt idx="430">
                  <c:v>Low</c:v>
                </c:pt>
                <c:pt idx="431">
                  <c:v>Low</c:v>
                </c:pt>
                <c:pt idx="432">
                  <c:v>Low</c:v>
                </c:pt>
                <c:pt idx="433">
                  <c:v>Low</c:v>
                </c:pt>
                <c:pt idx="434">
                  <c:v>Low</c:v>
                </c:pt>
                <c:pt idx="435">
                  <c:v>Low</c:v>
                </c:pt>
                <c:pt idx="436">
                  <c:v>Low</c:v>
                </c:pt>
                <c:pt idx="437">
                  <c:v>Low</c:v>
                </c:pt>
                <c:pt idx="438">
                  <c:v>Low</c:v>
                </c:pt>
                <c:pt idx="439">
                  <c:v>Low</c:v>
                </c:pt>
                <c:pt idx="440">
                  <c:v>Low</c:v>
                </c:pt>
                <c:pt idx="441">
                  <c:v>Low</c:v>
                </c:pt>
                <c:pt idx="442">
                  <c:v>Low</c:v>
                </c:pt>
                <c:pt idx="443">
                  <c:v>Low</c:v>
                </c:pt>
                <c:pt idx="444">
                  <c:v>Low</c:v>
                </c:pt>
                <c:pt idx="445">
                  <c:v>Low</c:v>
                </c:pt>
                <c:pt idx="446">
                  <c:v>Low</c:v>
                </c:pt>
                <c:pt idx="447">
                  <c:v>Low</c:v>
                </c:pt>
                <c:pt idx="448">
                  <c:v>Low</c:v>
                </c:pt>
                <c:pt idx="449">
                  <c:v>Low</c:v>
                </c:pt>
                <c:pt idx="450">
                  <c:v>Low</c:v>
                </c:pt>
                <c:pt idx="451">
                  <c:v>Low</c:v>
                </c:pt>
                <c:pt idx="452">
                  <c:v>Low</c:v>
                </c:pt>
                <c:pt idx="453">
                  <c:v>Low</c:v>
                </c:pt>
                <c:pt idx="454">
                  <c:v>Low</c:v>
                </c:pt>
                <c:pt idx="455">
                  <c:v>Low</c:v>
                </c:pt>
                <c:pt idx="456">
                  <c:v>Low</c:v>
                </c:pt>
                <c:pt idx="457">
                  <c:v>Low</c:v>
                </c:pt>
                <c:pt idx="458">
                  <c:v>Low</c:v>
                </c:pt>
                <c:pt idx="459">
                  <c:v>Low</c:v>
                </c:pt>
                <c:pt idx="460">
                  <c:v>Low</c:v>
                </c:pt>
                <c:pt idx="461">
                  <c:v>Low</c:v>
                </c:pt>
                <c:pt idx="462">
                  <c:v>Low</c:v>
                </c:pt>
                <c:pt idx="463">
                  <c:v>Low</c:v>
                </c:pt>
                <c:pt idx="464">
                  <c:v>Low</c:v>
                </c:pt>
                <c:pt idx="465">
                  <c:v>Low</c:v>
                </c:pt>
                <c:pt idx="466">
                  <c:v>Low</c:v>
                </c:pt>
                <c:pt idx="467">
                  <c:v>Low</c:v>
                </c:pt>
                <c:pt idx="468">
                  <c:v>Low</c:v>
                </c:pt>
                <c:pt idx="469">
                  <c:v>Low</c:v>
                </c:pt>
                <c:pt idx="470">
                  <c:v>Low</c:v>
                </c:pt>
                <c:pt idx="471">
                  <c:v>Low</c:v>
                </c:pt>
                <c:pt idx="472">
                  <c:v>Low</c:v>
                </c:pt>
                <c:pt idx="473">
                  <c:v>Low</c:v>
                </c:pt>
                <c:pt idx="474">
                  <c:v>Low</c:v>
                </c:pt>
                <c:pt idx="475">
                  <c:v>Low</c:v>
                </c:pt>
                <c:pt idx="476">
                  <c:v>Low</c:v>
                </c:pt>
                <c:pt idx="477">
                  <c:v>Low</c:v>
                </c:pt>
                <c:pt idx="478">
                  <c:v>Low</c:v>
                </c:pt>
                <c:pt idx="479">
                  <c:v>Low</c:v>
                </c:pt>
                <c:pt idx="480">
                  <c:v>Low</c:v>
                </c:pt>
                <c:pt idx="481">
                  <c:v>Low</c:v>
                </c:pt>
                <c:pt idx="482">
                  <c:v>Low</c:v>
                </c:pt>
                <c:pt idx="483">
                  <c:v>Low</c:v>
                </c:pt>
                <c:pt idx="484">
                  <c:v>Low</c:v>
                </c:pt>
                <c:pt idx="485">
                  <c:v>Low</c:v>
                </c:pt>
                <c:pt idx="486">
                  <c:v>Low</c:v>
                </c:pt>
                <c:pt idx="487">
                  <c:v>Low</c:v>
                </c:pt>
                <c:pt idx="488">
                  <c:v>Low</c:v>
                </c:pt>
                <c:pt idx="489">
                  <c:v>Low</c:v>
                </c:pt>
                <c:pt idx="490">
                  <c:v>Low</c:v>
                </c:pt>
                <c:pt idx="491">
                  <c:v>Low</c:v>
                </c:pt>
                <c:pt idx="492">
                  <c:v>Low</c:v>
                </c:pt>
                <c:pt idx="493">
                  <c:v>Low</c:v>
                </c:pt>
                <c:pt idx="494">
                  <c:v>Low</c:v>
                </c:pt>
                <c:pt idx="495">
                  <c:v>Low</c:v>
                </c:pt>
                <c:pt idx="496">
                  <c:v>Low</c:v>
                </c:pt>
                <c:pt idx="497">
                  <c:v>Low</c:v>
                </c:pt>
                <c:pt idx="498">
                  <c:v>Low</c:v>
                </c:pt>
                <c:pt idx="499">
                  <c:v>Low</c:v>
                </c:pt>
                <c:pt idx="500">
                  <c:v>Low</c:v>
                </c:pt>
                <c:pt idx="501">
                  <c:v>Low</c:v>
                </c:pt>
                <c:pt idx="502">
                  <c:v>Low</c:v>
                </c:pt>
                <c:pt idx="503">
                  <c:v>Low</c:v>
                </c:pt>
                <c:pt idx="504">
                  <c:v>Low</c:v>
                </c:pt>
                <c:pt idx="505">
                  <c:v>Low</c:v>
                </c:pt>
                <c:pt idx="506">
                  <c:v>Low</c:v>
                </c:pt>
                <c:pt idx="507">
                  <c:v>Low</c:v>
                </c:pt>
                <c:pt idx="508">
                  <c:v>Low</c:v>
                </c:pt>
                <c:pt idx="509">
                  <c:v>Low</c:v>
                </c:pt>
                <c:pt idx="510">
                  <c:v>Low</c:v>
                </c:pt>
                <c:pt idx="511">
                  <c:v>Low</c:v>
                </c:pt>
                <c:pt idx="512">
                  <c:v>Low</c:v>
                </c:pt>
                <c:pt idx="513">
                  <c:v>Low</c:v>
                </c:pt>
                <c:pt idx="514">
                  <c:v>Low</c:v>
                </c:pt>
                <c:pt idx="515">
                  <c:v>Low</c:v>
                </c:pt>
                <c:pt idx="516">
                  <c:v>Low</c:v>
                </c:pt>
                <c:pt idx="517">
                  <c:v>Low</c:v>
                </c:pt>
                <c:pt idx="518">
                  <c:v>Low</c:v>
                </c:pt>
                <c:pt idx="519">
                  <c:v>Low</c:v>
                </c:pt>
                <c:pt idx="520">
                  <c:v>Low</c:v>
                </c:pt>
                <c:pt idx="521">
                  <c:v>Low</c:v>
                </c:pt>
                <c:pt idx="522">
                  <c:v>Low</c:v>
                </c:pt>
                <c:pt idx="523">
                  <c:v>Low</c:v>
                </c:pt>
                <c:pt idx="524">
                  <c:v>Low</c:v>
                </c:pt>
                <c:pt idx="525">
                  <c:v>Low</c:v>
                </c:pt>
                <c:pt idx="526">
                  <c:v>Low</c:v>
                </c:pt>
                <c:pt idx="527">
                  <c:v>Low</c:v>
                </c:pt>
                <c:pt idx="528">
                  <c:v>Low</c:v>
                </c:pt>
                <c:pt idx="529">
                  <c:v>Low</c:v>
                </c:pt>
                <c:pt idx="530">
                  <c:v>Low</c:v>
                </c:pt>
                <c:pt idx="531">
                  <c:v>Low</c:v>
                </c:pt>
                <c:pt idx="532">
                  <c:v>Low</c:v>
                </c:pt>
                <c:pt idx="533">
                  <c:v>Low</c:v>
                </c:pt>
                <c:pt idx="534">
                  <c:v>Low</c:v>
                </c:pt>
                <c:pt idx="535">
                  <c:v>Low</c:v>
                </c:pt>
                <c:pt idx="536">
                  <c:v>Low</c:v>
                </c:pt>
                <c:pt idx="537">
                  <c:v>Low</c:v>
                </c:pt>
                <c:pt idx="538">
                  <c:v>Low</c:v>
                </c:pt>
                <c:pt idx="539">
                  <c:v>Low</c:v>
                </c:pt>
                <c:pt idx="540">
                  <c:v>Low</c:v>
                </c:pt>
                <c:pt idx="541">
                  <c:v>Low</c:v>
                </c:pt>
                <c:pt idx="542">
                  <c:v>Low</c:v>
                </c:pt>
                <c:pt idx="543">
                  <c:v>Low</c:v>
                </c:pt>
                <c:pt idx="544">
                  <c:v>Low</c:v>
                </c:pt>
                <c:pt idx="545">
                  <c:v>Low</c:v>
                </c:pt>
                <c:pt idx="546">
                  <c:v>Low</c:v>
                </c:pt>
                <c:pt idx="547">
                  <c:v>Low</c:v>
                </c:pt>
                <c:pt idx="548">
                  <c:v>Low</c:v>
                </c:pt>
                <c:pt idx="549">
                  <c:v>Low</c:v>
                </c:pt>
                <c:pt idx="550">
                  <c:v>Low</c:v>
                </c:pt>
                <c:pt idx="551">
                  <c:v>Low</c:v>
                </c:pt>
                <c:pt idx="552">
                  <c:v>Low</c:v>
                </c:pt>
                <c:pt idx="553">
                  <c:v>Low</c:v>
                </c:pt>
                <c:pt idx="554">
                  <c:v>Low</c:v>
                </c:pt>
                <c:pt idx="555">
                  <c:v>Low</c:v>
                </c:pt>
                <c:pt idx="556">
                  <c:v>Low</c:v>
                </c:pt>
                <c:pt idx="557">
                  <c:v>Low</c:v>
                </c:pt>
                <c:pt idx="558">
                  <c:v>Low</c:v>
                </c:pt>
                <c:pt idx="559">
                  <c:v>Low</c:v>
                </c:pt>
                <c:pt idx="560">
                  <c:v>Low</c:v>
                </c:pt>
                <c:pt idx="561">
                  <c:v>Low</c:v>
                </c:pt>
                <c:pt idx="562">
                  <c:v>Low</c:v>
                </c:pt>
                <c:pt idx="563">
                  <c:v>Low</c:v>
                </c:pt>
                <c:pt idx="564">
                  <c:v>Low</c:v>
                </c:pt>
                <c:pt idx="565">
                  <c:v>Low</c:v>
                </c:pt>
                <c:pt idx="566">
                  <c:v>Low</c:v>
                </c:pt>
                <c:pt idx="567">
                  <c:v>Low</c:v>
                </c:pt>
                <c:pt idx="568">
                  <c:v>Low</c:v>
                </c:pt>
                <c:pt idx="569">
                  <c:v>Low</c:v>
                </c:pt>
                <c:pt idx="570">
                  <c:v>Low</c:v>
                </c:pt>
                <c:pt idx="571">
                  <c:v>Low</c:v>
                </c:pt>
                <c:pt idx="572">
                  <c:v>Low</c:v>
                </c:pt>
                <c:pt idx="573">
                  <c:v>Low</c:v>
                </c:pt>
                <c:pt idx="574">
                  <c:v>Low</c:v>
                </c:pt>
                <c:pt idx="575">
                  <c:v>Low</c:v>
                </c:pt>
                <c:pt idx="576">
                  <c:v>Low</c:v>
                </c:pt>
                <c:pt idx="577">
                  <c:v>Low</c:v>
                </c:pt>
                <c:pt idx="578">
                  <c:v>Low</c:v>
                </c:pt>
                <c:pt idx="579">
                  <c:v>Low</c:v>
                </c:pt>
                <c:pt idx="580">
                  <c:v>Low</c:v>
                </c:pt>
                <c:pt idx="581">
                  <c:v>Low</c:v>
                </c:pt>
                <c:pt idx="582">
                  <c:v>Low</c:v>
                </c:pt>
                <c:pt idx="583">
                  <c:v>Low</c:v>
                </c:pt>
                <c:pt idx="584">
                  <c:v>Low</c:v>
                </c:pt>
                <c:pt idx="585">
                  <c:v>Low</c:v>
                </c:pt>
                <c:pt idx="586">
                  <c:v>Low</c:v>
                </c:pt>
                <c:pt idx="587">
                  <c:v>Low</c:v>
                </c:pt>
                <c:pt idx="588">
                  <c:v>Low</c:v>
                </c:pt>
                <c:pt idx="589">
                  <c:v>Low</c:v>
                </c:pt>
                <c:pt idx="590">
                  <c:v>Middle</c:v>
                </c:pt>
                <c:pt idx="591">
                  <c:v>Middle</c:v>
                </c:pt>
                <c:pt idx="592">
                  <c:v>Middle</c:v>
                </c:pt>
                <c:pt idx="593">
                  <c:v>Middle</c:v>
                </c:pt>
                <c:pt idx="594">
                  <c:v>Middle</c:v>
                </c:pt>
                <c:pt idx="595">
                  <c:v>Middle</c:v>
                </c:pt>
                <c:pt idx="596">
                  <c:v>Middle</c:v>
                </c:pt>
                <c:pt idx="597">
                  <c:v>Middle</c:v>
                </c:pt>
                <c:pt idx="598">
                  <c:v>Middle</c:v>
                </c:pt>
                <c:pt idx="599">
                  <c:v>Middle</c:v>
                </c:pt>
                <c:pt idx="600">
                  <c:v>Middle</c:v>
                </c:pt>
                <c:pt idx="601">
                  <c:v>Middle</c:v>
                </c:pt>
                <c:pt idx="602">
                  <c:v>Middle</c:v>
                </c:pt>
                <c:pt idx="603">
                  <c:v>Middle</c:v>
                </c:pt>
                <c:pt idx="604">
                  <c:v>Middle</c:v>
                </c:pt>
                <c:pt idx="605">
                  <c:v>Middle</c:v>
                </c:pt>
                <c:pt idx="606">
                  <c:v>Middle</c:v>
                </c:pt>
                <c:pt idx="607">
                  <c:v>Middle</c:v>
                </c:pt>
                <c:pt idx="608">
                  <c:v>Middle</c:v>
                </c:pt>
                <c:pt idx="609">
                  <c:v>Middle</c:v>
                </c:pt>
                <c:pt idx="610">
                  <c:v>Middle</c:v>
                </c:pt>
                <c:pt idx="611">
                  <c:v>Middle</c:v>
                </c:pt>
                <c:pt idx="612">
                  <c:v>Middle</c:v>
                </c:pt>
                <c:pt idx="613">
                  <c:v>Middle</c:v>
                </c:pt>
                <c:pt idx="614">
                  <c:v>Middle</c:v>
                </c:pt>
                <c:pt idx="615">
                  <c:v>Middle</c:v>
                </c:pt>
                <c:pt idx="616">
                  <c:v>Middle</c:v>
                </c:pt>
                <c:pt idx="617">
                  <c:v>Middle</c:v>
                </c:pt>
                <c:pt idx="618">
                  <c:v>Middle</c:v>
                </c:pt>
                <c:pt idx="619">
                  <c:v>Middle</c:v>
                </c:pt>
                <c:pt idx="620">
                  <c:v>Middle</c:v>
                </c:pt>
                <c:pt idx="621">
                  <c:v>Middle</c:v>
                </c:pt>
                <c:pt idx="622">
                  <c:v>Middle</c:v>
                </c:pt>
                <c:pt idx="623">
                  <c:v>Middle</c:v>
                </c:pt>
                <c:pt idx="624">
                  <c:v>Middle</c:v>
                </c:pt>
                <c:pt idx="625">
                  <c:v>Middle</c:v>
                </c:pt>
                <c:pt idx="626">
                  <c:v>Middle</c:v>
                </c:pt>
                <c:pt idx="627">
                  <c:v>Middle</c:v>
                </c:pt>
                <c:pt idx="628">
                  <c:v>Middle</c:v>
                </c:pt>
                <c:pt idx="629">
                  <c:v>Middle</c:v>
                </c:pt>
                <c:pt idx="630">
                  <c:v>Middle</c:v>
                </c:pt>
                <c:pt idx="631">
                  <c:v>Middle</c:v>
                </c:pt>
                <c:pt idx="632">
                  <c:v>Middle</c:v>
                </c:pt>
                <c:pt idx="633">
                  <c:v>Middle</c:v>
                </c:pt>
                <c:pt idx="634">
                  <c:v>Middle</c:v>
                </c:pt>
                <c:pt idx="635">
                  <c:v>Middle</c:v>
                </c:pt>
                <c:pt idx="636">
                  <c:v>Middle</c:v>
                </c:pt>
                <c:pt idx="637">
                  <c:v>Middle</c:v>
                </c:pt>
                <c:pt idx="638">
                  <c:v>Middle</c:v>
                </c:pt>
                <c:pt idx="639">
                  <c:v>Middle</c:v>
                </c:pt>
                <c:pt idx="640">
                  <c:v>Middle</c:v>
                </c:pt>
                <c:pt idx="641">
                  <c:v>Middle</c:v>
                </c:pt>
                <c:pt idx="642">
                  <c:v>Middle</c:v>
                </c:pt>
                <c:pt idx="643">
                  <c:v>Middle</c:v>
                </c:pt>
                <c:pt idx="644">
                  <c:v>Middle</c:v>
                </c:pt>
                <c:pt idx="645">
                  <c:v>Middle</c:v>
                </c:pt>
                <c:pt idx="646">
                  <c:v>Middle</c:v>
                </c:pt>
                <c:pt idx="647">
                  <c:v>Middle</c:v>
                </c:pt>
                <c:pt idx="648">
                  <c:v>Middle</c:v>
                </c:pt>
                <c:pt idx="649">
                  <c:v>Middle</c:v>
                </c:pt>
                <c:pt idx="650">
                  <c:v>Middle</c:v>
                </c:pt>
                <c:pt idx="651">
                  <c:v>Middle</c:v>
                </c:pt>
                <c:pt idx="652">
                  <c:v>Middle</c:v>
                </c:pt>
                <c:pt idx="653">
                  <c:v>Middle</c:v>
                </c:pt>
                <c:pt idx="654">
                  <c:v>Middle</c:v>
                </c:pt>
                <c:pt idx="655">
                  <c:v>Middle</c:v>
                </c:pt>
                <c:pt idx="656">
                  <c:v>Middle</c:v>
                </c:pt>
                <c:pt idx="657">
                  <c:v>Middle</c:v>
                </c:pt>
                <c:pt idx="658">
                  <c:v>Middle</c:v>
                </c:pt>
                <c:pt idx="659">
                  <c:v>Middle</c:v>
                </c:pt>
                <c:pt idx="660">
                  <c:v>Middle</c:v>
                </c:pt>
                <c:pt idx="661">
                  <c:v>Middle</c:v>
                </c:pt>
                <c:pt idx="662">
                  <c:v>Middle</c:v>
                </c:pt>
                <c:pt idx="663">
                  <c:v>Middle</c:v>
                </c:pt>
                <c:pt idx="664">
                  <c:v>Middle</c:v>
                </c:pt>
                <c:pt idx="665">
                  <c:v>Middle</c:v>
                </c:pt>
                <c:pt idx="666">
                  <c:v>Middle</c:v>
                </c:pt>
                <c:pt idx="667">
                  <c:v>Middle</c:v>
                </c:pt>
                <c:pt idx="668">
                  <c:v>Middle</c:v>
                </c:pt>
                <c:pt idx="669">
                  <c:v>Middle</c:v>
                </c:pt>
                <c:pt idx="670">
                  <c:v>Middle</c:v>
                </c:pt>
                <c:pt idx="671">
                  <c:v>Middle</c:v>
                </c:pt>
                <c:pt idx="672">
                  <c:v>Middle</c:v>
                </c:pt>
                <c:pt idx="673">
                  <c:v>Middle</c:v>
                </c:pt>
                <c:pt idx="674">
                  <c:v>Middle</c:v>
                </c:pt>
                <c:pt idx="675">
                  <c:v>Middle</c:v>
                </c:pt>
                <c:pt idx="676">
                  <c:v>Middle</c:v>
                </c:pt>
                <c:pt idx="677">
                  <c:v>Middle</c:v>
                </c:pt>
                <c:pt idx="678">
                  <c:v>Middle</c:v>
                </c:pt>
                <c:pt idx="679">
                  <c:v>Middle</c:v>
                </c:pt>
                <c:pt idx="680">
                  <c:v>Middle</c:v>
                </c:pt>
                <c:pt idx="681">
                  <c:v>Middle</c:v>
                </c:pt>
                <c:pt idx="682">
                  <c:v>Middle</c:v>
                </c:pt>
                <c:pt idx="683">
                  <c:v>Middle</c:v>
                </c:pt>
                <c:pt idx="684">
                  <c:v>Middle</c:v>
                </c:pt>
                <c:pt idx="685">
                  <c:v>Middle</c:v>
                </c:pt>
                <c:pt idx="686">
                  <c:v>Middle</c:v>
                </c:pt>
                <c:pt idx="687">
                  <c:v>Middle</c:v>
                </c:pt>
                <c:pt idx="688">
                  <c:v>Middle</c:v>
                </c:pt>
                <c:pt idx="689">
                  <c:v>Middle</c:v>
                </c:pt>
                <c:pt idx="690">
                  <c:v>Middle</c:v>
                </c:pt>
                <c:pt idx="691">
                  <c:v>Middle</c:v>
                </c:pt>
                <c:pt idx="692">
                  <c:v>Middle</c:v>
                </c:pt>
                <c:pt idx="693">
                  <c:v>Middle</c:v>
                </c:pt>
                <c:pt idx="694">
                  <c:v>Middle</c:v>
                </c:pt>
                <c:pt idx="695">
                  <c:v>Middle</c:v>
                </c:pt>
                <c:pt idx="696">
                  <c:v>Middle</c:v>
                </c:pt>
                <c:pt idx="697">
                  <c:v>Middle</c:v>
                </c:pt>
                <c:pt idx="698">
                  <c:v>Middle</c:v>
                </c:pt>
                <c:pt idx="699">
                  <c:v>Middle</c:v>
                </c:pt>
                <c:pt idx="700">
                  <c:v>Middle</c:v>
                </c:pt>
                <c:pt idx="701">
                  <c:v>Middle</c:v>
                </c:pt>
                <c:pt idx="702">
                  <c:v>Middle</c:v>
                </c:pt>
                <c:pt idx="703">
                  <c:v>Middle</c:v>
                </c:pt>
                <c:pt idx="704">
                  <c:v>Middle</c:v>
                </c:pt>
                <c:pt idx="705">
                  <c:v>Middle</c:v>
                </c:pt>
                <c:pt idx="706">
                  <c:v>Middle</c:v>
                </c:pt>
                <c:pt idx="707">
                  <c:v>Middle</c:v>
                </c:pt>
                <c:pt idx="708">
                  <c:v>Middle</c:v>
                </c:pt>
                <c:pt idx="709">
                  <c:v>Middle</c:v>
                </c:pt>
                <c:pt idx="710">
                  <c:v>Middle</c:v>
                </c:pt>
                <c:pt idx="711">
                  <c:v>Middle</c:v>
                </c:pt>
                <c:pt idx="712">
                  <c:v>Middle</c:v>
                </c:pt>
                <c:pt idx="713">
                  <c:v>Middle</c:v>
                </c:pt>
                <c:pt idx="714">
                  <c:v>Middle</c:v>
                </c:pt>
                <c:pt idx="715">
                  <c:v>Middle</c:v>
                </c:pt>
                <c:pt idx="716">
                  <c:v>Middle</c:v>
                </c:pt>
                <c:pt idx="717">
                  <c:v>Middle</c:v>
                </c:pt>
                <c:pt idx="718">
                  <c:v>Middle</c:v>
                </c:pt>
                <c:pt idx="719">
                  <c:v>Middle</c:v>
                </c:pt>
                <c:pt idx="720">
                  <c:v>Middle</c:v>
                </c:pt>
                <c:pt idx="721">
                  <c:v>Middle</c:v>
                </c:pt>
                <c:pt idx="722">
                  <c:v>Middle</c:v>
                </c:pt>
                <c:pt idx="723">
                  <c:v>Middle</c:v>
                </c:pt>
                <c:pt idx="724">
                  <c:v>Middle</c:v>
                </c:pt>
                <c:pt idx="725">
                  <c:v>Middle</c:v>
                </c:pt>
                <c:pt idx="726">
                  <c:v>Middle</c:v>
                </c:pt>
                <c:pt idx="727">
                  <c:v>Middle</c:v>
                </c:pt>
                <c:pt idx="728">
                  <c:v>Middle</c:v>
                </c:pt>
                <c:pt idx="729">
                  <c:v>Middle</c:v>
                </c:pt>
                <c:pt idx="730">
                  <c:v>Middle</c:v>
                </c:pt>
                <c:pt idx="731">
                  <c:v>Middle</c:v>
                </c:pt>
                <c:pt idx="732">
                  <c:v>Middle</c:v>
                </c:pt>
                <c:pt idx="733">
                  <c:v>Middle</c:v>
                </c:pt>
                <c:pt idx="734">
                  <c:v>Middle</c:v>
                </c:pt>
                <c:pt idx="735">
                  <c:v>Middle</c:v>
                </c:pt>
                <c:pt idx="736">
                  <c:v>Middle</c:v>
                </c:pt>
                <c:pt idx="737">
                  <c:v>Middle</c:v>
                </c:pt>
                <c:pt idx="738">
                  <c:v>Middle</c:v>
                </c:pt>
                <c:pt idx="739">
                  <c:v>Middle</c:v>
                </c:pt>
                <c:pt idx="740">
                  <c:v>Middle</c:v>
                </c:pt>
                <c:pt idx="741">
                  <c:v>Middle</c:v>
                </c:pt>
                <c:pt idx="742">
                  <c:v>Middle</c:v>
                </c:pt>
                <c:pt idx="743">
                  <c:v>Middle</c:v>
                </c:pt>
                <c:pt idx="744">
                  <c:v>Middle</c:v>
                </c:pt>
                <c:pt idx="745">
                  <c:v>Middle</c:v>
                </c:pt>
                <c:pt idx="746">
                  <c:v>Middle</c:v>
                </c:pt>
                <c:pt idx="747">
                  <c:v>Middle</c:v>
                </c:pt>
                <c:pt idx="748">
                  <c:v>Middle</c:v>
                </c:pt>
                <c:pt idx="749">
                  <c:v>Middle</c:v>
                </c:pt>
                <c:pt idx="750">
                  <c:v>Middle</c:v>
                </c:pt>
                <c:pt idx="751">
                  <c:v>Middle</c:v>
                </c:pt>
                <c:pt idx="752">
                  <c:v>Middle</c:v>
                </c:pt>
                <c:pt idx="753">
                  <c:v>Middle</c:v>
                </c:pt>
                <c:pt idx="754">
                  <c:v>Middle</c:v>
                </c:pt>
                <c:pt idx="755">
                  <c:v>Middle</c:v>
                </c:pt>
                <c:pt idx="756">
                  <c:v>Middle</c:v>
                </c:pt>
                <c:pt idx="757">
                  <c:v>Middle</c:v>
                </c:pt>
                <c:pt idx="758">
                  <c:v>Middle</c:v>
                </c:pt>
                <c:pt idx="759">
                  <c:v>Middle</c:v>
                </c:pt>
                <c:pt idx="760">
                  <c:v>Middle</c:v>
                </c:pt>
                <c:pt idx="761">
                  <c:v>Middle</c:v>
                </c:pt>
                <c:pt idx="762">
                  <c:v>Middle</c:v>
                </c:pt>
                <c:pt idx="763">
                  <c:v>Middle</c:v>
                </c:pt>
                <c:pt idx="764">
                  <c:v>Middle</c:v>
                </c:pt>
                <c:pt idx="765">
                  <c:v>Middle</c:v>
                </c:pt>
                <c:pt idx="766">
                  <c:v>Middle</c:v>
                </c:pt>
                <c:pt idx="767">
                  <c:v>Middle</c:v>
                </c:pt>
                <c:pt idx="768">
                  <c:v>Middle</c:v>
                </c:pt>
                <c:pt idx="769">
                  <c:v>Middle</c:v>
                </c:pt>
                <c:pt idx="770">
                  <c:v>Middle</c:v>
                </c:pt>
                <c:pt idx="771">
                  <c:v>Middle</c:v>
                </c:pt>
                <c:pt idx="772">
                  <c:v>Middle</c:v>
                </c:pt>
                <c:pt idx="773">
                  <c:v>Middle</c:v>
                </c:pt>
                <c:pt idx="774">
                  <c:v>Middle</c:v>
                </c:pt>
                <c:pt idx="775">
                  <c:v>Middle</c:v>
                </c:pt>
                <c:pt idx="776">
                  <c:v>Middle</c:v>
                </c:pt>
                <c:pt idx="777">
                  <c:v>Middle</c:v>
                </c:pt>
                <c:pt idx="778">
                  <c:v>Middle</c:v>
                </c:pt>
                <c:pt idx="779">
                  <c:v>Middle</c:v>
                </c:pt>
                <c:pt idx="780">
                  <c:v>Middle</c:v>
                </c:pt>
                <c:pt idx="781">
                  <c:v>Middle</c:v>
                </c:pt>
                <c:pt idx="782">
                  <c:v>Middle</c:v>
                </c:pt>
                <c:pt idx="783">
                  <c:v>Middle</c:v>
                </c:pt>
                <c:pt idx="784">
                  <c:v>Middle</c:v>
                </c:pt>
                <c:pt idx="785">
                  <c:v>Middle</c:v>
                </c:pt>
                <c:pt idx="786">
                  <c:v>Middle</c:v>
                </c:pt>
                <c:pt idx="787">
                  <c:v>Middle</c:v>
                </c:pt>
                <c:pt idx="788">
                  <c:v>Middle</c:v>
                </c:pt>
                <c:pt idx="789">
                  <c:v>Middle</c:v>
                </c:pt>
                <c:pt idx="790">
                  <c:v>Middle</c:v>
                </c:pt>
                <c:pt idx="791">
                  <c:v>Middle</c:v>
                </c:pt>
                <c:pt idx="792">
                  <c:v>Middle</c:v>
                </c:pt>
                <c:pt idx="793">
                  <c:v>Middle</c:v>
                </c:pt>
                <c:pt idx="794">
                  <c:v>Middle</c:v>
                </c:pt>
                <c:pt idx="795">
                  <c:v>Middle</c:v>
                </c:pt>
                <c:pt idx="796">
                  <c:v>Middle</c:v>
                </c:pt>
                <c:pt idx="797">
                  <c:v>Middle</c:v>
                </c:pt>
                <c:pt idx="798">
                  <c:v>Middle</c:v>
                </c:pt>
                <c:pt idx="799">
                  <c:v>Middle</c:v>
                </c:pt>
                <c:pt idx="800">
                  <c:v>Middle</c:v>
                </c:pt>
                <c:pt idx="801">
                  <c:v>Middle</c:v>
                </c:pt>
                <c:pt idx="802">
                  <c:v>Middle</c:v>
                </c:pt>
                <c:pt idx="803">
                  <c:v>Middle</c:v>
                </c:pt>
                <c:pt idx="804">
                  <c:v>Middle</c:v>
                </c:pt>
                <c:pt idx="805">
                  <c:v>Middle</c:v>
                </c:pt>
                <c:pt idx="806">
                  <c:v>Middle</c:v>
                </c:pt>
                <c:pt idx="807">
                  <c:v>Middle</c:v>
                </c:pt>
                <c:pt idx="808">
                  <c:v>Middle</c:v>
                </c:pt>
                <c:pt idx="809">
                  <c:v>Middle</c:v>
                </c:pt>
                <c:pt idx="810">
                  <c:v>Middle</c:v>
                </c:pt>
                <c:pt idx="811">
                  <c:v>Middle</c:v>
                </c:pt>
                <c:pt idx="812">
                  <c:v>Middle</c:v>
                </c:pt>
                <c:pt idx="813">
                  <c:v>Middle</c:v>
                </c:pt>
                <c:pt idx="814">
                  <c:v>Middle</c:v>
                </c:pt>
                <c:pt idx="815">
                  <c:v>Middle</c:v>
                </c:pt>
                <c:pt idx="816">
                  <c:v>Middle</c:v>
                </c:pt>
                <c:pt idx="817">
                  <c:v>Middle</c:v>
                </c:pt>
                <c:pt idx="818">
                  <c:v>Middle</c:v>
                </c:pt>
                <c:pt idx="819">
                  <c:v>Middle</c:v>
                </c:pt>
                <c:pt idx="820">
                  <c:v>Middle</c:v>
                </c:pt>
                <c:pt idx="821">
                  <c:v>Middle</c:v>
                </c:pt>
                <c:pt idx="822">
                  <c:v>Middle</c:v>
                </c:pt>
                <c:pt idx="823">
                  <c:v>Middle</c:v>
                </c:pt>
                <c:pt idx="824">
                  <c:v>Middle</c:v>
                </c:pt>
                <c:pt idx="825">
                  <c:v>Middle</c:v>
                </c:pt>
                <c:pt idx="826">
                  <c:v>Middle</c:v>
                </c:pt>
                <c:pt idx="827">
                  <c:v>Middle</c:v>
                </c:pt>
                <c:pt idx="828">
                  <c:v>Middle</c:v>
                </c:pt>
                <c:pt idx="829">
                  <c:v>Middle</c:v>
                </c:pt>
                <c:pt idx="830">
                  <c:v>Middle</c:v>
                </c:pt>
                <c:pt idx="831">
                  <c:v>Middle</c:v>
                </c:pt>
                <c:pt idx="832">
                  <c:v>Middle</c:v>
                </c:pt>
                <c:pt idx="833">
                  <c:v>Middle</c:v>
                </c:pt>
                <c:pt idx="834">
                  <c:v>Middle</c:v>
                </c:pt>
                <c:pt idx="835">
                  <c:v>Middle</c:v>
                </c:pt>
                <c:pt idx="836">
                  <c:v>Middle</c:v>
                </c:pt>
                <c:pt idx="837">
                  <c:v>Middle</c:v>
                </c:pt>
                <c:pt idx="838">
                  <c:v>Middle</c:v>
                </c:pt>
                <c:pt idx="839">
                  <c:v>Middle</c:v>
                </c:pt>
                <c:pt idx="840">
                  <c:v>Middle</c:v>
                </c:pt>
                <c:pt idx="841">
                  <c:v>Middle</c:v>
                </c:pt>
                <c:pt idx="842">
                  <c:v>Middle</c:v>
                </c:pt>
                <c:pt idx="843">
                  <c:v>Middle</c:v>
                </c:pt>
                <c:pt idx="844">
                  <c:v>Middle</c:v>
                </c:pt>
                <c:pt idx="845">
                  <c:v>Middle</c:v>
                </c:pt>
                <c:pt idx="846">
                  <c:v>Middle</c:v>
                </c:pt>
                <c:pt idx="847">
                  <c:v>Middle</c:v>
                </c:pt>
                <c:pt idx="848">
                  <c:v>Middle</c:v>
                </c:pt>
                <c:pt idx="849">
                  <c:v>Middle</c:v>
                </c:pt>
                <c:pt idx="850">
                  <c:v>Middle</c:v>
                </c:pt>
                <c:pt idx="851">
                  <c:v>Middle</c:v>
                </c:pt>
                <c:pt idx="852">
                  <c:v>Middle</c:v>
                </c:pt>
                <c:pt idx="853">
                  <c:v>Middle</c:v>
                </c:pt>
                <c:pt idx="854">
                  <c:v>Middle</c:v>
                </c:pt>
                <c:pt idx="855">
                  <c:v>Middle</c:v>
                </c:pt>
                <c:pt idx="856">
                  <c:v>Middle</c:v>
                </c:pt>
                <c:pt idx="857">
                  <c:v>Middle</c:v>
                </c:pt>
                <c:pt idx="858">
                  <c:v>Middle</c:v>
                </c:pt>
                <c:pt idx="859">
                  <c:v>Middle</c:v>
                </c:pt>
                <c:pt idx="860">
                  <c:v>Middle</c:v>
                </c:pt>
                <c:pt idx="861">
                  <c:v>Middle</c:v>
                </c:pt>
                <c:pt idx="862">
                  <c:v>Middle</c:v>
                </c:pt>
                <c:pt idx="863">
                  <c:v>Middle</c:v>
                </c:pt>
                <c:pt idx="864">
                  <c:v>Middle</c:v>
                </c:pt>
                <c:pt idx="865">
                  <c:v>Middle</c:v>
                </c:pt>
                <c:pt idx="866">
                  <c:v>Middle</c:v>
                </c:pt>
                <c:pt idx="867">
                  <c:v>Middle</c:v>
                </c:pt>
                <c:pt idx="868">
                  <c:v>Middle</c:v>
                </c:pt>
                <c:pt idx="869">
                  <c:v>Middle</c:v>
                </c:pt>
                <c:pt idx="870">
                  <c:v>Middle</c:v>
                </c:pt>
                <c:pt idx="871">
                  <c:v>Middle</c:v>
                </c:pt>
                <c:pt idx="872">
                  <c:v>Middle</c:v>
                </c:pt>
                <c:pt idx="873">
                  <c:v>Middle</c:v>
                </c:pt>
                <c:pt idx="874">
                  <c:v>Middle</c:v>
                </c:pt>
                <c:pt idx="875">
                  <c:v>Middle</c:v>
                </c:pt>
                <c:pt idx="876">
                  <c:v>Middle</c:v>
                </c:pt>
                <c:pt idx="877">
                  <c:v>Middle</c:v>
                </c:pt>
                <c:pt idx="878">
                  <c:v>Middle</c:v>
                </c:pt>
                <c:pt idx="879">
                  <c:v>Middle</c:v>
                </c:pt>
                <c:pt idx="880">
                  <c:v>Middle</c:v>
                </c:pt>
                <c:pt idx="881">
                  <c:v>Middle</c:v>
                </c:pt>
                <c:pt idx="882">
                  <c:v>Middle</c:v>
                </c:pt>
                <c:pt idx="883">
                  <c:v>Middle</c:v>
                </c:pt>
                <c:pt idx="884">
                  <c:v>Middle</c:v>
                </c:pt>
                <c:pt idx="885">
                  <c:v>Middle</c:v>
                </c:pt>
                <c:pt idx="886">
                  <c:v>Middle</c:v>
                </c:pt>
                <c:pt idx="887">
                  <c:v>Middle</c:v>
                </c:pt>
                <c:pt idx="888">
                  <c:v>Middle</c:v>
                </c:pt>
                <c:pt idx="889">
                  <c:v>Middle</c:v>
                </c:pt>
                <c:pt idx="890">
                  <c:v>Middle</c:v>
                </c:pt>
                <c:pt idx="891">
                  <c:v>Middle</c:v>
                </c:pt>
                <c:pt idx="892">
                  <c:v>Middle</c:v>
                </c:pt>
                <c:pt idx="893">
                  <c:v>Middle</c:v>
                </c:pt>
                <c:pt idx="894">
                  <c:v>Middle</c:v>
                </c:pt>
                <c:pt idx="895">
                  <c:v>Middle</c:v>
                </c:pt>
                <c:pt idx="896">
                  <c:v>Middle</c:v>
                </c:pt>
                <c:pt idx="897">
                  <c:v>Middle</c:v>
                </c:pt>
                <c:pt idx="898">
                  <c:v>Middle</c:v>
                </c:pt>
                <c:pt idx="899">
                  <c:v>Middle</c:v>
                </c:pt>
                <c:pt idx="900">
                  <c:v>Middle</c:v>
                </c:pt>
                <c:pt idx="901">
                  <c:v>Middle</c:v>
                </c:pt>
                <c:pt idx="902">
                  <c:v>Middle</c:v>
                </c:pt>
                <c:pt idx="903">
                  <c:v>Middle</c:v>
                </c:pt>
                <c:pt idx="904">
                  <c:v>Middle</c:v>
                </c:pt>
                <c:pt idx="905">
                  <c:v>Middle</c:v>
                </c:pt>
                <c:pt idx="906">
                  <c:v>Middle</c:v>
                </c:pt>
                <c:pt idx="907">
                  <c:v>Middle</c:v>
                </c:pt>
                <c:pt idx="908">
                  <c:v>Middle</c:v>
                </c:pt>
                <c:pt idx="909">
                  <c:v>Middle</c:v>
                </c:pt>
                <c:pt idx="910">
                  <c:v>Middle</c:v>
                </c:pt>
                <c:pt idx="911">
                  <c:v>Middle</c:v>
                </c:pt>
                <c:pt idx="912">
                  <c:v>Middle</c:v>
                </c:pt>
                <c:pt idx="913">
                  <c:v>Middle</c:v>
                </c:pt>
                <c:pt idx="914">
                  <c:v>Middle</c:v>
                </c:pt>
                <c:pt idx="915">
                  <c:v>Middle</c:v>
                </c:pt>
                <c:pt idx="916">
                  <c:v>Middle</c:v>
                </c:pt>
                <c:pt idx="917">
                  <c:v>Middle</c:v>
                </c:pt>
                <c:pt idx="918">
                  <c:v>Middle</c:v>
                </c:pt>
                <c:pt idx="919">
                  <c:v>Middle</c:v>
                </c:pt>
                <c:pt idx="920">
                  <c:v>Middle</c:v>
                </c:pt>
                <c:pt idx="921">
                  <c:v>Middle</c:v>
                </c:pt>
                <c:pt idx="922">
                  <c:v>Middle</c:v>
                </c:pt>
                <c:pt idx="923">
                  <c:v>Middle</c:v>
                </c:pt>
                <c:pt idx="924">
                  <c:v>Middle</c:v>
                </c:pt>
                <c:pt idx="925">
                  <c:v>Middle</c:v>
                </c:pt>
                <c:pt idx="926">
                  <c:v>Middle</c:v>
                </c:pt>
                <c:pt idx="927">
                  <c:v>Middle</c:v>
                </c:pt>
                <c:pt idx="928">
                  <c:v>Middle</c:v>
                </c:pt>
                <c:pt idx="929">
                  <c:v>Middle</c:v>
                </c:pt>
                <c:pt idx="930">
                  <c:v>Middle</c:v>
                </c:pt>
                <c:pt idx="931">
                  <c:v>Middle</c:v>
                </c:pt>
                <c:pt idx="932">
                  <c:v>Middle</c:v>
                </c:pt>
                <c:pt idx="933">
                  <c:v>Middle</c:v>
                </c:pt>
                <c:pt idx="934">
                  <c:v>Middle</c:v>
                </c:pt>
                <c:pt idx="935">
                  <c:v>Middle</c:v>
                </c:pt>
                <c:pt idx="936">
                  <c:v>Middle</c:v>
                </c:pt>
                <c:pt idx="937">
                  <c:v>Middle</c:v>
                </c:pt>
                <c:pt idx="938">
                  <c:v>Middle</c:v>
                </c:pt>
                <c:pt idx="939">
                  <c:v>Middle</c:v>
                </c:pt>
                <c:pt idx="940">
                  <c:v>Middle</c:v>
                </c:pt>
                <c:pt idx="941">
                  <c:v>Middle</c:v>
                </c:pt>
                <c:pt idx="942">
                  <c:v>Middle</c:v>
                </c:pt>
                <c:pt idx="943">
                  <c:v>Middle</c:v>
                </c:pt>
                <c:pt idx="944">
                  <c:v>Middle</c:v>
                </c:pt>
                <c:pt idx="945">
                  <c:v>Middle</c:v>
                </c:pt>
                <c:pt idx="946">
                  <c:v>Middle</c:v>
                </c:pt>
                <c:pt idx="947">
                  <c:v>Middle</c:v>
                </c:pt>
                <c:pt idx="948">
                  <c:v>Middle</c:v>
                </c:pt>
                <c:pt idx="949">
                  <c:v>Middle</c:v>
                </c:pt>
                <c:pt idx="950">
                  <c:v>Middle</c:v>
                </c:pt>
                <c:pt idx="951">
                  <c:v>Middle</c:v>
                </c:pt>
                <c:pt idx="952">
                  <c:v>Middle</c:v>
                </c:pt>
                <c:pt idx="953">
                  <c:v>Middle</c:v>
                </c:pt>
                <c:pt idx="954">
                  <c:v>Middle</c:v>
                </c:pt>
                <c:pt idx="955">
                  <c:v>Middle</c:v>
                </c:pt>
                <c:pt idx="956">
                  <c:v>Middle</c:v>
                </c:pt>
                <c:pt idx="957">
                  <c:v>Middle</c:v>
                </c:pt>
                <c:pt idx="958">
                  <c:v>Middle</c:v>
                </c:pt>
                <c:pt idx="959">
                  <c:v>Middle</c:v>
                </c:pt>
                <c:pt idx="960">
                  <c:v>Middle</c:v>
                </c:pt>
                <c:pt idx="961">
                  <c:v>Middle</c:v>
                </c:pt>
                <c:pt idx="962">
                  <c:v>Middle</c:v>
                </c:pt>
                <c:pt idx="963">
                  <c:v>Middle</c:v>
                </c:pt>
                <c:pt idx="964">
                  <c:v>Middle</c:v>
                </c:pt>
                <c:pt idx="965">
                  <c:v>Middle</c:v>
                </c:pt>
                <c:pt idx="966">
                  <c:v>Middle</c:v>
                </c:pt>
                <c:pt idx="967">
                  <c:v>Middle</c:v>
                </c:pt>
                <c:pt idx="968">
                  <c:v>Middle</c:v>
                </c:pt>
                <c:pt idx="969">
                  <c:v>Middle</c:v>
                </c:pt>
                <c:pt idx="970">
                  <c:v>Middle</c:v>
                </c:pt>
                <c:pt idx="971">
                  <c:v>Middle</c:v>
                </c:pt>
                <c:pt idx="972">
                  <c:v>Middle</c:v>
                </c:pt>
                <c:pt idx="973">
                  <c:v>Middle</c:v>
                </c:pt>
                <c:pt idx="974">
                  <c:v>Middle</c:v>
                </c:pt>
                <c:pt idx="975">
                  <c:v>Middle</c:v>
                </c:pt>
                <c:pt idx="976">
                  <c:v>Middle</c:v>
                </c:pt>
                <c:pt idx="977">
                  <c:v>Middle</c:v>
                </c:pt>
                <c:pt idx="978">
                  <c:v>Middle</c:v>
                </c:pt>
                <c:pt idx="979">
                  <c:v>Middle</c:v>
                </c:pt>
                <c:pt idx="980">
                  <c:v>Middle</c:v>
                </c:pt>
                <c:pt idx="981">
                  <c:v>Middle</c:v>
                </c:pt>
                <c:pt idx="982">
                  <c:v>Middle</c:v>
                </c:pt>
                <c:pt idx="983">
                  <c:v>Middle</c:v>
                </c:pt>
                <c:pt idx="984">
                  <c:v>Middle</c:v>
                </c:pt>
                <c:pt idx="985">
                  <c:v>Middle</c:v>
                </c:pt>
                <c:pt idx="986">
                  <c:v>Middle</c:v>
                </c:pt>
                <c:pt idx="987">
                  <c:v>Middle</c:v>
                </c:pt>
                <c:pt idx="988">
                  <c:v>Middle</c:v>
                </c:pt>
                <c:pt idx="989">
                  <c:v>Middle</c:v>
                </c:pt>
                <c:pt idx="990">
                  <c:v>Middle</c:v>
                </c:pt>
                <c:pt idx="991">
                  <c:v>Middle</c:v>
                </c:pt>
                <c:pt idx="992">
                  <c:v>Middle</c:v>
                </c:pt>
                <c:pt idx="993">
                  <c:v>Middle</c:v>
                </c:pt>
                <c:pt idx="994">
                  <c:v>Middle</c:v>
                </c:pt>
                <c:pt idx="995">
                  <c:v>Middle</c:v>
                </c:pt>
                <c:pt idx="996">
                  <c:v>Middle</c:v>
                </c:pt>
                <c:pt idx="997">
                  <c:v>Middle</c:v>
                </c:pt>
                <c:pt idx="998">
                  <c:v>Middle</c:v>
                </c:pt>
                <c:pt idx="999">
                  <c:v>Middle</c:v>
                </c:pt>
                <c:pt idx="1000">
                  <c:v>Middle</c:v>
                </c:pt>
                <c:pt idx="1001">
                  <c:v>Middle</c:v>
                </c:pt>
                <c:pt idx="1002">
                  <c:v>Middle</c:v>
                </c:pt>
                <c:pt idx="1003">
                  <c:v>Middle</c:v>
                </c:pt>
                <c:pt idx="1004">
                  <c:v>Middle</c:v>
                </c:pt>
                <c:pt idx="1005">
                  <c:v>Middle</c:v>
                </c:pt>
                <c:pt idx="1006">
                  <c:v>Middle</c:v>
                </c:pt>
                <c:pt idx="1007">
                  <c:v>Middle</c:v>
                </c:pt>
                <c:pt idx="1008">
                  <c:v>Middle</c:v>
                </c:pt>
                <c:pt idx="1009">
                  <c:v>Middle</c:v>
                </c:pt>
                <c:pt idx="1010">
                  <c:v>Middle</c:v>
                </c:pt>
                <c:pt idx="1011">
                  <c:v>Middle</c:v>
                </c:pt>
                <c:pt idx="1012">
                  <c:v>Middle</c:v>
                </c:pt>
                <c:pt idx="1013">
                  <c:v>Middle</c:v>
                </c:pt>
                <c:pt idx="1014">
                  <c:v>Middle</c:v>
                </c:pt>
                <c:pt idx="1015">
                  <c:v>Middle</c:v>
                </c:pt>
                <c:pt idx="1016">
                  <c:v>Middle</c:v>
                </c:pt>
                <c:pt idx="1017">
                  <c:v>Middle</c:v>
                </c:pt>
                <c:pt idx="1018">
                  <c:v>Middle</c:v>
                </c:pt>
                <c:pt idx="1019">
                  <c:v>Middle</c:v>
                </c:pt>
                <c:pt idx="1020">
                  <c:v>Middle</c:v>
                </c:pt>
                <c:pt idx="1021">
                  <c:v>Middle</c:v>
                </c:pt>
                <c:pt idx="1022">
                  <c:v>Middle</c:v>
                </c:pt>
                <c:pt idx="1023">
                  <c:v>High</c:v>
                </c:pt>
                <c:pt idx="1024">
                  <c:v>High</c:v>
                </c:pt>
                <c:pt idx="1025">
                  <c:v>High</c:v>
                </c:pt>
                <c:pt idx="1026">
                  <c:v>High</c:v>
                </c:pt>
                <c:pt idx="1027">
                  <c:v>High</c:v>
                </c:pt>
                <c:pt idx="1028">
                  <c:v>High</c:v>
                </c:pt>
                <c:pt idx="1029">
                  <c:v>High</c:v>
                </c:pt>
                <c:pt idx="1030">
                  <c:v>High</c:v>
                </c:pt>
                <c:pt idx="1031">
                  <c:v>High</c:v>
                </c:pt>
                <c:pt idx="1032">
                  <c:v>High</c:v>
                </c:pt>
                <c:pt idx="1033">
                  <c:v>High</c:v>
                </c:pt>
                <c:pt idx="1034">
                  <c:v>High</c:v>
                </c:pt>
                <c:pt idx="1035">
                  <c:v>High</c:v>
                </c:pt>
                <c:pt idx="1036">
                  <c:v>High</c:v>
                </c:pt>
                <c:pt idx="1037">
                  <c:v>High</c:v>
                </c:pt>
                <c:pt idx="1038">
                  <c:v>High</c:v>
                </c:pt>
                <c:pt idx="1039">
                  <c:v>High</c:v>
                </c:pt>
                <c:pt idx="1040">
                  <c:v>High</c:v>
                </c:pt>
                <c:pt idx="1041">
                  <c:v>High</c:v>
                </c:pt>
                <c:pt idx="1042">
                  <c:v>High</c:v>
                </c:pt>
                <c:pt idx="1043">
                  <c:v>High</c:v>
                </c:pt>
                <c:pt idx="1044">
                  <c:v>High</c:v>
                </c:pt>
                <c:pt idx="1045">
                  <c:v>High</c:v>
                </c:pt>
                <c:pt idx="1046">
                  <c:v>High</c:v>
                </c:pt>
                <c:pt idx="1047">
                  <c:v>High</c:v>
                </c:pt>
                <c:pt idx="1048">
                  <c:v>High</c:v>
                </c:pt>
                <c:pt idx="1049">
                  <c:v>High</c:v>
                </c:pt>
                <c:pt idx="1050">
                  <c:v>High</c:v>
                </c:pt>
                <c:pt idx="1051">
                  <c:v>High</c:v>
                </c:pt>
                <c:pt idx="1052">
                  <c:v>High</c:v>
                </c:pt>
                <c:pt idx="1053">
                  <c:v>High</c:v>
                </c:pt>
                <c:pt idx="1054">
                  <c:v>High</c:v>
                </c:pt>
                <c:pt idx="1055">
                  <c:v>High</c:v>
                </c:pt>
                <c:pt idx="1056">
                  <c:v>High</c:v>
                </c:pt>
                <c:pt idx="1057">
                  <c:v>High</c:v>
                </c:pt>
                <c:pt idx="1058">
                  <c:v>High</c:v>
                </c:pt>
                <c:pt idx="1059">
                  <c:v>High</c:v>
                </c:pt>
                <c:pt idx="1060">
                  <c:v>High</c:v>
                </c:pt>
                <c:pt idx="1061">
                  <c:v>High</c:v>
                </c:pt>
                <c:pt idx="1062">
                  <c:v>High</c:v>
                </c:pt>
                <c:pt idx="1063">
                  <c:v>High</c:v>
                </c:pt>
                <c:pt idx="1064">
                  <c:v>High</c:v>
                </c:pt>
                <c:pt idx="1065">
                  <c:v>High</c:v>
                </c:pt>
                <c:pt idx="1066">
                  <c:v>High</c:v>
                </c:pt>
                <c:pt idx="1067">
                  <c:v>High</c:v>
                </c:pt>
                <c:pt idx="1068">
                  <c:v>High</c:v>
                </c:pt>
                <c:pt idx="1069">
                  <c:v>High</c:v>
                </c:pt>
                <c:pt idx="1070">
                  <c:v>High</c:v>
                </c:pt>
                <c:pt idx="1071">
                  <c:v>High</c:v>
                </c:pt>
                <c:pt idx="1072">
                  <c:v>High</c:v>
                </c:pt>
                <c:pt idx="1073">
                  <c:v>High</c:v>
                </c:pt>
                <c:pt idx="1074">
                  <c:v>High</c:v>
                </c:pt>
                <c:pt idx="1075">
                  <c:v>High</c:v>
                </c:pt>
                <c:pt idx="1076">
                  <c:v>High</c:v>
                </c:pt>
                <c:pt idx="1077">
                  <c:v>High</c:v>
                </c:pt>
                <c:pt idx="1078">
                  <c:v>High</c:v>
                </c:pt>
                <c:pt idx="1079">
                  <c:v>High</c:v>
                </c:pt>
                <c:pt idx="1080">
                  <c:v>High</c:v>
                </c:pt>
                <c:pt idx="1081">
                  <c:v>High</c:v>
                </c:pt>
                <c:pt idx="1082">
                  <c:v>High</c:v>
                </c:pt>
                <c:pt idx="1083">
                  <c:v>High</c:v>
                </c:pt>
                <c:pt idx="1084">
                  <c:v>High</c:v>
                </c:pt>
                <c:pt idx="1085">
                  <c:v>High</c:v>
                </c:pt>
                <c:pt idx="1086">
                  <c:v>High</c:v>
                </c:pt>
                <c:pt idx="1087">
                  <c:v>High</c:v>
                </c:pt>
                <c:pt idx="1088">
                  <c:v>High</c:v>
                </c:pt>
                <c:pt idx="1089">
                  <c:v>High</c:v>
                </c:pt>
                <c:pt idx="1090">
                  <c:v>High</c:v>
                </c:pt>
                <c:pt idx="1091">
                  <c:v>High</c:v>
                </c:pt>
                <c:pt idx="1092">
                  <c:v>High</c:v>
                </c:pt>
                <c:pt idx="1093">
                  <c:v>High</c:v>
                </c:pt>
                <c:pt idx="1094">
                  <c:v>High</c:v>
                </c:pt>
                <c:pt idx="1095">
                  <c:v>High</c:v>
                </c:pt>
                <c:pt idx="1096">
                  <c:v>High</c:v>
                </c:pt>
                <c:pt idx="1097">
                  <c:v>High</c:v>
                </c:pt>
                <c:pt idx="1098">
                  <c:v>High</c:v>
                </c:pt>
                <c:pt idx="1099">
                  <c:v>High</c:v>
                </c:pt>
                <c:pt idx="1100">
                  <c:v>High</c:v>
                </c:pt>
                <c:pt idx="1101">
                  <c:v>High</c:v>
                </c:pt>
                <c:pt idx="1102">
                  <c:v>High</c:v>
                </c:pt>
                <c:pt idx="1103">
                  <c:v>High</c:v>
                </c:pt>
                <c:pt idx="1104">
                  <c:v>High</c:v>
                </c:pt>
                <c:pt idx="1105">
                  <c:v>High</c:v>
                </c:pt>
                <c:pt idx="1106">
                  <c:v>High</c:v>
                </c:pt>
                <c:pt idx="1107">
                  <c:v>High</c:v>
                </c:pt>
                <c:pt idx="1108">
                  <c:v>High</c:v>
                </c:pt>
                <c:pt idx="1109">
                  <c:v>High</c:v>
                </c:pt>
                <c:pt idx="1110">
                  <c:v>High</c:v>
                </c:pt>
                <c:pt idx="1111">
                  <c:v>High</c:v>
                </c:pt>
                <c:pt idx="1112">
                  <c:v>High</c:v>
                </c:pt>
                <c:pt idx="1113">
                  <c:v>High</c:v>
                </c:pt>
                <c:pt idx="1114">
                  <c:v>High</c:v>
                </c:pt>
                <c:pt idx="1115">
                  <c:v>High</c:v>
                </c:pt>
                <c:pt idx="1116">
                  <c:v>High</c:v>
                </c:pt>
                <c:pt idx="1117">
                  <c:v>High</c:v>
                </c:pt>
                <c:pt idx="1118">
                  <c:v>High</c:v>
                </c:pt>
                <c:pt idx="1119">
                  <c:v>High</c:v>
                </c:pt>
                <c:pt idx="1120">
                  <c:v>High</c:v>
                </c:pt>
                <c:pt idx="1121">
                  <c:v>High</c:v>
                </c:pt>
                <c:pt idx="1122">
                  <c:v>High</c:v>
                </c:pt>
                <c:pt idx="1123">
                  <c:v>High</c:v>
                </c:pt>
                <c:pt idx="1124">
                  <c:v>High</c:v>
                </c:pt>
                <c:pt idx="1125">
                  <c:v>High</c:v>
                </c:pt>
                <c:pt idx="1126">
                  <c:v>High</c:v>
                </c:pt>
                <c:pt idx="1127">
                  <c:v>High</c:v>
                </c:pt>
                <c:pt idx="1128">
                  <c:v>High</c:v>
                </c:pt>
                <c:pt idx="1129">
                  <c:v>High</c:v>
                </c:pt>
                <c:pt idx="1130">
                  <c:v>High</c:v>
                </c:pt>
                <c:pt idx="1131">
                  <c:v>High</c:v>
                </c:pt>
                <c:pt idx="1132">
                  <c:v>High</c:v>
                </c:pt>
                <c:pt idx="1133">
                  <c:v>High</c:v>
                </c:pt>
                <c:pt idx="1134">
                  <c:v>High</c:v>
                </c:pt>
                <c:pt idx="1135">
                  <c:v>High</c:v>
                </c:pt>
                <c:pt idx="1136">
                  <c:v>High</c:v>
                </c:pt>
                <c:pt idx="1137">
                  <c:v>High</c:v>
                </c:pt>
                <c:pt idx="1138">
                  <c:v>High</c:v>
                </c:pt>
                <c:pt idx="1139">
                  <c:v>High</c:v>
                </c:pt>
                <c:pt idx="1140">
                  <c:v>High</c:v>
                </c:pt>
                <c:pt idx="1141">
                  <c:v>High</c:v>
                </c:pt>
                <c:pt idx="1142">
                  <c:v>High</c:v>
                </c:pt>
                <c:pt idx="1143">
                  <c:v>High</c:v>
                </c:pt>
                <c:pt idx="1144">
                  <c:v>High</c:v>
                </c:pt>
                <c:pt idx="1145">
                  <c:v>High</c:v>
                </c:pt>
                <c:pt idx="1146">
                  <c:v>High</c:v>
                </c:pt>
                <c:pt idx="1147">
                  <c:v>High</c:v>
                </c:pt>
                <c:pt idx="1148">
                  <c:v>High</c:v>
                </c:pt>
                <c:pt idx="1149">
                  <c:v>High</c:v>
                </c:pt>
                <c:pt idx="1150">
                  <c:v>High</c:v>
                </c:pt>
                <c:pt idx="1151">
                  <c:v>High</c:v>
                </c:pt>
                <c:pt idx="1152">
                  <c:v>High</c:v>
                </c:pt>
                <c:pt idx="1153">
                  <c:v>High</c:v>
                </c:pt>
                <c:pt idx="1154">
                  <c:v>High</c:v>
                </c:pt>
                <c:pt idx="1155">
                  <c:v>High</c:v>
                </c:pt>
                <c:pt idx="1156">
                  <c:v>High</c:v>
                </c:pt>
                <c:pt idx="1157">
                  <c:v>High</c:v>
                </c:pt>
                <c:pt idx="1158">
                  <c:v>High</c:v>
                </c:pt>
                <c:pt idx="1159">
                  <c:v>High</c:v>
                </c:pt>
                <c:pt idx="1160">
                  <c:v>High</c:v>
                </c:pt>
                <c:pt idx="1161">
                  <c:v>High</c:v>
                </c:pt>
                <c:pt idx="1162">
                  <c:v>High</c:v>
                </c:pt>
                <c:pt idx="1163">
                  <c:v>High</c:v>
                </c:pt>
                <c:pt idx="1164">
                  <c:v>High</c:v>
                </c:pt>
                <c:pt idx="1165">
                  <c:v>High</c:v>
                </c:pt>
                <c:pt idx="1166">
                  <c:v>High</c:v>
                </c:pt>
                <c:pt idx="1167">
                  <c:v>High</c:v>
                </c:pt>
                <c:pt idx="1168">
                  <c:v>High</c:v>
                </c:pt>
                <c:pt idx="1169">
                  <c:v>High</c:v>
                </c:pt>
                <c:pt idx="1170">
                  <c:v>High</c:v>
                </c:pt>
                <c:pt idx="1171">
                  <c:v>High</c:v>
                </c:pt>
                <c:pt idx="1172">
                  <c:v>High</c:v>
                </c:pt>
                <c:pt idx="1173">
                  <c:v>High</c:v>
                </c:pt>
                <c:pt idx="1174">
                  <c:v>High</c:v>
                </c:pt>
                <c:pt idx="1175">
                  <c:v>High</c:v>
                </c:pt>
                <c:pt idx="1176">
                  <c:v>High</c:v>
                </c:pt>
                <c:pt idx="1177">
                  <c:v>High</c:v>
                </c:pt>
                <c:pt idx="1178">
                  <c:v>High</c:v>
                </c:pt>
                <c:pt idx="1179">
                  <c:v>High</c:v>
                </c:pt>
                <c:pt idx="1180">
                  <c:v>High</c:v>
                </c:pt>
                <c:pt idx="1181">
                  <c:v>High</c:v>
                </c:pt>
                <c:pt idx="1182">
                  <c:v>High</c:v>
                </c:pt>
                <c:pt idx="1183">
                  <c:v>High</c:v>
                </c:pt>
                <c:pt idx="1184">
                  <c:v>High</c:v>
                </c:pt>
                <c:pt idx="1185">
                  <c:v>High</c:v>
                </c:pt>
                <c:pt idx="1186">
                  <c:v>High</c:v>
                </c:pt>
                <c:pt idx="1187">
                  <c:v>High</c:v>
                </c:pt>
                <c:pt idx="1188">
                  <c:v>High</c:v>
                </c:pt>
                <c:pt idx="1189">
                  <c:v>High</c:v>
                </c:pt>
                <c:pt idx="1190">
                  <c:v>High</c:v>
                </c:pt>
                <c:pt idx="1191">
                  <c:v>High</c:v>
                </c:pt>
                <c:pt idx="1192">
                  <c:v>High</c:v>
                </c:pt>
                <c:pt idx="1193">
                  <c:v>High</c:v>
                </c:pt>
                <c:pt idx="1194">
                  <c:v>High</c:v>
                </c:pt>
                <c:pt idx="1195">
                  <c:v>High</c:v>
                </c:pt>
                <c:pt idx="1196">
                  <c:v>High</c:v>
                </c:pt>
                <c:pt idx="1197">
                  <c:v>High</c:v>
                </c:pt>
                <c:pt idx="1198">
                  <c:v>High</c:v>
                </c:pt>
                <c:pt idx="1199">
                  <c:v>High</c:v>
                </c:pt>
                <c:pt idx="1200">
                  <c:v>High</c:v>
                </c:pt>
                <c:pt idx="1201">
                  <c:v>High</c:v>
                </c:pt>
                <c:pt idx="1202">
                  <c:v>High</c:v>
                </c:pt>
                <c:pt idx="1203">
                  <c:v>High</c:v>
                </c:pt>
                <c:pt idx="1204">
                  <c:v>High</c:v>
                </c:pt>
                <c:pt idx="1205">
                  <c:v>High</c:v>
                </c:pt>
                <c:pt idx="1206">
                  <c:v>High</c:v>
                </c:pt>
                <c:pt idx="1207">
                  <c:v>High</c:v>
                </c:pt>
                <c:pt idx="1208">
                  <c:v>High</c:v>
                </c:pt>
                <c:pt idx="1209">
                  <c:v>High</c:v>
                </c:pt>
                <c:pt idx="1210">
                  <c:v>High</c:v>
                </c:pt>
                <c:pt idx="1211">
                  <c:v>High</c:v>
                </c:pt>
                <c:pt idx="1212">
                  <c:v>High</c:v>
                </c:pt>
                <c:pt idx="1213">
                  <c:v>High</c:v>
                </c:pt>
                <c:pt idx="1214">
                  <c:v>High</c:v>
                </c:pt>
                <c:pt idx="1215">
                  <c:v>High</c:v>
                </c:pt>
                <c:pt idx="1216">
                  <c:v>High</c:v>
                </c:pt>
                <c:pt idx="1217">
                  <c:v>High</c:v>
                </c:pt>
                <c:pt idx="1218">
                  <c:v>High</c:v>
                </c:pt>
                <c:pt idx="1219">
                  <c:v>High</c:v>
                </c:pt>
                <c:pt idx="1220">
                  <c:v>High</c:v>
                </c:pt>
                <c:pt idx="1221">
                  <c:v>High</c:v>
                </c:pt>
                <c:pt idx="1222">
                  <c:v>High</c:v>
                </c:pt>
                <c:pt idx="1223">
                  <c:v>High</c:v>
                </c:pt>
                <c:pt idx="1224">
                  <c:v>High</c:v>
                </c:pt>
                <c:pt idx="1225">
                  <c:v>High</c:v>
                </c:pt>
                <c:pt idx="1226">
                  <c:v>High</c:v>
                </c:pt>
                <c:pt idx="1227">
                  <c:v>High</c:v>
                </c:pt>
                <c:pt idx="1228">
                  <c:v>High</c:v>
                </c:pt>
                <c:pt idx="1229">
                  <c:v>High</c:v>
                </c:pt>
                <c:pt idx="1230">
                  <c:v>High</c:v>
                </c:pt>
                <c:pt idx="1231">
                  <c:v>High</c:v>
                </c:pt>
                <c:pt idx="1232">
                  <c:v>High</c:v>
                </c:pt>
                <c:pt idx="1233">
                  <c:v>High</c:v>
                </c:pt>
                <c:pt idx="1234">
                  <c:v>High</c:v>
                </c:pt>
                <c:pt idx="1235">
                  <c:v>High</c:v>
                </c:pt>
                <c:pt idx="1236">
                  <c:v>High</c:v>
                </c:pt>
                <c:pt idx="1237">
                  <c:v>High</c:v>
                </c:pt>
                <c:pt idx="1238">
                  <c:v>High</c:v>
                </c:pt>
                <c:pt idx="1239">
                  <c:v>High</c:v>
                </c:pt>
                <c:pt idx="1240">
                  <c:v>High</c:v>
                </c:pt>
                <c:pt idx="1241">
                  <c:v>High</c:v>
                </c:pt>
                <c:pt idx="1242">
                  <c:v>High</c:v>
                </c:pt>
                <c:pt idx="1243">
                  <c:v>High</c:v>
                </c:pt>
                <c:pt idx="1244">
                  <c:v>High</c:v>
                </c:pt>
                <c:pt idx="1245">
                  <c:v>High</c:v>
                </c:pt>
                <c:pt idx="1246">
                  <c:v>High</c:v>
                </c:pt>
                <c:pt idx="1247">
                  <c:v>High</c:v>
                </c:pt>
                <c:pt idx="1248">
                  <c:v>High</c:v>
                </c:pt>
                <c:pt idx="1249">
                  <c:v>High</c:v>
                </c:pt>
                <c:pt idx="1250">
                  <c:v>High</c:v>
                </c:pt>
                <c:pt idx="1251">
                  <c:v>High</c:v>
                </c:pt>
                <c:pt idx="1252">
                  <c:v>High</c:v>
                </c:pt>
                <c:pt idx="1253">
                  <c:v>High</c:v>
                </c:pt>
                <c:pt idx="1254">
                  <c:v>High</c:v>
                </c:pt>
                <c:pt idx="1255">
                  <c:v>High</c:v>
                </c:pt>
                <c:pt idx="1256">
                  <c:v>High</c:v>
                </c:pt>
                <c:pt idx="1257">
                  <c:v>High</c:v>
                </c:pt>
                <c:pt idx="1258">
                  <c:v>High</c:v>
                </c:pt>
                <c:pt idx="1259">
                  <c:v>High</c:v>
                </c:pt>
                <c:pt idx="1260">
                  <c:v>High</c:v>
                </c:pt>
                <c:pt idx="1261">
                  <c:v>High</c:v>
                </c:pt>
                <c:pt idx="1262">
                  <c:v>High</c:v>
                </c:pt>
                <c:pt idx="1263">
                  <c:v>High</c:v>
                </c:pt>
                <c:pt idx="1264">
                  <c:v>High</c:v>
                </c:pt>
                <c:pt idx="1265">
                  <c:v>High</c:v>
                </c:pt>
                <c:pt idx="1266">
                  <c:v>High</c:v>
                </c:pt>
                <c:pt idx="1267">
                  <c:v>High</c:v>
                </c:pt>
                <c:pt idx="1268">
                  <c:v>High</c:v>
                </c:pt>
                <c:pt idx="1269">
                  <c:v>High</c:v>
                </c:pt>
                <c:pt idx="1270">
                  <c:v>High</c:v>
                </c:pt>
                <c:pt idx="1271">
                  <c:v>High</c:v>
                </c:pt>
                <c:pt idx="1272">
                  <c:v>High</c:v>
                </c:pt>
                <c:pt idx="1273">
                  <c:v>High</c:v>
                </c:pt>
                <c:pt idx="1274">
                  <c:v>High</c:v>
                </c:pt>
                <c:pt idx="1275">
                  <c:v>High</c:v>
                </c:pt>
                <c:pt idx="1276">
                  <c:v>High</c:v>
                </c:pt>
                <c:pt idx="1277">
                  <c:v>High</c:v>
                </c:pt>
                <c:pt idx="1278">
                  <c:v>High</c:v>
                </c:pt>
                <c:pt idx="1279">
                  <c:v>High</c:v>
                </c:pt>
                <c:pt idx="1280">
                  <c:v>High</c:v>
                </c:pt>
                <c:pt idx="1281">
                  <c:v>High</c:v>
                </c:pt>
                <c:pt idx="1282">
                  <c:v>High</c:v>
                </c:pt>
                <c:pt idx="1283">
                  <c:v>High</c:v>
                </c:pt>
                <c:pt idx="1284">
                  <c:v>High</c:v>
                </c:pt>
                <c:pt idx="1285">
                  <c:v>High</c:v>
                </c:pt>
                <c:pt idx="1286">
                  <c:v>High</c:v>
                </c:pt>
                <c:pt idx="1287">
                  <c:v>High</c:v>
                </c:pt>
                <c:pt idx="1288">
                  <c:v>High</c:v>
                </c:pt>
                <c:pt idx="1289">
                  <c:v>High</c:v>
                </c:pt>
                <c:pt idx="1290">
                  <c:v>High</c:v>
                </c:pt>
                <c:pt idx="1291">
                  <c:v>High</c:v>
                </c:pt>
                <c:pt idx="1292">
                  <c:v>High</c:v>
                </c:pt>
                <c:pt idx="1293">
                  <c:v>High</c:v>
                </c:pt>
                <c:pt idx="1294">
                  <c:v>High</c:v>
                </c:pt>
                <c:pt idx="1295">
                  <c:v>High</c:v>
                </c:pt>
                <c:pt idx="1296">
                  <c:v>High</c:v>
                </c:pt>
                <c:pt idx="1297">
                  <c:v>High</c:v>
                </c:pt>
                <c:pt idx="1298">
                  <c:v>High</c:v>
                </c:pt>
                <c:pt idx="1299">
                  <c:v>High</c:v>
                </c:pt>
                <c:pt idx="1300">
                  <c:v>High</c:v>
                </c:pt>
                <c:pt idx="1301">
                  <c:v>High</c:v>
                </c:pt>
                <c:pt idx="1302">
                  <c:v>High</c:v>
                </c:pt>
                <c:pt idx="1303">
                  <c:v>High</c:v>
                </c:pt>
                <c:pt idx="1304">
                  <c:v>High</c:v>
                </c:pt>
                <c:pt idx="1305">
                  <c:v>High</c:v>
                </c:pt>
                <c:pt idx="1306">
                  <c:v>High</c:v>
                </c:pt>
                <c:pt idx="1307">
                  <c:v>High</c:v>
                </c:pt>
                <c:pt idx="1308">
                  <c:v>High</c:v>
                </c:pt>
                <c:pt idx="1309">
                  <c:v>High</c:v>
                </c:pt>
                <c:pt idx="1310">
                  <c:v>High</c:v>
                </c:pt>
                <c:pt idx="1311">
                  <c:v>High</c:v>
                </c:pt>
                <c:pt idx="1312">
                  <c:v>High</c:v>
                </c:pt>
                <c:pt idx="1313">
                  <c:v>High</c:v>
                </c:pt>
                <c:pt idx="1314">
                  <c:v>High</c:v>
                </c:pt>
                <c:pt idx="1315">
                  <c:v>High</c:v>
                </c:pt>
                <c:pt idx="1316">
                  <c:v>High</c:v>
                </c:pt>
                <c:pt idx="1317">
                  <c:v>High</c:v>
                </c:pt>
                <c:pt idx="1318">
                  <c:v>High</c:v>
                </c:pt>
                <c:pt idx="1319">
                  <c:v>High</c:v>
                </c:pt>
                <c:pt idx="1320">
                  <c:v>High</c:v>
                </c:pt>
                <c:pt idx="1321">
                  <c:v>High</c:v>
                </c:pt>
                <c:pt idx="1322">
                  <c:v>High</c:v>
                </c:pt>
                <c:pt idx="1323">
                  <c:v>High</c:v>
                </c:pt>
                <c:pt idx="1324">
                  <c:v>High</c:v>
                </c:pt>
                <c:pt idx="1325">
                  <c:v>High</c:v>
                </c:pt>
                <c:pt idx="1326">
                  <c:v>High</c:v>
                </c:pt>
                <c:pt idx="1327">
                  <c:v>High</c:v>
                </c:pt>
                <c:pt idx="1328">
                  <c:v>High</c:v>
                </c:pt>
                <c:pt idx="1329">
                  <c:v>High</c:v>
                </c:pt>
                <c:pt idx="1330">
                  <c:v>High</c:v>
                </c:pt>
                <c:pt idx="1331">
                  <c:v>High</c:v>
                </c:pt>
                <c:pt idx="1332">
                  <c:v>High</c:v>
                </c:pt>
                <c:pt idx="1333">
                  <c:v>High</c:v>
                </c:pt>
                <c:pt idx="1334">
                  <c:v>High</c:v>
                </c:pt>
                <c:pt idx="1335">
                  <c:v>High</c:v>
                </c:pt>
                <c:pt idx="1336">
                  <c:v>High</c:v>
                </c:pt>
                <c:pt idx="1337">
                  <c:v>High</c:v>
                </c:pt>
                <c:pt idx="1338">
                  <c:v>High</c:v>
                </c:pt>
                <c:pt idx="1339">
                  <c:v>High</c:v>
                </c:pt>
                <c:pt idx="1340">
                  <c:v>High</c:v>
                </c:pt>
                <c:pt idx="1341">
                  <c:v>High</c:v>
                </c:pt>
                <c:pt idx="1342">
                  <c:v>High</c:v>
                </c:pt>
                <c:pt idx="1343">
                  <c:v>High</c:v>
                </c:pt>
                <c:pt idx="1344">
                  <c:v>High</c:v>
                </c:pt>
                <c:pt idx="1345">
                  <c:v>High</c:v>
                </c:pt>
                <c:pt idx="1346">
                  <c:v>High</c:v>
                </c:pt>
                <c:pt idx="1347">
                  <c:v>High</c:v>
                </c:pt>
                <c:pt idx="1348">
                  <c:v>High</c:v>
                </c:pt>
                <c:pt idx="1349">
                  <c:v>High</c:v>
                </c:pt>
                <c:pt idx="1350">
                  <c:v>High</c:v>
                </c:pt>
                <c:pt idx="1351">
                  <c:v>High</c:v>
                </c:pt>
                <c:pt idx="1352">
                  <c:v>High</c:v>
                </c:pt>
                <c:pt idx="1353">
                  <c:v>High</c:v>
                </c:pt>
                <c:pt idx="1354">
                  <c:v>High</c:v>
                </c:pt>
                <c:pt idx="1355">
                  <c:v>High</c:v>
                </c:pt>
                <c:pt idx="1356">
                  <c:v>High</c:v>
                </c:pt>
                <c:pt idx="1357">
                  <c:v>High</c:v>
                </c:pt>
                <c:pt idx="1358">
                  <c:v>High</c:v>
                </c:pt>
                <c:pt idx="1359">
                  <c:v>High</c:v>
                </c:pt>
                <c:pt idx="1360">
                  <c:v>High</c:v>
                </c:pt>
                <c:pt idx="1361">
                  <c:v>High</c:v>
                </c:pt>
                <c:pt idx="1362">
                  <c:v>High</c:v>
                </c:pt>
                <c:pt idx="1363">
                  <c:v>High</c:v>
                </c:pt>
                <c:pt idx="1364">
                  <c:v>High</c:v>
                </c:pt>
                <c:pt idx="1365">
                  <c:v>High</c:v>
                </c:pt>
                <c:pt idx="1366">
                  <c:v>High</c:v>
                </c:pt>
                <c:pt idx="1367">
                  <c:v>High</c:v>
                </c:pt>
                <c:pt idx="1368">
                  <c:v>High</c:v>
                </c:pt>
                <c:pt idx="1369">
                  <c:v>High</c:v>
                </c:pt>
                <c:pt idx="1370">
                  <c:v>High</c:v>
                </c:pt>
                <c:pt idx="1371">
                  <c:v>High</c:v>
                </c:pt>
                <c:pt idx="1372">
                  <c:v>High</c:v>
                </c:pt>
                <c:pt idx="1373">
                  <c:v>High</c:v>
                </c:pt>
                <c:pt idx="1374">
                  <c:v>High</c:v>
                </c:pt>
                <c:pt idx="1375">
                  <c:v>High</c:v>
                </c:pt>
                <c:pt idx="1376">
                  <c:v>High</c:v>
                </c:pt>
                <c:pt idx="1377">
                  <c:v>High</c:v>
                </c:pt>
                <c:pt idx="1378">
                  <c:v>High</c:v>
                </c:pt>
                <c:pt idx="1379">
                  <c:v>High</c:v>
                </c:pt>
                <c:pt idx="1380">
                  <c:v>High</c:v>
                </c:pt>
                <c:pt idx="1381">
                  <c:v>High</c:v>
                </c:pt>
                <c:pt idx="1382">
                  <c:v>High</c:v>
                </c:pt>
                <c:pt idx="1383">
                  <c:v>High</c:v>
                </c:pt>
                <c:pt idx="1384">
                  <c:v>High</c:v>
                </c:pt>
                <c:pt idx="1385">
                  <c:v>High</c:v>
                </c:pt>
                <c:pt idx="1386">
                  <c:v>High</c:v>
                </c:pt>
                <c:pt idx="1387">
                  <c:v>High</c:v>
                </c:pt>
                <c:pt idx="1388">
                  <c:v>High</c:v>
                </c:pt>
                <c:pt idx="1389">
                  <c:v>High</c:v>
                </c:pt>
                <c:pt idx="1390">
                  <c:v>High</c:v>
                </c:pt>
                <c:pt idx="1391">
                  <c:v>High</c:v>
                </c:pt>
                <c:pt idx="1392">
                  <c:v>High</c:v>
                </c:pt>
                <c:pt idx="1393">
                  <c:v>High</c:v>
                </c:pt>
                <c:pt idx="1394">
                  <c:v>High</c:v>
                </c:pt>
                <c:pt idx="1395">
                  <c:v>High</c:v>
                </c:pt>
                <c:pt idx="1396">
                  <c:v>High</c:v>
                </c:pt>
                <c:pt idx="1397">
                  <c:v>High</c:v>
                </c:pt>
                <c:pt idx="1398">
                  <c:v>High</c:v>
                </c:pt>
                <c:pt idx="1399">
                  <c:v>High</c:v>
                </c:pt>
                <c:pt idx="1400">
                  <c:v>High</c:v>
                </c:pt>
                <c:pt idx="1401">
                  <c:v>High</c:v>
                </c:pt>
                <c:pt idx="1402">
                  <c:v>High</c:v>
                </c:pt>
                <c:pt idx="1403">
                  <c:v>High</c:v>
                </c:pt>
                <c:pt idx="1404">
                  <c:v>High</c:v>
                </c:pt>
                <c:pt idx="1405">
                  <c:v>High</c:v>
                </c:pt>
                <c:pt idx="1406">
                  <c:v>High</c:v>
                </c:pt>
                <c:pt idx="1407">
                  <c:v>High</c:v>
                </c:pt>
                <c:pt idx="1408">
                  <c:v>High</c:v>
                </c:pt>
                <c:pt idx="1409">
                  <c:v>High</c:v>
                </c:pt>
                <c:pt idx="1410">
                  <c:v>High</c:v>
                </c:pt>
                <c:pt idx="1411">
                  <c:v>High</c:v>
                </c:pt>
                <c:pt idx="1412">
                  <c:v>High</c:v>
                </c:pt>
                <c:pt idx="1413">
                  <c:v>High</c:v>
                </c:pt>
                <c:pt idx="1414">
                  <c:v>High</c:v>
                </c:pt>
                <c:pt idx="1415">
                  <c:v>High</c:v>
                </c:pt>
                <c:pt idx="1416">
                  <c:v>High</c:v>
                </c:pt>
                <c:pt idx="1417">
                  <c:v>High</c:v>
                </c:pt>
                <c:pt idx="1418">
                  <c:v>High</c:v>
                </c:pt>
                <c:pt idx="1419">
                  <c:v>High</c:v>
                </c:pt>
                <c:pt idx="1420">
                  <c:v>High</c:v>
                </c:pt>
                <c:pt idx="1421">
                  <c:v>High</c:v>
                </c:pt>
                <c:pt idx="1422">
                  <c:v>High</c:v>
                </c:pt>
                <c:pt idx="1423">
                  <c:v>High</c:v>
                </c:pt>
                <c:pt idx="1424">
                  <c:v>High</c:v>
                </c:pt>
                <c:pt idx="1425">
                  <c:v>High</c:v>
                </c:pt>
                <c:pt idx="1426">
                  <c:v>High</c:v>
                </c:pt>
                <c:pt idx="1427">
                  <c:v>High</c:v>
                </c:pt>
                <c:pt idx="1428">
                  <c:v>High</c:v>
                </c:pt>
                <c:pt idx="1429">
                  <c:v>High</c:v>
                </c:pt>
                <c:pt idx="1430">
                  <c:v>High</c:v>
                </c:pt>
                <c:pt idx="1431">
                  <c:v>High</c:v>
                </c:pt>
                <c:pt idx="1432">
                  <c:v>High</c:v>
                </c:pt>
                <c:pt idx="1433">
                  <c:v>High</c:v>
                </c:pt>
                <c:pt idx="1434">
                  <c:v>High</c:v>
                </c:pt>
                <c:pt idx="1435">
                  <c:v>High</c:v>
                </c:pt>
                <c:pt idx="1436">
                  <c:v>High</c:v>
                </c:pt>
                <c:pt idx="1437">
                  <c:v>High</c:v>
                </c:pt>
                <c:pt idx="1438">
                  <c:v>High</c:v>
                </c:pt>
                <c:pt idx="1439">
                  <c:v>High</c:v>
                </c:pt>
                <c:pt idx="1440">
                  <c:v>High</c:v>
                </c:pt>
                <c:pt idx="1441">
                  <c:v>High</c:v>
                </c:pt>
                <c:pt idx="1442">
                  <c:v>High</c:v>
                </c:pt>
                <c:pt idx="1443">
                  <c:v>High</c:v>
                </c:pt>
                <c:pt idx="1444">
                  <c:v>High</c:v>
                </c:pt>
                <c:pt idx="1445">
                  <c:v>High</c:v>
                </c:pt>
                <c:pt idx="1446">
                  <c:v>High</c:v>
                </c:pt>
                <c:pt idx="1447">
                  <c:v>High</c:v>
                </c:pt>
                <c:pt idx="1448">
                  <c:v>High</c:v>
                </c:pt>
                <c:pt idx="1449">
                  <c:v>High</c:v>
                </c:pt>
                <c:pt idx="1450">
                  <c:v>High</c:v>
                </c:pt>
                <c:pt idx="1451">
                  <c:v>High</c:v>
                </c:pt>
                <c:pt idx="1452">
                  <c:v>High</c:v>
                </c:pt>
                <c:pt idx="1453">
                  <c:v>High</c:v>
                </c:pt>
                <c:pt idx="1454">
                  <c:v>High</c:v>
                </c:pt>
                <c:pt idx="1455">
                  <c:v>High</c:v>
                </c:pt>
                <c:pt idx="1456">
                  <c:v>High</c:v>
                </c:pt>
                <c:pt idx="1457">
                  <c:v>High</c:v>
                </c:pt>
                <c:pt idx="1458">
                  <c:v>High</c:v>
                </c:pt>
                <c:pt idx="1459">
                  <c:v>High</c:v>
                </c:pt>
                <c:pt idx="1460">
                  <c:v>High</c:v>
                </c:pt>
                <c:pt idx="1461">
                  <c:v>High</c:v>
                </c:pt>
                <c:pt idx="1462">
                  <c:v>High</c:v>
                </c:pt>
                <c:pt idx="1463">
                  <c:v>High</c:v>
                </c:pt>
                <c:pt idx="1464">
                  <c:v>High</c:v>
                </c:pt>
                <c:pt idx="1465">
                  <c:v>High</c:v>
                </c:pt>
                <c:pt idx="1466">
                  <c:v>High</c:v>
                </c:pt>
                <c:pt idx="1467">
                  <c:v>High</c:v>
                </c:pt>
                <c:pt idx="1468">
                  <c:v>High</c:v>
                </c:pt>
                <c:pt idx="1469">
                  <c:v>High</c:v>
                </c:pt>
                <c:pt idx="1470">
                  <c:v>High</c:v>
                </c:pt>
                <c:pt idx="1471">
                  <c:v>High</c:v>
                </c:pt>
                <c:pt idx="1472">
                  <c:v>High</c:v>
                </c:pt>
                <c:pt idx="1473">
                  <c:v>High</c:v>
                </c:pt>
                <c:pt idx="1474">
                  <c:v>High</c:v>
                </c:pt>
                <c:pt idx="1475">
                  <c:v>High</c:v>
                </c:pt>
                <c:pt idx="1476">
                  <c:v>High</c:v>
                </c:pt>
                <c:pt idx="1477">
                  <c:v>High</c:v>
                </c:pt>
                <c:pt idx="1478">
                  <c:v>Extra-high</c:v>
                </c:pt>
                <c:pt idx="1479">
                  <c:v>Extra-high</c:v>
                </c:pt>
                <c:pt idx="1480">
                  <c:v>Extra-high</c:v>
                </c:pt>
                <c:pt idx="1481">
                  <c:v>Extra-high</c:v>
                </c:pt>
                <c:pt idx="1482">
                  <c:v>Extra-high</c:v>
                </c:pt>
                <c:pt idx="1483">
                  <c:v>Extra-high</c:v>
                </c:pt>
                <c:pt idx="1484">
                  <c:v>Extra-high</c:v>
                </c:pt>
                <c:pt idx="1485">
                  <c:v>Extra-high</c:v>
                </c:pt>
                <c:pt idx="1486">
                  <c:v>Extra-high</c:v>
                </c:pt>
                <c:pt idx="1487">
                  <c:v>Extra-high</c:v>
                </c:pt>
                <c:pt idx="1488">
                  <c:v>Extra-high</c:v>
                </c:pt>
                <c:pt idx="1489">
                  <c:v>Extra-high</c:v>
                </c:pt>
                <c:pt idx="1490">
                  <c:v>Extra-high</c:v>
                </c:pt>
                <c:pt idx="1491">
                  <c:v>Extra-high</c:v>
                </c:pt>
                <c:pt idx="1492">
                  <c:v>Extra-high</c:v>
                </c:pt>
                <c:pt idx="1493">
                  <c:v>Extra-high</c:v>
                </c:pt>
                <c:pt idx="1494">
                  <c:v>Extra-high</c:v>
                </c:pt>
                <c:pt idx="1495">
                  <c:v>Extra-high</c:v>
                </c:pt>
                <c:pt idx="1496">
                  <c:v>Extra-high</c:v>
                </c:pt>
                <c:pt idx="1497">
                  <c:v>Extra-high</c:v>
                </c:pt>
                <c:pt idx="1498">
                  <c:v>Extra-high</c:v>
                </c:pt>
                <c:pt idx="1499">
                  <c:v>Extra-high</c:v>
                </c:pt>
                <c:pt idx="1500">
                  <c:v>Extra-high</c:v>
                </c:pt>
                <c:pt idx="1501">
                  <c:v>Extra-high</c:v>
                </c:pt>
                <c:pt idx="1502">
                  <c:v>Extra-high</c:v>
                </c:pt>
                <c:pt idx="1503">
                  <c:v>Extra-high</c:v>
                </c:pt>
                <c:pt idx="1504">
                  <c:v>Extra-high</c:v>
                </c:pt>
                <c:pt idx="1505">
                  <c:v>Extra-high</c:v>
                </c:pt>
                <c:pt idx="1506">
                  <c:v>Extra-high</c:v>
                </c:pt>
                <c:pt idx="1507">
                  <c:v>Extra-high</c:v>
                </c:pt>
                <c:pt idx="1508">
                  <c:v>Extra-high</c:v>
                </c:pt>
                <c:pt idx="1509">
                  <c:v>Extra-high</c:v>
                </c:pt>
                <c:pt idx="1510">
                  <c:v>Extra-high</c:v>
                </c:pt>
                <c:pt idx="1511">
                  <c:v>Extra-high</c:v>
                </c:pt>
                <c:pt idx="1512">
                  <c:v>Extra-high</c:v>
                </c:pt>
                <c:pt idx="1513">
                  <c:v>Extra-high</c:v>
                </c:pt>
                <c:pt idx="1514">
                  <c:v>Extra-high</c:v>
                </c:pt>
                <c:pt idx="1515">
                  <c:v>Extra-high</c:v>
                </c:pt>
                <c:pt idx="1516">
                  <c:v>Extra-high</c:v>
                </c:pt>
                <c:pt idx="1517">
                  <c:v>Extra-high</c:v>
                </c:pt>
                <c:pt idx="1518">
                  <c:v>Extra-high</c:v>
                </c:pt>
                <c:pt idx="1519">
                  <c:v>Extra-high</c:v>
                </c:pt>
                <c:pt idx="1520">
                  <c:v>Extra-high</c:v>
                </c:pt>
                <c:pt idx="1521">
                  <c:v>Extra-high</c:v>
                </c:pt>
                <c:pt idx="1522">
                  <c:v>Extra-high</c:v>
                </c:pt>
                <c:pt idx="1523">
                  <c:v>Extra-high</c:v>
                </c:pt>
                <c:pt idx="1524">
                  <c:v>Extra-high</c:v>
                </c:pt>
                <c:pt idx="1525">
                  <c:v>Extra-high</c:v>
                </c:pt>
                <c:pt idx="1526">
                  <c:v>Extra-high</c:v>
                </c:pt>
                <c:pt idx="1527">
                  <c:v>Extra-high</c:v>
                </c:pt>
                <c:pt idx="1528">
                  <c:v>Extra-high</c:v>
                </c:pt>
                <c:pt idx="1529">
                  <c:v>Extra-high</c:v>
                </c:pt>
                <c:pt idx="1530">
                  <c:v>Extra-high</c:v>
                </c:pt>
                <c:pt idx="1531">
                  <c:v>Extra-high</c:v>
                </c:pt>
                <c:pt idx="1532">
                  <c:v>Extra-high</c:v>
                </c:pt>
                <c:pt idx="1533">
                  <c:v>Extra-high</c:v>
                </c:pt>
                <c:pt idx="1534">
                  <c:v>Extra-high</c:v>
                </c:pt>
                <c:pt idx="1535">
                  <c:v>Extra-high</c:v>
                </c:pt>
                <c:pt idx="1536">
                  <c:v>Extra-high</c:v>
                </c:pt>
                <c:pt idx="1537">
                  <c:v>Extra-high</c:v>
                </c:pt>
                <c:pt idx="1538">
                  <c:v>Extra-high</c:v>
                </c:pt>
                <c:pt idx="1539">
                  <c:v>Extra-high</c:v>
                </c:pt>
                <c:pt idx="1540">
                  <c:v>Extra-high</c:v>
                </c:pt>
                <c:pt idx="1541">
                  <c:v>Extra-high</c:v>
                </c:pt>
                <c:pt idx="1542">
                  <c:v>Extra-high</c:v>
                </c:pt>
                <c:pt idx="1543">
                  <c:v>Extra-high</c:v>
                </c:pt>
                <c:pt idx="1544">
                  <c:v>Extra-high</c:v>
                </c:pt>
                <c:pt idx="1545">
                  <c:v>Extra-high</c:v>
                </c:pt>
                <c:pt idx="1546">
                  <c:v>Extra-high</c:v>
                </c:pt>
                <c:pt idx="1547">
                  <c:v>Extra-high</c:v>
                </c:pt>
                <c:pt idx="1548">
                  <c:v>Extra-high</c:v>
                </c:pt>
                <c:pt idx="1549">
                  <c:v>Extra-high</c:v>
                </c:pt>
                <c:pt idx="1550">
                  <c:v>Extra-high</c:v>
                </c:pt>
                <c:pt idx="1551">
                  <c:v>Extra-high</c:v>
                </c:pt>
                <c:pt idx="1552">
                  <c:v>Extra-high</c:v>
                </c:pt>
                <c:pt idx="1553">
                  <c:v>Extra-high</c:v>
                </c:pt>
                <c:pt idx="1554">
                  <c:v>Extra-high</c:v>
                </c:pt>
                <c:pt idx="1555">
                  <c:v>Extra-high</c:v>
                </c:pt>
                <c:pt idx="1556">
                  <c:v>Extra-high</c:v>
                </c:pt>
                <c:pt idx="1557">
                  <c:v>Extra-high</c:v>
                </c:pt>
                <c:pt idx="1558">
                  <c:v>Extra-high</c:v>
                </c:pt>
                <c:pt idx="1559">
                  <c:v>Extra-high</c:v>
                </c:pt>
                <c:pt idx="1560">
                  <c:v>Extra-high</c:v>
                </c:pt>
                <c:pt idx="1561">
                  <c:v>Extra-high</c:v>
                </c:pt>
                <c:pt idx="1562">
                  <c:v>Extra-high</c:v>
                </c:pt>
                <c:pt idx="1563">
                  <c:v>Extra-high</c:v>
                </c:pt>
                <c:pt idx="1564">
                  <c:v>Extra-high</c:v>
                </c:pt>
                <c:pt idx="1565">
                  <c:v>Extra-high</c:v>
                </c:pt>
                <c:pt idx="1566">
                  <c:v>Extra-high</c:v>
                </c:pt>
                <c:pt idx="1567">
                  <c:v>Extra-high</c:v>
                </c:pt>
                <c:pt idx="1568">
                  <c:v>Extra-high</c:v>
                </c:pt>
                <c:pt idx="1569">
                  <c:v>Extra-high</c:v>
                </c:pt>
                <c:pt idx="1570">
                  <c:v>Extra-high</c:v>
                </c:pt>
                <c:pt idx="1571">
                  <c:v>Extra-high</c:v>
                </c:pt>
                <c:pt idx="1572">
                  <c:v>Extra-high</c:v>
                </c:pt>
                <c:pt idx="1573">
                  <c:v>Extra-high</c:v>
                </c:pt>
                <c:pt idx="1574">
                  <c:v>Extra-high</c:v>
                </c:pt>
                <c:pt idx="1575">
                  <c:v>Extra-high</c:v>
                </c:pt>
                <c:pt idx="1576">
                  <c:v>Extra-high</c:v>
                </c:pt>
                <c:pt idx="1577">
                  <c:v>Extra-high</c:v>
                </c:pt>
                <c:pt idx="1578">
                  <c:v>Extra-high</c:v>
                </c:pt>
                <c:pt idx="1579">
                  <c:v>Extra-high</c:v>
                </c:pt>
                <c:pt idx="1580">
                  <c:v>Extra-high</c:v>
                </c:pt>
                <c:pt idx="1581">
                  <c:v>Extra-high</c:v>
                </c:pt>
                <c:pt idx="1582">
                  <c:v>Extra-high</c:v>
                </c:pt>
                <c:pt idx="1583">
                  <c:v>Extra-high</c:v>
                </c:pt>
                <c:pt idx="1584">
                  <c:v>Extra-high</c:v>
                </c:pt>
                <c:pt idx="1585">
                  <c:v>Extra-high</c:v>
                </c:pt>
                <c:pt idx="1586">
                  <c:v>Extra-high</c:v>
                </c:pt>
                <c:pt idx="1587">
                  <c:v>Extra-high</c:v>
                </c:pt>
                <c:pt idx="1588">
                  <c:v>Extra-high</c:v>
                </c:pt>
                <c:pt idx="1589">
                  <c:v>Extra-high</c:v>
                </c:pt>
                <c:pt idx="1590">
                  <c:v>Extra-high</c:v>
                </c:pt>
                <c:pt idx="1591">
                  <c:v>Extra-high</c:v>
                </c:pt>
                <c:pt idx="1592">
                  <c:v>Extra-high</c:v>
                </c:pt>
                <c:pt idx="1593">
                  <c:v>Extra-high</c:v>
                </c:pt>
                <c:pt idx="1594">
                  <c:v>Extra-high</c:v>
                </c:pt>
                <c:pt idx="1595">
                  <c:v>Extra-high</c:v>
                </c:pt>
                <c:pt idx="1596">
                  <c:v>Extra-high</c:v>
                </c:pt>
                <c:pt idx="1597">
                  <c:v>Extra-high</c:v>
                </c:pt>
                <c:pt idx="1598">
                  <c:v>Extra-high</c:v>
                </c:pt>
                <c:pt idx="1599">
                  <c:v>Extra-high</c:v>
                </c:pt>
                <c:pt idx="1600">
                  <c:v>Extra-high</c:v>
                </c:pt>
                <c:pt idx="1601">
                  <c:v>Extra-high</c:v>
                </c:pt>
                <c:pt idx="1602">
                  <c:v>Extra-high</c:v>
                </c:pt>
                <c:pt idx="1603">
                  <c:v>Extra-high</c:v>
                </c:pt>
                <c:pt idx="1604">
                  <c:v>Extra-high</c:v>
                </c:pt>
                <c:pt idx="1605">
                  <c:v>Extra-high</c:v>
                </c:pt>
                <c:pt idx="1606">
                  <c:v>Extra-high</c:v>
                </c:pt>
                <c:pt idx="1607">
                  <c:v>Extra-high</c:v>
                </c:pt>
                <c:pt idx="1608">
                  <c:v>Extra-high</c:v>
                </c:pt>
                <c:pt idx="1609">
                  <c:v>Extra-high</c:v>
                </c:pt>
                <c:pt idx="1610">
                  <c:v>Extra-high</c:v>
                </c:pt>
                <c:pt idx="1611">
                  <c:v>Extra-high</c:v>
                </c:pt>
                <c:pt idx="1612">
                  <c:v>Extra-high</c:v>
                </c:pt>
                <c:pt idx="1613">
                  <c:v>Extra-high</c:v>
                </c:pt>
                <c:pt idx="1614">
                  <c:v>Extra-high</c:v>
                </c:pt>
                <c:pt idx="1615">
                  <c:v>Extra-high</c:v>
                </c:pt>
                <c:pt idx="1616">
                  <c:v>Extra-high</c:v>
                </c:pt>
                <c:pt idx="1617">
                  <c:v>Extra-high</c:v>
                </c:pt>
                <c:pt idx="1618">
                  <c:v>Extra-high</c:v>
                </c:pt>
                <c:pt idx="1619">
                  <c:v>Extra-high</c:v>
                </c:pt>
                <c:pt idx="1620">
                  <c:v>Extra-high</c:v>
                </c:pt>
                <c:pt idx="1621">
                  <c:v>Extra-high</c:v>
                </c:pt>
                <c:pt idx="1622">
                  <c:v>Extra-high</c:v>
                </c:pt>
                <c:pt idx="1623">
                  <c:v>Extra-high</c:v>
                </c:pt>
                <c:pt idx="1624">
                  <c:v>Extra-high</c:v>
                </c:pt>
                <c:pt idx="1625">
                  <c:v>Extra-high</c:v>
                </c:pt>
                <c:pt idx="1626">
                  <c:v>Extra-high</c:v>
                </c:pt>
                <c:pt idx="1627">
                  <c:v>Extra-high</c:v>
                </c:pt>
                <c:pt idx="1628">
                  <c:v>Extra-high</c:v>
                </c:pt>
                <c:pt idx="1629">
                  <c:v>Extra-high</c:v>
                </c:pt>
                <c:pt idx="1630">
                  <c:v>Extra-high</c:v>
                </c:pt>
                <c:pt idx="1631">
                  <c:v>Extra-high</c:v>
                </c:pt>
                <c:pt idx="1632">
                  <c:v>Extra-high</c:v>
                </c:pt>
                <c:pt idx="1633">
                  <c:v>Extra-high</c:v>
                </c:pt>
                <c:pt idx="1634">
                  <c:v>Extra-high</c:v>
                </c:pt>
                <c:pt idx="1635">
                  <c:v>Extra-high</c:v>
                </c:pt>
                <c:pt idx="1636">
                  <c:v>Extra-high</c:v>
                </c:pt>
                <c:pt idx="1637">
                  <c:v>Extra-high</c:v>
                </c:pt>
                <c:pt idx="1638">
                  <c:v>Extra-high</c:v>
                </c:pt>
                <c:pt idx="1639">
                  <c:v>Extra-high</c:v>
                </c:pt>
                <c:pt idx="1640">
                  <c:v>Extra-high</c:v>
                </c:pt>
                <c:pt idx="1641">
                  <c:v>Extra-high</c:v>
                </c:pt>
                <c:pt idx="1642">
                  <c:v>Extra-high</c:v>
                </c:pt>
                <c:pt idx="1643">
                  <c:v>Extra-high</c:v>
                </c:pt>
                <c:pt idx="1644">
                  <c:v>Extra-high</c:v>
                </c:pt>
                <c:pt idx="1645">
                  <c:v>Extra-high</c:v>
                </c:pt>
                <c:pt idx="1646">
                  <c:v>Extra-high</c:v>
                </c:pt>
                <c:pt idx="1647">
                  <c:v>Extra-high</c:v>
                </c:pt>
                <c:pt idx="1648">
                  <c:v>Extra-high</c:v>
                </c:pt>
                <c:pt idx="1649">
                  <c:v>Extra-high</c:v>
                </c:pt>
                <c:pt idx="1650">
                  <c:v>Extra-high</c:v>
                </c:pt>
                <c:pt idx="1651">
                  <c:v>Extra-high</c:v>
                </c:pt>
                <c:pt idx="1652">
                  <c:v>Extra-high</c:v>
                </c:pt>
                <c:pt idx="1653">
                  <c:v>Extra-high</c:v>
                </c:pt>
                <c:pt idx="1654">
                  <c:v>Extra-high</c:v>
                </c:pt>
                <c:pt idx="1655">
                  <c:v>Extra-high</c:v>
                </c:pt>
                <c:pt idx="1656">
                  <c:v>Extra-high</c:v>
                </c:pt>
                <c:pt idx="1657">
                  <c:v>Extra-high</c:v>
                </c:pt>
                <c:pt idx="1658">
                  <c:v>Extra-high</c:v>
                </c:pt>
                <c:pt idx="1659">
                  <c:v>Extra-high</c:v>
                </c:pt>
                <c:pt idx="1660">
                  <c:v>Extra-high</c:v>
                </c:pt>
                <c:pt idx="1661">
                  <c:v>Extra-high</c:v>
                </c:pt>
                <c:pt idx="1662">
                  <c:v>Extra-high</c:v>
                </c:pt>
                <c:pt idx="1663">
                  <c:v>Extra-high</c:v>
                </c:pt>
                <c:pt idx="1664">
                  <c:v>Extra-high</c:v>
                </c:pt>
                <c:pt idx="1665">
                  <c:v>Extra-high</c:v>
                </c:pt>
                <c:pt idx="1666">
                  <c:v>Extra-high</c:v>
                </c:pt>
                <c:pt idx="1667">
                  <c:v>Extra-high</c:v>
                </c:pt>
                <c:pt idx="1668">
                  <c:v>Extra-high</c:v>
                </c:pt>
                <c:pt idx="1669">
                  <c:v>Extra-high</c:v>
                </c:pt>
                <c:pt idx="1670">
                  <c:v>Extra-high</c:v>
                </c:pt>
                <c:pt idx="1671">
                  <c:v>Extra-high</c:v>
                </c:pt>
                <c:pt idx="1672">
                  <c:v>Extra-high</c:v>
                </c:pt>
                <c:pt idx="1673">
                  <c:v>Extra-high</c:v>
                </c:pt>
                <c:pt idx="1674">
                  <c:v>Extra-high</c:v>
                </c:pt>
                <c:pt idx="1675">
                  <c:v>Extra-high</c:v>
                </c:pt>
                <c:pt idx="1676">
                  <c:v>Extra-high</c:v>
                </c:pt>
                <c:pt idx="1677">
                  <c:v>Extra-high</c:v>
                </c:pt>
                <c:pt idx="1678">
                  <c:v>Extra-high</c:v>
                </c:pt>
                <c:pt idx="1679">
                  <c:v>Extra-high</c:v>
                </c:pt>
                <c:pt idx="1680">
                  <c:v>Extra-high</c:v>
                </c:pt>
                <c:pt idx="1681">
                  <c:v>Extra-high</c:v>
                </c:pt>
                <c:pt idx="1682">
                  <c:v>Extra-high</c:v>
                </c:pt>
                <c:pt idx="1683">
                  <c:v>Extra-high</c:v>
                </c:pt>
                <c:pt idx="1684">
                  <c:v>Extra-high</c:v>
                </c:pt>
                <c:pt idx="1685">
                  <c:v>Extra-high</c:v>
                </c:pt>
                <c:pt idx="1686">
                  <c:v>Extra-high</c:v>
                </c:pt>
                <c:pt idx="1687">
                  <c:v>Extra-high</c:v>
                </c:pt>
                <c:pt idx="1688">
                  <c:v>Extra-high</c:v>
                </c:pt>
                <c:pt idx="1689">
                  <c:v>Extra-high</c:v>
                </c:pt>
                <c:pt idx="1690">
                  <c:v>Extra-high</c:v>
                </c:pt>
                <c:pt idx="1691">
                  <c:v>Extra-high</c:v>
                </c:pt>
                <c:pt idx="1692">
                  <c:v>Extra-high</c:v>
                </c:pt>
                <c:pt idx="1693">
                  <c:v>Extra-high</c:v>
                </c:pt>
                <c:pt idx="1694">
                  <c:v>Extra-high</c:v>
                </c:pt>
                <c:pt idx="1695">
                  <c:v>Extra-high</c:v>
                </c:pt>
                <c:pt idx="1696">
                  <c:v>Extra-high</c:v>
                </c:pt>
                <c:pt idx="1697">
                  <c:v>Extra-high</c:v>
                </c:pt>
                <c:pt idx="1698">
                  <c:v>Extra-high</c:v>
                </c:pt>
                <c:pt idx="1699">
                  <c:v>Extra-high</c:v>
                </c:pt>
                <c:pt idx="1700">
                  <c:v>Extra-high</c:v>
                </c:pt>
                <c:pt idx="1701">
                  <c:v>Extra-high</c:v>
                </c:pt>
                <c:pt idx="1702">
                  <c:v>Extra-high</c:v>
                </c:pt>
                <c:pt idx="1703">
                  <c:v>Extra-high</c:v>
                </c:pt>
                <c:pt idx="1704">
                  <c:v>Extra-high</c:v>
                </c:pt>
                <c:pt idx="1705">
                  <c:v>Extra-high</c:v>
                </c:pt>
                <c:pt idx="1706">
                  <c:v>Extra-high</c:v>
                </c:pt>
                <c:pt idx="1707">
                  <c:v>Extra-high</c:v>
                </c:pt>
                <c:pt idx="1708">
                  <c:v>Extra-high</c:v>
                </c:pt>
                <c:pt idx="1709">
                  <c:v>Extra-high</c:v>
                </c:pt>
                <c:pt idx="1710">
                  <c:v>Extra-high</c:v>
                </c:pt>
                <c:pt idx="1711">
                  <c:v>Extra-high</c:v>
                </c:pt>
                <c:pt idx="1712">
                  <c:v>Extra-high</c:v>
                </c:pt>
                <c:pt idx="1713">
                  <c:v>Extra-high</c:v>
                </c:pt>
                <c:pt idx="1714">
                  <c:v>Extra-high</c:v>
                </c:pt>
                <c:pt idx="1715">
                  <c:v>Extra-high</c:v>
                </c:pt>
                <c:pt idx="1716">
                  <c:v>Extra-high</c:v>
                </c:pt>
                <c:pt idx="1717">
                  <c:v>Extra-high</c:v>
                </c:pt>
                <c:pt idx="1718">
                  <c:v>Extra-high</c:v>
                </c:pt>
                <c:pt idx="1719">
                  <c:v>Extra-high</c:v>
                </c:pt>
                <c:pt idx="1720">
                  <c:v>Extra-high</c:v>
                </c:pt>
                <c:pt idx="1721">
                  <c:v>Extra-high</c:v>
                </c:pt>
                <c:pt idx="1722">
                  <c:v>Extra-high</c:v>
                </c:pt>
                <c:pt idx="1723">
                  <c:v>Extra-high</c:v>
                </c:pt>
                <c:pt idx="1724">
                  <c:v>Extra-high</c:v>
                </c:pt>
                <c:pt idx="1725">
                  <c:v>Extra-high</c:v>
                </c:pt>
                <c:pt idx="1726">
                  <c:v>Extra-high</c:v>
                </c:pt>
                <c:pt idx="1727">
                  <c:v>Extra-high</c:v>
                </c:pt>
                <c:pt idx="1728">
                  <c:v>Extra-high</c:v>
                </c:pt>
                <c:pt idx="1729">
                  <c:v>Extra-high</c:v>
                </c:pt>
                <c:pt idx="1730">
                  <c:v>Extra-high</c:v>
                </c:pt>
                <c:pt idx="1731">
                  <c:v>Extra-high</c:v>
                </c:pt>
                <c:pt idx="1732">
                  <c:v>Extra-high</c:v>
                </c:pt>
                <c:pt idx="1733">
                  <c:v>Extra-high</c:v>
                </c:pt>
                <c:pt idx="1734">
                  <c:v>Extra-high</c:v>
                </c:pt>
                <c:pt idx="1735">
                  <c:v>Extra-high</c:v>
                </c:pt>
                <c:pt idx="1736">
                  <c:v>Extra-high</c:v>
                </c:pt>
                <c:pt idx="1737">
                  <c:v>Extra-high</c:v>
                </c:pt>
                <c:pt idx="1738">
                  <c:v>Extra-high</c:v>
                </c:pt>
                <c:pt idx="1739">
                  <c:v>Extra-high</c:v>
                </c:pt>
                <c:pt idx="1740">
                  <c:v>Extra-high</c:v>
                </c:pt>
                <c:pt idx="1741">
                  <c:v>Extra-high</c:v>
                </c:pt>
                <c:pt idx="1742">
                  <c:v>Extra-high</c:v>
                </c:pt>
                <c:pt idx="1743">
                  <c:v>Extra-high</c:v>
                </c:pt>
                <c:pt idx="1744">
                  <c:v>Extra-high</c:v>
                </c:pt>
                <c:pt idx="1745">
                  <c:v>Extra-high</c:v>
                </c:pt>
                <c:pt idx="1746">
                  <c:v>Extra-high</c:v>
                </c:pt>
                <c:pt idx="1747">
                  <c:v>Extra-high</c:v>
                </c:pt>
                <c:pt idx="1748">
                  <c:v>Extra-high</c:v>
                </c:pt>
                <c:pt idx="1749">
                  <c:v>Extra-high</c:v>
                </c:pt>
                <c:pt idx="1750">
                  <c:v>Extra-high</c:v>
                </c:pt>
                <c:pt idx="1751">
                  <c:v>Extra-high</c:v>
                </c:pt>
                <c:pt idx="1752">
                  <c:v>Extra-high</c:v>
                </c:pt>
                <c:pt idx="1753">
                  <c:v>Extra-high</c:v>
                </c:pt>
                <c:pt idx="1754">
                  <c:v>Extra-high</c:v>
                </c:pt>
                <c:pt idx="1755">
                  <c:v>Extra-high</c:v>
                </c:pt>
                <c:pt idx="1756">
                  <c:v>Extra-high</c:v>
                </c:pt>
                <c:pt idx="1757">
                  <c:v>Extra-high</c:v>
                </c:pt>
                <c:pt idx="1758">
                  <c:v>Extra-high</c:v>
                </c:pt>
                <c:pt idx="1759">
                  <c:v>Extra-high</c:v>
                </c:pt>
                <c:pt idx="1760">
                  <c:v>Extra-high</c:v>
                </c:pt>
                <c:pt idx="1761">
                  <c:v>Extra-high</c:v>
                </c:pt>
                <c:pt idx="1762">
                  <c:v>Extra-high</c:v>
                </c:pt>
                <c:pt idx="1763">
                  <c:v>Extra-high</c:v>
                </c:pt>
                <c:pt idx="1764">
                  <c:v>Extra-high</c:v>
                </c:pt>
                <c:pt idx="1765">
                  <c:v>Extra-high</c:v>
                </c:pt>
                <c:pt idx="1766">
                  <c:v>Extra-high</c:v>
                </c:pt>
                <c:pt idx="1767">
                  <c:v>Extra-high</c:v>
                </c:pt>
                <c:pt idx="1768">
                  <c:v>Extra-high</c:v>
                </c:pt>
                <c:pt idx="1769">
                  <c:v>Extra-high</c:v>
                </c:pt>
                <c:pt idx="1770">
                  <c:v>Extra-high</c:v>
                </c:pt>
                <c:pt idx="1771">
                  <c:v>Extra-high</c:v>
                </c:pt>
                <c:pt idx="1772">
                  <c:v>Extra-high</c:v>
                </c:pt>
                <c:pt idx="1773">
                  <c:v>Extra-high</c:v>
                </c:pt>
                <c:pt idx="1774">
                  <c:v>Extra-high</c:v>
                </c:pt>
                <c:pt idx="1775">
                  <c:v>Extra-high</c:v>
                </c:pt>
                <c:pt idx="1776">
                  <c:v>Extra-high</c:v>
                </c:pt>
                <c:pt idx="1777">
                  <c:v>Extra-high</c:v>
                </c:pt>
                <c:pt idx="1778">
                  <c:v>Extra-high</c:v>
                </c:pt>
                <c:pt idx="1779">
                  <c:v>Extra-high</c:v>
                </c:pt>
                <c:pt idx="1780">
                  <c:v>Extra-high</c:v>
                </c:pt>
                <c:pt idx="1781">
                  <c:v>Extra-high</c:v>
                </c:pt>
                <c:pt idx="1782">
                  <c:v>Extra-high</c:v>
                </c:pt>
                <c:pt idx="1783">
                  <c:v>Extra-high</c:v>
                </c:pt>
                <c:pt idx="1784">
                  <c:v>Extra-high</c:v>
                </c:pt>
                <c:pt idx="1785">
                  <c:v>Extra-high</c:v>
                </c:pt>
                <c:pt idx="1786">
                  <c:v>Extra-high</c:v>
                </c:pt>
                <c:pt idx="1787">
                  <c:v>Extra-high</c:v>
                </c:pt>
                <c:pt idx="1788">
                  <c:v>Extra-high</c:v>
                </c:pt>
                <c:pt idx="1789">
                  <c:v>Extra-high</c:v>
                </c:pt>
                <c:pt idx="1790">
                  <c:v>Extra-high</c:v>
                </c:pt>
                <c:pt idx="1791">
                  <c:v>Extra-high</c:v>
                </c:pt>
                <c:pt idx="1792">
                  <c:v>Extra-high</c:v>
                </c:pt>
                <c:pt idx="1793">
                  <c:v>Extra-high</c:v>
                </c:pt>
                <c:pt idx="1794">
                  <c:v>Extra-high</c:v>
                </c:pt>
                <c:pt idx="1795">
                  <c:v>Extra-high</c:v>
                </c:pt>
                <c:pt idx="1796">
                  <c:v>Extra-high</c:v>
                </c:pt>
                <c:pt idx="1797">
                  <c:v>Extra-high</c:v>
                </c:pt>
                <c:pt idx="1798">
                  <c:v>Extra-high</c:v>
                </c:pt>
                <c:pt idx="1799">
                  <c:v>Extra-high</c:v>
                </c:pt>
                <c:pt idx="1800">
                  <c:v>Extra-high</c:v>
                </c:pt>
              </c:strCache>
            </c:strRef>
          </c:xVal>
          <c:yVal>
            <c:numRef>
              <c:f>'WLTP Calculations'!$L$4:$L$1804</c:f>
              <c:numCache>
                <c:formatCode>0.0_ </c:formatCode>
                <c:ptCount val="1801"/>
                <c:pt idx="0">
                  <c:v>5.742499320000001E-2</c:v>
                </c:pt>
                <c:pt idx="1">
                  <c:v>5.742499320000001E-2</c:v>
                </c:pt>
                <c:pt idx="2">
                  <c:v>5.742499320000001E-2</c:v>
                </c:pt>
                <c:pt idx="3">
                  <c:v>5.742499320000001E-2</c:v>
                </c:pt>
                <c:pt idx="4">
                  <c:v>5.742499320000001E-2</c:v>
                </c:pt>
                <c:pt idx="5">
                  <c:v>5.742499320000001E-2</c:v>
                </c:pt>
                <c:pt idx="6">
                  <c:v>5.742499320000001E-2</c:v>
                </c:pt>
                <c:pt idx="7">
                  <c:v>5.742499320000001E-2</c:v>
                </c:pt>
                <c:pt idx="8">
                  <c:v>5.742499320000001E-2</c:v>
                </c:pt>
                <c:pt idx="9">
                  <c:v>5.742499320000001E-2</c:v>
                </c:pt>
                <c:pt idx="10">
                  <c:v>5.742499320000001E-2</c:v>
                </c:pt>
                <c:pt idx="11">
                  <c:v>6.5555159866666685E-2</c:v>
                </c:pt>
                <c:pt idx="12">
                  <c:v>0.12655566486666667</c:v>
                </c:pt>
                <c:pt idx="13">
                  <c:v>0.26901549403333336</c:v>
                </c:pt>
                <c:pt idx="14">
                  <c:v>0.39141671153333335</c:v>
                </c:pt>
                <c:pt idx="15">
                  <c:v>0.37163703236666673</c:v>
                </c:pt>
                <c:pt idx="16">
                  <c:v>0.34356952903333332</c:v>
                </c:pt>
                <c:pt idx="17">
                  <c:v>0.4090717073666667</c:v>
                </c:pt>
                <c:pt idx="18">
                  <c:v>0.42997924403333349</c:v>
                </c:pt>
                <c:pt idx="19">
                  <c:v>0.29635297653333326</c:v>
                </c:pt>
                <c:pt idx="20">
                  <c:v>0.14612680569999997</c:v>
                </c:pt>
                <c:pt idx="21">
                  <c:v>9.3353487366666682E-2</c:v>
                </c:pt>
                <c:pt idx="22">
                  <c:v>8.931265903333338E-2</c:v>
                </c:pt>
                <c:pt idx="23">
                  <c:v>9.3438379866666837E-2</c:v>
                </c:pt>
                <c:pt idx="24">
                  <c:v>0.14225576236666665</c:v>
                </c:pt>
                <c:pt idx="25">
                  <c:v>0.17498259653333323</c:v>
                </c:pt>
                <c:pt idx="26">
                  <c:v>0.19544141570000023</c:v>
                </c:pt>
                <c:pt idx="27">
                  <c:v>0.25261938736666667</c:v>
                </c:pt>
                <c:pt idx="28">
                  <c:v>0.26511782486666652</c:v>
                </c:pt>
                <c:pt idx="29">
                  <c:v>0.25322576236666666</c:v>
                </c:pt>
                <c:pt idx="30">
                  <c:v>0.20064648403333341</c:v>
                </c:pt>
                <c:pt idx="31">
                  <c:v>0.14388084736666668</c:v>
                </c:pt>
                <c:pt idx="32">
                  <c:v>0.11958736736666649</c:v>
                </c:pt>
                <c:pt idx="33">
                  <c:v>0.10746488236666664</c:v>
                </c:pt>
                <c:pt idx="34">
                  <c:v>8.7200103200000184E-2</c:v>
                </c:pt>
                <c:pt idx="35">
                  <c:v>5.4691564033333633E-2</c:v>
                </c:pt>
                <c:pt idx="36">
                  <c:v>-1.0386151799999742E-2</c:v>
                </c:pt>
                <c:pt idx="37">
                  <c:v>-0.11219514763333363</c:v>
                </c:pt>
                <c:pt idx="38">
                  <c:v>-0.16944588430000035</c:v>
                </c:pt>
                <c:pt idx="39">
                  <c:v>-0.15353724846666655</c:v>
                </c:pt>
                <c:pt idx="40">
                  <c:v>-0.12943780846666664</c:v>
                </c:pt>
                <c:pt idx="41">
                  <c:v>-0.16630249096666666</c:v>
                </c:pt>
                <c:pt idx="42">
                  <c:v>-0.23174403179999989</c:v>
                </c:pt>
                <c:pt idx="43">
                  <c:v>-0.21595667096666674</c:v>
                </c:pt>
                <c:pt idx="44">
                  <c:v>-0.11061620180000005</c:v>
                </c:pt>
                <c:pt idx="45">
                  <c:v>-1.3211859299999998E-2</c:v>
                </c:pt>
                <c:pt idx="46">
                  <c:v>2.9878365333334072E-3</c:v>
                </c:pt>
                <c:pt idx="47">
                  <c:v>-2.1511810966666638E-2</c:v>
                </c:pt>
                <c:pt idx="48">
                  <c:v>-9.4499634666666797E-3</c:v>
                </c:pt>
                <c:pt idx="49">
                  <c:v>3.5193188200000093E-2</c:v>
                </c:pt>
                <c:pt idx="50">
                  <c:v>4.3323354866666608E-2</c:v>
                </c:pt>
                <c:pt idx="51">
                  <c:v>-2.5831571800000085E-2</c:v>
                </c:pt>
                <c:pt idx="52">
                  <c:v>-0.1154695726333333</c:v>
                </c:pt>
                <c:pt idx="53">
                  <c:v>-8.7329304300000007E-2</c:v>
                </c:pt>
                <c:pt idx="54">
                  <c:v>1.4176504033333303E-2</c:v>
                </c:pt>
                <c:pt idx="55">
                  <c:v>5.4815209866666693E-2</c:v>
                </c:pt>
                <c:pt idx="56">
                  <c:v>5.888029320000001E-2</c:v>
                </c:pt>
                <c:pt idx="57">
                  <c:v>7.1075543200000105E-2</c:v>
                </c:pt>
                <c:pt idx="58">
                  <c:v>8.3307175700000041E-2</c:v>
                </c:pt>
                <c:pt idx="59">
                  <c:v>0.15651505819999995</c:v>
                </c:pt>
                <c:pt idx="60">
                  <c:v>0.16896498570000001</c:v>
                </c:pt>
                <c:pt idx="61">
                  <c:v>0.1080615007000001</c:v>
                </c:pt>
                <c:pt idx="62">
                  <c:v>9.5939015700000019E-2</c:v>
                </c:pt>
                <c:pt idx="63">
                  <c:v>0.10817064819999996</c:v>
                </c:pt>
                <c:pt idx="64">
                  <c:v>0.12454012903333339</c:v>
                </c:pt>
                <c:pt idx="65">
                  <c:v>0.10023452153333332</c:v>
                </c:pt>
                <c:pt idx="66">
                  <c:v>8.4010570699999926E-2</c:v>
                </c:pt>
                <c:pt idx="67">
                  <c:v>0.14908828653333342</c:v>
                </c:pt>
                <c:pt idx="68">
                  <c:v>0.25501087569999997</c:v>
                </c:pt>
                <c:pt idx="69">
                  <c:v>0.31227373986666657</c:v>
                </c:pt>
                <c:pt idx="70">
                  <c:v>0.32893428070000025</c:v>
                </c:pt>
                <c:pt idx="71">
                  <c:v>0.3090090715333334</c:v>
                </c:pt>
                <c:pt idx="72">
                  <c:v>0.24837239153333324</c:v>
                </c:pt>
                <c:pt idx="73">
                  <c:v>0.17948426986666666</c:v>
                </c:pt>
                <c:pt idx="74">
                  <c:v>0.14303192236666668</c:v>
                </c:pt>
                <c:pt idx="75">
                  <c:v>0.1390759865333332</c:v>
                </c:pt>
                <c:pt idx="76">
                  <c:v>0.14732742820000011</c:v>
                </c:pt>
                <c:pt idx="77">
                  <c:v>0.13933066403333344</c:v>
                </c:pt>
                <c:pt idx="78">
                  <c:v>0.10284193403333322</c:v>
                </c:pt>
                <c:pt idx="79">
                  <c:v>5.0020105700000185E-2</c:v>
                </c:pt>
                <c:pt idx="80">
                  <c:v>2.1503884866666816E-2</c:v>
                </c:pt>
                <c:pt idx="81">
                  <c:v>-7.0123359666668062E-3</c:v>
                </c:pt>
                <c:pt idx="82">
                  <c:v>9.7230069999983202E-4</c:v>
                </c:pt>
                <c:pt idx="83">
                  <c:v>3.7521668200000094E-2</c:v>
                </c:pt>
                <c:pt idx="84">
                  <c:v>1.7159869033333365E-2</c:v>
                </c:pt>
                <c:pt idx="85">
                  <c:v>4.8675990333332791E-3</c:v>
                </c:pt>
                <c:pt idx="86">
                  <c:v>8.8599173666667284E-3</c:v>
                </c:pt>
                <c:pt idx="87">
                  <c:v>1.6905191533333367E-2</c:v>
                </c:pt>
                <c:pt idx="88">
                  <c:v>-4.8184651800000006E-2</c:v>
                </c:pt>
                <c:pt idx="89">
                  <c:v>-0.21919708430000009</c:v>
                </c:pt>
                <c:pt idx="90">
                  <c:v>-0.34170744930000002</c:v>
                </c:pt>
                <c:pt idx="91">
                  <c:v>-0.35861054013333332</c:v>
                </c:pt>
                <c:pt idx="92">
                  <c:v>-0.2575898318</c:v>
                </c:pt>
                <c:pt idx="93">
                  <c:v>-0.14410706846666674</c:v>
                </c:pt>
                <c:pt idx="94">
                  <c:v>-0.14843895679999999</c:v>
                </c:pt>
                <c:pt idx="95">
                  <c:v>-0.19350657096666665</c:v>
                </c:pt>
                <c:pt idx="96">
                  <c:v>-0.16545119513333334</c:v>
                </c:pt>
                <c:pt idx="97">
                  <c:v>-8.8481416799999976E-2</c:v>
                </c:pt>
                <c:pt idx="98">
                  <c:v>-8.8651201799999996E-2</c:v>
                </c:pt>
                <c:pt idx="99">
                  <c:v>-3.2006840133333346E-2</c:v>
                </c:pt>
                <c:pt idx="100">
                  <c:v>5.742499320000001E-2</c:v>
                </c:pt>
                <c:pt idx="101">
                  <c:v>5.742499320000001E-2</c:v>
                </c:pt>
                <c:pt idx="102">
                  <c:v>5.742499320000001E-2</c:v>
                </c:pt>
                <c:pt idx="103">
                  <c:v>5.742499320000001E-2</c:v>
                </c:pt>
                <c:pt idx="104">
                  <c:v>5.742499320000001E-2</c:v>
                </c:pt>
                <c:pt idx="105">
                  <c:v>5.742499320000001E-2</c:v>
                </c:pt>
                <c:pt idx="106">
                  <c:v>5.742499320000001E-2</c:v>
                </c:pt>
                <c:pt idx="107">
                  <c:v>5.742499320000001E-2</c:v>
                </c:pt>
                <c:pt idx="108">
                  <c:v>5.742499320000001E-2</c:v>
                </c:pt>
                <c:pt idx="109">
                  <c:v>5.742499320000001E-2</c:v>
                </c:pt>
                <c:pt idx="110">
                  <c:v>5.742499320000001E-2</c:v>
                </c:pt>
                <c:pt idx="111">
                  <c:v>5.742499320000001E-2</c:v>
                </c:pt>
                <c:pt idx="112">
                  <c:v>5.742499320000001E-2</c:v>
                </c:pt>
                <c:pt idx="113">
                  <c:v>5.742499320000001E-2</c:v>
                </c:pt>
                <c:pt idx="114">
                  <c:v>5.742499320000001E-2</c:v>
                </c:pt>
                <c:pt idx="115">
                  <c:v>5.742499320000001E-2</c:v>
                </c:pt>
                <c:pt idx="116">
                  <c:v>5.742499320000001E-2</c:v>
                </c:pt>
                <c:pt idx="117">
                  <c:v>5.742499320000001E-2</c:v>
                </c:pt>
                <c:pt idx="118">
                  <c:v>5.742499320000001E-2</c:v>
                </c:pt>
                <c:pt idx="119">
                  <c:v>5.742499320000001E-2</c:v>
                </c:pt>
                <c:pt idx="120">
                  <c:v>5.742499320000001E-2</c:v>
                </c:pt>
                <c:pt idx="121">
                  <c:v>5.742499320000001E-2</c:v>
                </c:pt>
                <c:pt idx="122">
                  <c:v>5.742499320000001E-2</c:v>
                </c:pt>
                <c:pt idx="123">
                  <c:v>5.742499320000001E-2</c:v>
                </c:pt>
                <c:pt idx="124">
                  <c:v>5.742499320000001E-2</c:v>
                </c:pt>
                <c:pt idx="125">
                  <c:v>5.742499320000001E-2</c:v>
                </c:pt>
                <c:pt idx="126">
                  <c:v>5.742499320000001E-2</c:v>
                </c:pt>
                <c:pt idx="127">
                  <c:v>5.742499320000001E-2</c:v>
                </c:pt>
                <c:pt idx="128">
                  <c:v>5.742499320000001E-2</c:v>
                </c:pt>
                <c:pt idx="129">
                  <c:v>5.742499320000001E-2</c:v>
                </c:pt>
                <c:pt idx="130">
                  <c:v>5.742499320000001E-2</c:v>
                </c:pt>
                <c:pt idx="131">
                  <c:v>5.742499320000001E-2</c:v>
                </c:pt>
                <c:pt idx="132">
                  <c:v>5.742499320000001E-2</c:v>
                </c:pt>
                <c:pt idx="133">
                  <c:v>5.742499320000001E-2</c:v>
                </c:pt>
                <c:pt idx="134">
                  <c:v>5.742499320000001E-2</c:v>
                </c:pt>
                <c:pt idx="135">
                  <c:v>5.742499320000001E-2</c:v>
                </c:pt>
                <c:pt idx="136">
                  <c:v>5.742499320000001E-2</c:v>
                </c:pt>
                <c:pt idx="137">
                  <c:v>6.5555159866666685E-2</c:v>
                </c:pt>
                <c:pt idx="138">
                  <c:v>0.13468583153333336</c:v>
                </c:pt>
                <c:pt idx="139">
                  <c:v>0.29749533236666664</c:v>
                </c:pt>
                <c:pt idx="140">
                  <c:v>0.45654293736666668</c:v>
                </c:pt>
                <c:pt idx="141">
                  <c:v>0.47754749403333341</c:v>
                </c:pt>
                <c:pt idx="142">
                  <c:v>0.35209990319999995</c:v>
                </c:pt>
                <c:pt idx="143">
                  <c:v>0.20199500736666673</c:v>
                </c:pt>
                <c:pt idx="144">
                  <c:v>0.13707494903333348</c:v>
                </c:pt>
                <c:pt idx="145">
                  <c:v>0.17783492986666663</c:v>
                </c:pt>
                <c:pt idx="146">
                  <c:v>0.24718389653333336</c:v>
                </c:pt>
                <c:pt idx="147">
                  <c:v>0.25969446153333325</c:v>
                </c:pt>
                <c:pt idx="148">
                  <c:v>0.21525747736666667</c:v>
                </c:pt>
                <c:pt idx="149">
                  <c:v>0.14633297320000024</c:v>
                </c:pt>
                <c:pt idx="150">
                  <c:v>6.9169154866666666E-2</c:v>
                </c:pt>
                <c:pt idx="151">
                  <c:v>-4.4701688466666806E-2</c:v>
                </c:pt>
                <c:pt idx="152">
                  <c:v>-0.21570199346666663</c:v>
                </c:pt>
                <c:pt idx="153">
                  <c:v>-0.34227744180000003</c:v>
                </c:pt>
                <c:pt idx="154">
                  <c:v>-0.31852969930000002</c:v>
                </c:pt>
                <c:pt idx="155">
                  <c:v>-0.15641146596666669</c:v>
                </c:pt>
                <c:pt idx="156">
                  <c:v>3.0424709866666646E-2</c:v>
                </c:pt>
                <c:pt idx="157">
                  <c:v>0.14431980820000004</c:v>
                </c:pt>
                <c:pt idx="158">
                  <c:v>0.24612880403333334</c:v>
                </c:pt>
                <c:pt idx="159">
                  <c:v>0.30341592320000016</c:v>
                </c:pt>
                <c:pt idx="160">
                  <c:v>0.31189778736666657</c:v>
                </c:pt>
                <c:pt idx="161">
                  <c:v>0.2797773281999999</c:v>
                </c:pt>
                <c:pt idx="162">
                  <c:v>0.23125100570000021</c:v>
                </c:pt>
                <c:pt idx="163">
                  <c:v>0.22337551653333346</c:v>
                </c:pt>
                <c:pt idx="164">
                  <c:v>0.20328052236666669</c:v>
                </c:pt>
                <c:pt idx="165">
                  <c:v>0.16688881236666658</c:v>
                </c:pt>
                <c:pt idx="166">
                  <c:v>0.1466846707000001</c:v>
                </c:pt>
                <c:pt idx="167">
                  <c:v>0.18746890653333356</c:v>
                </c:pt>
                <c:pt idx="168">
                  <c:v>0.22429720653333332</c:v>
                </c:pt>
                <c:pt idx="169">
                  <c:v>0.1757587565333332</c:v>
                </c:pt>
                <c:pt idx="170">
                  <c:v>7.0163609866666393E-2</c:v>
                </c:pt>
                <c:pt idx="171">
                  <c:v>-5.592673846666664E-2</c:v>
                </c:pt>
                <c:pt idx="172">
                  <c:v>-0.19848358763333318</c:v>
                </c:pt>
                <c:pt idx="173">
                  <c:v>-0.26402214846666672</c:v>
                </c:pt>
                <c:pt idx="174">
                  <c:v>-0.17099820429999996</c:v>
                </c:pt>
                <c:pt idx="175">
                  <c:v>-2.0808415966666636E-2</c:v>
                </c:pt>
                <c:pt idx="176">
                  <c:v>8.485949569999994E-2</c:v>
                </c:pt>
                <c:pt idx="177">
                  <c:v>0.1703232657</c:v>
                </c:pt>
                <c:pt idx="178">
                  <c:v>0.19494418820000006</c:v>
                </c:pt>
                <c:pt idx="179">
                  <c:v>0.13413772320000014</c:v>
                </c:pt>
                <c:pt idx="180">
                  <c:v>7.3209983200000106E-2</c:v>
                </c:pt>
                <c:pt idx="181">
                  <c:v>4.4742272366666468E-2</c:v>
                </c:pt>
                <c:pt idx="182">
                  <c:v>1.218522319999992E-2</c:v>
                </c:pt>
                <c:pt idx="183">
                  <c:v>-6.5160507633333281E-2</c:v>
                </c:pt>
                <c:pt idx="184">
                  <c:v>-0.13046864596666663</c:v>
                </c:pt>
                <c:pt idx="185">
                  <c:v>-0.14703216680000006</c:v>
                </c:pt>
                <c:pt idx="186">
                  <c:v>-0.13108714846666678</c:v>
                </c:pt>
                <c:pt idx="187">
                  <c:v>-9.8821159299999961E-2</c:v>
                </c:pt>
                <c:pt idx="188">
                  <c:v>-7.0583870966666587E-2</c:v>
                </c:pt>
                <c:pt idx="189">
                  <c:v>-4.636315596666668E-2</c:v>
                </c:pt>
                <c:pt idx="190">
                  <c:v>-2.2118185966666638E-2</c:v>
                </c:pt>
                <c:pt idx="191">
                  <c:v>-5.9548726333332877E-3</c:v>
                </c:pt>
                <c:pt idx="192">
                  <c:v>1.0208440700000047E-2</c:v>
                </c:pt>
                <c:pt idx="193">
                  <c:v>3.0485347366666582E-2</c:v>
                </c:pt>
                <c:pt idx="194">
                  <c:v>3.8579131533333283E-2</c:v>
                </c:pt>
                <c:pt idx="195">
                  <c:v>5.075012653333337E-2</c:v>
                </c:pt>
                <c:pt idx="196">
                  <c:v>5.888029320000001E-2</c:v>
                </c:pt>
                <c:pt idx="197">
                  <c:v>5.888029320000001E-2</c:v>
                </c:pt>
                <c:pt idx="198">
                  <c:v>7.9205709866666724E-2</c:v>
                </c:pt>
                <c:pt idx="199">
                  <c:v>9.9591764033333405E-2</c:v>
                </c:pt>
                <c:pt idx="200">
                  <c:v>0.1199778182</c:v>
                </c:pt>
                <c:pt idx="201">
                  <c:v>0.14042450986666671</c:v>
                </c:pt>
                <c:pt idx="202">
                  <c:v>0.16087120153333334</c:v>
                </c:pt>
                <c:pt idx="203">
                  <c:v>0.22202936403333332</c:v>
                </c:pt>
                <c:pt idx="204">
                  <c:v>0.25078813486666668</c:v>
                </c:pt>
                <c:pt idx="205">
                  <c:v>0.25512002319999999</c:v>
                </c:pt>
                <c:pt idx="206">
                  <c:v>0.2920210882</c:v>
                </c:pt>
                <c:pt idx="207">
                  <c:v>0.29646212403333355</c:v>
                </c:pt>
                <c:pt idx="208">
                  <c:v>0.26833398320000018</c:v>
                </c:pt>
                <c:pt idx="209">
                  <c:v>0.28895045986666668</c:v>
                </c:pt>
                <c:pt idx="210">
                  <c:v>0.28527345653333319</c:v>
                </c:pt>
                <c:pt idx="211">
                  <c:v>0.22457613903333332</c:v>
                </c:pt>
                <c:pt idx="212">
                  <c:v>0.18413147320000012</c:v>
                </c:pt>
                <c:pt idx="213">
                  <c:v>0.15989863069999996</c:v>
                </c:pt>
                <c:pt idx="214">
                  <c:v>0.16816219986666683</c:v>
                </c:pt>
                <c:pt idx="215">
                  <c:v>0.20086477903333341</c:v>
                </c:pt>
                <c:pt idx="216">
                  <c:v>0.22548570153333333</c:v>
                </c:pt>
                <c:pt idx="217">
                  <c:v>0.2257403790333333</c:v>
                </c:pt>
                <c:pt idx="218">
                  <c:v>0.20564538486666659</c:v>
                </c:pt>
                <c:pt idx="219">
                  <c:v>0.17738384153333323</c:v>
                </c:pt>
                <c:pt idx="220">
                  <c:v>0.14907378820000011</c:v>
                </c:pt>
                <c:pt idx="221">
                  <c:v>0.11666226903333354</c:v>
                </c:pt>
                <c:pt idx="222">
                  <c:v>9.6385362366666574E-2</c:v>
                </c:pt>
                <c:pt idx="223">
                  <c:v>9.2368789033333121E-2</c:v>
                </c:pt>
                <c:pt idx="224">
                  <c:v>9.2405171533333372E-2</c:v>
                </c:pt>
                <c:pt idx="225">
                  <c:v>0.10464893153333346</c:v>
                </c:pt>
                <c:pt idx="226">
                  <c:v>0.10878677986666666</c:v>
                </c:pt>
                <c:pt idx="227">
                  <c:v>0.10478233403333322</c:v>
                </c:pt>
                <c:pt idx="228">
                  <c:v>0.10077788820000001</c:v>
                </c:pt>
                <c:pt idx="229">
                  <c:v>9.2696231533333645E-2</c:v>
                </c:pt>
                <c:pt idx="230">
                  <c:v>7.6472280700000103E-2</c:v>
                </c:pt>
                <c:pt idx="231">
                  <c:v>5.2081780699999927E-2</c:v>
                </c:pt>
                <c:pt idx="232">
                  <c:v>-8.0068513333335909E-4</c:v>
                </c:pt>
                <c:pt idx="233">
                  <c:v>-7.0064759300000196E-2</c:v>
                </c:pt>
                <c:pt idx="234">
                  <c:v>-9.4697809300000102E-2</c:v>
                </c:pt>
                <c:pt idx="235">
                  <c:v>-6.2407565133333287E-2</c:v>
                </c:pt>
                <c:pt idx="236">
                  <c:v>-9.707011799999745E-3</c:v>
                </c:pt>
                <c:pt idx="237">
                  <c:v>6.4805565333332805E-3</c:v>
                </c:pt>
                <c:pt idx="238">
                  <c:v>-3.0202213466666978E-2</c:v>
                </c:pt>
                <c:pt idx="239">
                  <c:v>-0.10355562596666675</c:v>
                </c:pt>
                <c:pt idx="240">
                  <c:v>-0.15671702430000001</c:v>
                </c:pt>
                <c:pt idx="241">
                  <c:v>-0.13266609429999981</c:v>
                </c:pt>
                <c:pt idx="242">
                  <c:v>-0.12071339430000001</c:v>
                </c:pt>
                <c:pt idx="243">
                  <c:v>-0.13727691513333326</c:v>
                </c:pt>
                <c:pt idx="244">
                  <c:v>-0.12943780846666664</c:v>
                </c:pt>
                <c:pt idx="245">
                  <c:v>-0.16630249096666666</c:v>
                </c:pt>
                <c:pt idx="246">
                  <c:v>-0.23174403179999989</c:v>
                </c:pt>
                <c:pt idx="247">
                  <c:v>-0.21595667096666674</c:v>
                </c:pt>
                <c:pt idx="248">
                  <c:v>-0.11061620180000005</c:v>
                </c:pt>
                <c:pt idx="249">
                  <c:v>-1.3211859299999998E-2</c:v>
                </c:pt>
                <c:pt idx="250">
                  <c:v>2.9878365333334072E-3</c:v>
                </c:pt>
                <c:pt idx="251">
                  <c:v>-2.1511810966666638E-2</c:v>
                </c:pt>
                <c:pt idx="252">
                  <c:v>-9.4499634666666797E-3</c:v>
                </c:pt>
                <c:pt idx="253">
                  <c:v>3.5193188200000093E-2</c:v>
                </c:pt>
                <c:pt idx="254">
                  <c:v>4.3323354866666608E-2</c:v>
                </c:pt>
                <c:pt idx="255">
                  <c:v>-2.5831571800000085E-2</c:v>
                </c:pt>
                <c:pt idx="256">
                  <c:v>-5.8558405966666643E-2</c:v>
                </c:pt>
                <c:pt idx="257">
                  <c:v>4.698823070000005E-2</c:v>
                </c:pt>
                <c:pt idx="258">
                  <c:v>0.19750546153333326</c:v>
                </c:pt>
                <c:pt idx="259">
                  <c:v>0.27098014903333334</c:v>
                </c:pt>
                <c:pt idx="260">
                  <c:v>0.27537267486666672</c:v>
                </c:pt>
                <c:pt idx="261">
                  <c:v>0.26755782319999993</c:v>
                </c:pt>
                <c:pt idx="262">
                  <c:v>0.28412134403333333</c:v>
                </c:pt>
                <c:pt idx="263">
                  <c:v>0.33733125236666667</c:v>
                </c:pt>
                <c:pt idx="264">
                  <c:v>0.36218259736666697</c:v>
                </c:pt>
                <c:pt idx="265">
                  <c:v>0.32603343736666696</c:v>
                </c:pt>
                <c:pt idx="266">
                  <c:v>0.25321363486666643</c:v>
                </c:pt>
                <c:pt idx="267">
                  <c:v>0.22091126319999985</c:v>
                </c:pt>
                <c:pt idx="268">
                  <c:v>0.20897069070000004</c:v>
                </c:pt>
                <c:pt idx="269">
                  <c:v>0.18476210320000014</c:v>
                </c:pt>
                <c:pt idx="270">
                  <c:v>0.12803284903333337</c:v>
                </c:pt>
                <c:pt idx="271">
                  <c:v>5.0808393199999927E-2</c:v>
                </c:pt>
                <c:pt idx="272">
                  <c:v>3.4499549866666646E-2</c:v>
                </c:pt>
                <c:pt idx="273">
                  <c:v>-1.4317832633333189E-2</c:v>
                </c:pt>
                <c:pt idx="274">
                  <c:v>-0.12020403930000002</c:v>
                </c:pt>
                <c:pt idx="275">
                  <c:v>-0.16933673680000011</c:v>
                </c:pt>
                <c:pt idx="276">
                  <c:v>-0.19813189013333318</c:v>
                </c:pt>
                <c:pt idx="277">
                  <c:v>-0.22702406346666684</c:v>
                </c:pt>
                <c:pt idx="278">
                  <c:v>-0.3006200259666667</c:v>
                </c:pt>
                <c:pt idx="279">
                  <c:v>-0.32566541096666662</c:v>
                </c:pt>
                <c:pt idx="280">
                  <c:v>-0.1554291384666667</c:v>
                </c:pt>
                <c:pt idx="281">
                  <c:v>0.12085099820000006</c:v>
                </c:pt>
                <c:pt idx="282">
                  <c:v>0.32036752403333352</c:v>
                </c:pt>
                <c:pt idx="283">
                  <c:v>0.35740199153333352</c:v>
                </c:pt>
                <c:pt idx="284">
                  <c:v>0.36596874820000014</c:v>
                </c:pt>
                <c:pt idx="285">
                  <c:v>0.35424647069999976</c:v>
                </c:pt>
                <c:pt idx="286">
                  <c:v>0.33025617819999986</c:v>
                </c:pt>
                <c:pt idx="287">
                  <c:v>0.33065638570000017</c:v>
                </c:pt>
                <c:pt idx="288">
                  <c:v>0.33105659319999986</c:v>
                </c:pt>
                <c:pt idx="289">
                  <c:v>0.27454563403333365</c:v>
                </c:pt>
                <c:pt idx="290">
                  <c:v>0.1650188065333334</c:v>
                </c:pt>
                <c:pt idx="291">
                  <c:v>6.3464488200000016E-2</c:v>
                </c:pt>
                <c:pt idx="292">
                  <c:v>-5.7146934666665507E-3</c:v>
                </c:pt>
                <c:pt idx="293">
                  <c:v>-1.3978262633333703E-2</c:v>
                </c:pt>
                <c:pt idx="294">
                  <c:v>1.031521736666647E-2</c:v>
                </c:pt>
                <c:pt idx="295">
                  <c:v>3.8710163200000355E-2</c:v>
                </c:pt>
                <c:pt idx="296">
                  <c:v>6.3088535700000004E-2</c:v>
                </c:pt>
                <c:pt idx="297">
                  <c:v>7.9360996533333297E-2</c:v>
                </c:pt>
                <c:pt idx="298">
                  <c:v>8.3462462366666726E-2</c:v>
                </c:pt>
                <c:pt idx="299">
                  <c:v>7.1291467366666375E-2</c:v>
                </c:pt>
                <c:pt idx="300">
                  <c:v>5.5031134033333637E-2</c:v>
                </c:pt>
                <c:pt idx="301">
                  <c:v>3.4681462366666908E-2</c:v>
                </c:pt>
                <c:pt idx="302">
                  <c:v>1.0230324866666472E-2</c:v>
                </c:pt>
                <c:pt idx="303">
                  <c:v>-1.0192111800000256E-2</c:v>
                </c:pt>
                <c:pt idx="304">
                  <c:v>-3.8768970133333365E-2</c:v>
                </c:pt>
                <c:pt idx="305">
                  <c:v>-5.9276299299999828E-2</c:v>
                </c:pt>
                <c:pt idx="306">
                  <c:v>-3.9132795133333363E-2</c:v>
                </c:pt>
                <c:pt idx="307">
                  <c:v>1.3967631999998319E-3</c:v>
                </c:pt>
                <c:pt idx="308">
                  <c:v>3.3856792366666902E-2</c:v>
                </c:pt>
                <c:pt idx="309">
                  <c:v>3.7897620700000349E-2</c:v>
                </c:pt>
                <c:pt idx="310">
                  <c:v>2.5653860700000006E-2</c:v>
                </c:pt>
                <c:pt idx="311">
                  <c:v>1.339797319999992E-2</c:v>
                </c:pt>
                <c:pt idx="312">
                  <c:v>-1.1077419300000255E-2</c:v>
                </c:pt>
                <c:pt idx="313">
                  <c:v>-3.966640513333336E-2</c:v>
                </c:pt>
                <c:pt idx="314">
                  <c:v>-6.016160679999983E-2</c:v>
                </c:pt>
                <c:pt idx="315">
                  <c:v>-6.0355646800000079E-2</c:v>
                </c:pt>
                <c:pt idx="316">
                  <c:v>-4.8330181800000004E-2</c:v>
                </c:pt>
                <c:pt idx="317">
                  <c:v>-6.0683089299999826E-2</c:v>
                </c:pt>
                <c:pt idx="318">
                  <c:v>-8.9344840133333325E-2</c:v>
                </c:pt>
                <c:pt idx="319">
                  <c:v>-9.7717556800000091E-2</c:v>
                </c:pt>
                <c:pt idx="320">
                  <c:v>-3.6971729299999916E-2</c:v>
                </c:pt>
                <c:pt idx="321">
                  <c:v>1.1748633199999919E-2</c:v>
                </c:pt>
                <c:pt idx="322">
                  <c:v>3.1989157366666514E-2</c:v>
                </c:pt>
                <c:pt idx="323">
                  <c:v>3.6054240700000094E-2</c:v>
                </c:pt>
                <c:pt idx="324">
                  <c:v>1.9721142366666687E-2</c:v>
                </c:pt>
                <c:pt idx="325">
                  <c:v>4.4063132366666598E-2</c:v>
                </c:pt>
                <c:pt idx="326">
                  <c:v>4.8128215700000046E-2</c:v>
                </c:pt>
                <c:pt idx="327">
                  <c:v>3.5896583200000096E-2</c:v>
                </c:pt>
                <c:pt idx="328">
                  <c:v>-6.5766882633333287E-2</c:v>
                </c:pt>
                <c:pt idx="329">
                  <c:v>-0.17586370263333342</c:v>
                </c:pt>
                <c:pt idx="330">
                  <c:v>-8.6795694300000142E-2</c:v>
                </c:pt>
                <c:pt idx="331">
                  <c:v>2.6953874033333325E-2</c:v>
                </c:pt>
                <c:pt idx="332">
                  <c:v>1.8799452366666813E-2</c:v>
                </c:pt>
                <c:pt idx="333">
                  <c:v>1.4637349033333366E-2</c:v>
                </c:pt>
                <c:pt idx="334">
                  <c:v>2.2731133200000007E-2</c:v>
                </c:pt>
                <c:pt idx="335">
                  <c:v>1.4528201533333366E-2</c:v>
                </c:pt>
                <c:pt idx="336">
                  <c:v>3.0727897366666646E-2</c:v>
                </c:pt>
                <c:pt idx="337">
                  <c:v>5.9159225700000005E-2</c:v>
                </c:pt>
                <c:pt idx="338">
                  <c:v>0.10389939736666665</c:v>
                </c:pt>
                <c:pt idx="339">
                  <c:v>0.1934403782000001</c:v>
                </c:pt>
                <c:pt idx="340">
                  <c:v>0.29129343820000014</c:v>
                </c:pt>
                <c:pt idx="341">
                  <c:v>0.31608414570000004</c:v>
                </c:pt>
                <c:pt idx="342">
                  <c:v>0.21888597069999999</c:v>
                </c:pt>
                <c:pt idx="343">
                  <c:v>0.10923786819999996</c:v>
                </c:pt>
                <c:pt idx="344">
                  <c:v>8.0818667366666611E-2</c:v>
                </c:pt>
                <c:pt idx="345">
                  <c:v>0.10523342236666665</c:v>
                </c:pt>
                <c:pt idx="346">
                  <c:v>0.10534256986666679</c:v>
                </c:pt>
                <c:pt idx="347">
                  <c:v>8.9106491533333373E-2</c:v>
                </c:pt>
                <c:pt idx="348">
                  <c:v>0.10542746236666653</c:v>
                </c:pt>
                <c:pt idx="349">
                  <c:v>0.10143514403333333</c:v>
                </c:pt>
                <c:pt idx="350">
                  <c:v>8.1158237366666719E-2</c:v>
                </c:pt>
                <c:pt idx="351">
                  <c:v>6.0844948200000012E-2</c:v>
                </c:pt>
                <c:pt idx="352">
                  <c:v>5.2702654033333372E-2</c:v>
                </c:pt>
                <c:pt idx="353">
                  <c:v>5.269052653333324E-2</c:v>
                </c:pt>
                <c:pt idx="354">
                  <c:v>5.6743482366666563E-2</c:v>
                </c:pt>
                <c:pt idx="355">
                  <c:v>6.8938732366666783E-2</c:v>
                </c:pt>
                <c:pt idx="356">
                  <c:v>7.30280707000001E-2</c:v>
                </c:pt>
                <c:pt idx="357">
                  <c:v>5.6779864866666689E-2</c:v>
                </c:pt>
                <c:pt idx="358">
                  <c:v>7.9746098666665984E-3</c:v>
                </c:pt>
                <c:pt idx="359">
                  <c:v>-6.1265209299999963E-2</c:v>
                </c:pt>
                <c:pt idx="360">
                  <c:v>-8.9951215133333318E-2</c:v>
                </c:pt>
                <c:pt idx="361">
                  <c:v>-6.5779010133333399E-2</c:v>
                </c:pt>
                <c:pt idx="362">
                  <c:v>-2.5285834299999831E-2</c:v>
                </c:pt>
                <c:pt idx="363">
                  <c:v>1.1202895700000047E-2</c:v>
                </c:pt>
                <c:pt idx="364">
                  <c:v>4.3675052366666606E-2</c:v>
                </c:pt>
                <c:pt idx="365">
                  <c:v>6.4000469033333326E-2</c:v>
                </c:pt>
                <c:pt idx="366">
                  <c:v>8.027292986666662E-2</c:v>
                </c:pt>
                <c:pt idx="367">
                  <c:v>0.11284210653333342</c:v>
                </c:pt>
                <c:pt idx="368">
                  <c:v>0.15360208736666675</c:v>
                </c:pt>
                <c:pt idx="369">
                  <c:v>0.14970678903333332</c:v>
                </c:pt>
                <c:pt idx="370">
                  <c:v>0.10102280903333333</c:v>
                </c:pt>
                <c:pt idx="371">
                  <c:v>4.0070814033333284E-2</c:v>
                </c:pt>
                <c:pt idx="372">
                  <c:v>-6.9771328466666574E-2</c:v>
                </c:pt>
                <c:pt idx="373">
                  <c:v>-0.18796193263333338</c:v>
                </c:pt>
                <c:pt idx="374">
                  <c:v>-0.2209191893000001</c:v>
                </c:pt>
                <c:pt idx="375">
                  <c:v>-0.17660348013333327</c:v>
                </c:pt>
                <c:pt idx="376">
                  <c:v>-0.11186533430000006</c:v>
                </c:pt>
                <c:pt idx="377">
                  <c:v>-6.3290501799999968E-2</c:v>
                </c:pt>
                <c:pt idx="378">
                  <c:v>-3.0927492633333276E-2</c:v>
                </c:pt>
                <c:pt idx="379">
                  <c:v>-1.071122346666668E-2</c:v>
                </c:pt>
                <c:pt idx="380">
                  <c:v>-1.8938410133333389E-2</c:v>
                </c:pt>
                <c:pt idx="381">
                  <c:v>-3.5332145966666652E-2</c:v>
                </c:pt>
                <c:pt idx="382">
                  <c:v>-3.9542759299999945E-2</c:v>
                </c:pt>
                <c:pt idx="383">
                  <c:v>-4.781845596666668E-2</c:v>
                </c:pt>
                <c:pt idx="384">
                  <c:v>-5.6118407633333346E-2</c:v>
                </c:pt>
                <c:pt idx="385">
                  <c:v>-3.5962775966666652E-2</c:v>
                </c:pt>
                <c:pt idx="386">
                  <c:v>2.0839243200000006E-2</c:v>
                </c:pt>
                <c:pt idx="387">
                  <c:v>5.742499320000001E-2</c:v>
                </c:pt>
                <c:pt idx="388">
                  <c:v>5.742499320000001E-2</c:v>
                </c:pt>
                <c:pt idx="389">
                  <c:v>5.742499320000001E-2</c:v>
                </c:pt>
                <c:pt idx="390">
                  <c:v>5.742499320000001E-2</c:v>
                </c:pt>
                <c:pt idx="391">
                  <c:v>7.7750409866666675E-2</c:v>
                </c:pt>
                <c:pt idx="392">
                  <c:v>0.14285238070000003</c:v>
                </c:pt>
                <c:pt idx="393">
                  <c:v>0.23247825403333336</c:v>
                </c:pt>
                <c:pt idx="394">
                  <c:v>0.31004227986666671</c:v>
                </c:pt>
                <c:pt idx="395">
                  <c:v>0.36331282570000012</c:v>
                </c:pt>
                <c:pt idx="396">
                  <c:v>0.39631859236666678</c:v>
                </c:pt>
                <c:pt idx="397">
                  <c:v>0.40903532486666666</c:v>
                </c:pt>
                <c:pt idx="398">
                  <c:v>0.36890597403333325</c:v>
                </c:pt>
                <c:pt idx="399">
                  <c:v>0.25141876486666681</c:v>
                </c:pt>
                <c:pt idx="400">
                  <c:v>0.11744079986666686</c:v>
                </c:pt>
                <c:pt idx="401">
                  <c:v>3.2074049866666517E-2</c:v>
                </c:pt>
                <c:pt idx="402">
                  <c:v>-3.3052175966666722E-2</c:v>
                </c:pt>
                <c:pt idx="403">
                  <c:v>-7.3897049299999892E-2</c:v>
                </c:pt>
                <c:pt idx="404">
                  <c:v>-6.5973050133333405E-2</c:v>
                </c:pt>
                <c:pt idx="405">
                  <c:v>-5.8012668466666764E-2</c:v>
                </c:pt>
                <c:pt idx="406">
                  <c:v>-7.0389830966666581E-2</c:v>
                </c:pt>
                <c:pt idx="407">
                  <c:v>-7.872616513333322E-2</c:v>
                </c:pt>
                <c:pt idx="408">
                  <c:v>-5.4541832633333391E-2</c:v>
                </c:pt>
                <c:pt idx="409">
                  <c:v>2.2359315333333437E-3</c:v>
                </c:pt>
                <c:pt idx="410">
                  <c:v>5.0980549033333371E-2</c:v>
                </c:pt>
                <c:pt idx="411">
                  <c:v>7.1318093199999974E-2</c:v>
                </c:pt>
                <c:pt idx="412">
                  <c:v>7.9472514866666677E-2</c:v>
                </c:pt>
                <c:pt idx="413">
                  <c:v>8.7639064033333436E-2</c:v>
                </c:pt>
                <c:pt idx="414">
                  <c:v>0.11614315736666674</c:v>
                </c:pt>
                <c:pt idx="415">
                  <c:v>0.16098034903333325</c:v>
                </c:pt>
                <c:pt idx="416">
                  <c:v>0.17335751153333323</c:v>
                </c:pt>
                <c:pt idx="417">
                  <c:v>0.12879925236666681</c:v>
                </c:pt>
                <c:pt idx="418">
                  <c:v>6.3806429033333459E-2</c:v>
                </c:pt>
                <c:pt idx="419">
                  <c:v>-1.2712868000000399E-3</c:v>
                </c:pt>
                <c:pt idx="420">
                  <c:v>-2.9872400133333275E-2</c:v>
                </c:pt>
                <c:pt idx="421">
                  <c:v>2.52699153333328E-3</c:v>
                </c:pt>
                <c:pt idx="422">
                  <c:v>5.1259481533333241E-2</c:v>
                </c:pt>
                <c:pt idx="423">
                  <c:v>0.10006473653333334</c:v>
                </c:pt>
                <c:pt idx="424">
                  <c:v>0.16926817320000015</c:v>
                </c:pt>
                <c:pt idx="425">
                  <c:v>0.2792558457</c:v>
                </c:pt>
                <c:pt idx="426">
                  <c:v>0.39756772486666653</c:v>
                </c:pt>
                <c:pt idx="427">
                  <c:v>0.42660542820000019</c:v>
                </c:pt>
                <c:pt idx="428">
                  <c:v>0.30516228319999994</c:v>
                </c:pt>
                <c:pt idx="429">
                  <c:v>0.13871216153333321</c:v>
                </c:pt>
                <c:pt idx="430">
                  <c:v>3.7097205700000087E-2</c:v>
                </c:pt>
                <c:pt idx="431">
                  <c:v>-3.6385201333333597E-3</c:v>
                </c:pt>
                <c:pt idx="432">
                  <c:v>3.174157000000881E-4</c:v>
                </c:pt>
                <c:pt idx="433">
                  <c:v>2.8700234033333452E-2</c:v>
                </c:pt>
                <c:pt idx="434">
                  <c:v>3.274106236666665E-2</c:v>
                </c:pt>
                <c:pt idx="435">
                  <c:v>-1.6100575133333447E-2</c:v>
                </c:pt>
                <c:pt idx="436">
                  <c:v>-9.75720268000001E-2</c:v>
                </c:pt>
                <c:pt idx="437">
                  <c:v>-0.19137213096666669</c:v>
                </c:pt>
                <c:pt idx="438">
                  <c:v>-0.28531776513333329</c:v>
                </c:pt>
                <c:pt idx="439">
                  <c:v>-0.35094121846666659</c:v>
                </c:pt>
                <c:pt idx="440">
                  <c:v>-0.36784430929999995</c:v>
                </c:pt>
                <c:pt idx="441">
                  <c:v>-0.31156377263333335</c:v>
                </c:pt>
                <c:pt idx="442">
                  <c:v>-0.20227949513333335</c:v>
                </c:pt>
                <c:pt idx="443">
                  <c:v>-8.8760349299999999E-2</c:v>
                </c:pt>
                <c:pt idx="444">
                  <c:v>4.6031648666666706E-3</c:v>
                </c:pt>
                <c:pt idx="445">
                  <c:v>4.9294826533333343E-2</c:v>
                </c:pt>
                <c:pt idx="446">
                  <c:v>5.742499320000001E-2</c:v>
                </c:pt>
                <c:pt idx="447">
                  <c:v>5.742499320000001E-2</c:v>
                </c:pt>
                <c:pt idx="448">
                  <c:v>5.742499320000001E-2</c:v>
                </c:pt>
                <c:pt idx="449">
                  <c:v>5.742499320000001E-2</c:v>
                </c:pt>
                <c:pt idx="450">
                  <c:v>5.742499320000001E-2</c:v>
                </c:pt>
                <c:pt idx="451">
                  <c:v>5.742499320000001E-2</c:v>
                </c:pt>
                <c:pt idx="452">
                  <c:v>5.742499320000001E-2</c:v>
                </c:pt>
                <c:pt idx="453">
                  <c:v>5.742499320000001E-2</c:v>
                </c:pt>
                <c:pt idx="454">
                  <c:v>5.742499320000001E-2</c:v>
                </c:pt>
                <c:pt idx="455">
                  <c:v>5.742499320000001E-2</c:v>
                </c:pt>
                <c:pt idx="456">
                  <c:v>5.742499320000001E-2</c:v>
                </c:pt>
                <c:pt idx="457">
                  <c:v>5.742499320000001E-2</c:v>
                </c:pt>
                <c:pt idx="458">
                  <c:v>5.742499320000001E-2</c:v>
                </c:pt>
                <c:pt idx="459">
                  <c:v>5.742499320000001E-2</c:v>
                </c:pt>
                <c:pt idx="460">
                  <c:v>5.742499320000001E-2</c:v>
                </c:pt>
                <c:pt idx="461">
                  <c:v>5.742499320000001E-2</c:v>
                </c:pt>
                <c:pt idx="462">
                  <c:v>5.742499320000001E-2</c:v>
                </c:pt>
                <c:pt idx="463">
                  <c:v>5.742499320000001E-2</c:v>
                </c:pt>
                <c:pt idx="464">
                  <c:v>5.742499320000001E-2</c:v>
                </c:pt>
                <c:pt idx="465">
                  <c:v>5.742499320000001E-2</c:v>
                </c:pt>
                <c:pt idx="466">
                  <c:v>5.742499320000001E-2</c:v>
                </c:pt>
                <c:pt idx="467">
                  <c:v>5.742499320000001E-2</c:v>
                </c:pt>
                <c:pt idx="468">
                  <c:v>5.742499320000001E-2</c:v>
                </c:pt>
                <c:pt idx="469">
                  <c:v>5.742499320000001E-2</c:v>
                </c:pt>
                <c:pt idx="470">
                  <c:v>5.742499320000001E-2</c:v>
                </c:pt>
                <c:pt idx="471">
                  <c:v>5.742499320000001E-2</c:v>
                </c:pt>
                <c:pt idx="472">
                  <c:v>5.742499320000001E-2</c:v>
                </c:pt>
                <c:pt idx="473">
                  <c:v>5.742499320000001E-2</c:v>
                </c:pt>
                <c:pt idx="474">
                  <c:v>5.742499320000001E-2</c:v>
                </c:pt>
                <c:pt idx="475">
                  <c:v>5.742499320000001E-2</c:v>
                </c:pt>
                <c:pt idx="476">
                  <c:v>5.742499320000001E-2</c:v>
                </c:pt>
                <c:pt idx="477">
                  <c:v>5.742499320000001E-2</c:v>
                </c:pt>
                <c:pt idx="478">
                  <c:v>5.742499320000001E-2</c:v>
                </c:pt>
                <c:pt idx="479">
                  <c:v>5.742499320000001E-2</c:v>
                </c:pt>
                <c:pt idx="480">
                  <c:v>5.742499320000001E-2</c:v>
                </c:pt>
                <c:pt idx="481">
                  <c:v>5.742499320000001E-2</c:v>
                </c:pt>
                <c:pt idx="482">
                  <c:v>5.742499320000001E-2</c:v>
                </c:pt>
                <c:pt idx="483">
                  <c:v>5.742499320000001E-2</c:v>
                </c:pt>
                <c:pt idx="484">
                  <c:v>5.742499320000001E-2</c:v>
                </c:pt>
                <c:pt idx="485">
                  <c:v>5.742499320000001E-2</c:v>
                </c:pt>
                <c:pt idx="486">
                  <c:v>5.742499320000001E-2</c:v>
                </c:pt>
                <c:pt idx="487">
                  <c:v>5.742499320000001E-2</c:v>
                </c:pt>
                <c:pt idx="488">
                  <c:v>5.742499320000001E-2</c:v>
                </c:pt>
                <c:pt idx="489">
                  <c:v>5.742499320000001E-2</c:v>
                </c:pt>
                <c:pt idx="490">
                  <c:v>5.742499320000001E-2</c:v>
                </c:pt>
                <c:pt idx="491">
                  <c:v>5.742499320000001E-2</c:v>
                </c:pt>
                <c:pt idx="492">
                  <c:v>5.742499320000001E-2</c:v>
                </c:pt>
                <c:pt idx="493">
                  <c:v>5.742499320000001E-2</c:v>
                </c:pt>
                <c:pt idx="494">
                  <c:v>5.742499320000001E-2</c:v>
                </c:pt>
                <c:pt idx="495">
                  <c:v>5.742499320000001E-2</c:v>
                </c:pt>
                <c:pt idx="496">
                  <c:v>5.742499320000001E-2</c:v>
                </c:pt>
                <c:pt idx="497">
                  <c:v>5.742499320000001E-2</c:v>
                </c:pt>
                <c:pt idx="498">
                  <c:v>5.742499320000001E-2</c:v>
                </c:pt>
                <c:pt idx="499">
                  <c:v>5.742499320000001E-2</c:v>
                </c:pt>
                <c:pt idx="500">
                  <c:v>5.742499320000001E-2</c:v>
                </c:pt>
                <c:pt idx="501">
                  <c:v>5.742499320000001E-2</c:v>
                </c:pt>
                <c:pt idx="502">
                  <c:v>5.742499320000001E-2</c:v>
                </c:pt>
                <c:pt idx="503">
                  <c:v>5.742499320000001E-2</c:v>
                </c:pt>
                <c:pt idx="504">
                  <c:v>5.742499320000001E-2</c:v>
                </c:pt>
                <c:pt idx="505">
                  <c:v>5.742499320000001E-2</c:v>
                </c:pt>
                <c:pt idx="506">
                  <c:v>5.742499320000001E-2</c:v>
                </c:pt>
                <c:pt idx="507">
                  <c:v>5.742499320000001E-2</c:v>
                </c:pt>
                <c:pt idx="508">
                  <c:v>5.742499320000001E-2</c:v>
                </c:pt>
                <c:pt idx="509">
                  <c:v>5.742499320000001E-2</c:v>
                </c:pt>
                <c:pt idx="510">
                  <c:v>5.742499320000001E-2</c:v>
                </c:pt>
                <c:pt idx="511">
                  <c:v>7.7750409866666675E-2</c:v>
                </c:pt>
                <c:pt idx="512">
                  <c:v>0.15911271403333335</c:v>
                </c:pt>
                <c:pt idx="513">
                  <c:v>0.30569826403333333</c:v>
                </c:pt>
                <c:pt idx="514">
                  <c:v>0.43627815819999999</c:v>
                </c:pt>
                <c:pt idx="515">
                  <c:v>0.47349453820000015</c:v>
                </c:pt>
                <c:pt idx="516">
                  <c:v>0.41312466320000008</c:v>
                </c:pt>
                <c:pt idx="517">
                  <c:v>0.26723038069999988</c:v>
                </c:pt>
                <c:pt idx="518">
                  <c:v>0.11699208236666661</c:v>
                </c:pt>
                <c:pt idx="519">
                  <c:v>3.5690415700000096E-2</c:v>
                </c:pt>
                <c:pt idx="520">
                  <c:v>-5.0331826333332311E-3</c:v>
                </c:pt>
                <c:pt idx="521">
                  <c:v>-2.5479874300000083E-2</c:v>
                </c:pt>
                <c:pt idx="522">
                  <c:v>-4.1873610133333364E-2</c:v>
                </c:pt>
                <c:pt idx="523">
                  <c:v>-9.0824395133333319E-2</c:v>
                </c:pt>
                <c:pt idx="524">
                  <c:v>-0.18053516096666675</c:v>
                </c:pt>
                <c:pt idx="525">
                  <c:v>-0.26227341763333334</c:v>
                </c:pt>
                <c:pt idx="526">
                  <c:v>-0.26279490013333334</c:v>
                </c:pt>
                <c:pt idx="527">
                  <c:v>-0.16973457346666668</c:v>
                </c:pt>
                <c:pt idx="528">
                  <c:v>-6.4284956800000001E-2</c:v>
                </c:pt>
                <c:pt idx="529">
                  <c:v>-2.3755398466666664E-2</c:v>
                </c:pt>
                <c:pt idx="530">
                  <c:v>1.6774159866666673E-2</c:v>
                </c:pt>
                <c:pt idx="531">
                  <c:v>5.742499320000001E-2</c:v>
                </c:pt>
                <c:pt idx="532">
                  <c:v>6.5555159866666685E-2</c:v>
                </c:pt>
                <c:pt idx="533">
                  <c:v>0.10623024820000002</c:v>
                </c:pt>
                <c:pt idx="534">
                  <c:v>0.17952302320000005</c:v>
                </c:pt>
                <c:pt idx="535">
                  <c:v>0.22041640653333336</c:v>
                </c:pt>
                <c:pt idx="536">
                  <c:v>0.2613097898666667</c:v>
                </c:pt>
                <c:pt idx="537">
                  <c:v>0.3754959482000001</c:v>
                </c:pt>
                <c:pt idx="538">
                  <c:v>0.48990040153333342</c:v>
                </c:pt>
                <c:pt idx="539">
                  <c:v>0.47027837986666676</c:v>
                </c:pt>
                <c:pt idx="540">
                  <c:v>0.29193619570000001</c:v>
                </c:pt>
                <c:pt idx="541">
                  <c:v>0.11730739736666661</c:v>
                </c:pt>
                <c:pt idx="542">
                  <c:v>5.2266064033333372E-2</c:v>
                </c:pt>
                <c:pt idx="543">
                  <c:v>2.3786225700000007E-2</c:v>
                </c:pt>
                <c:pt idx="544">
                  <c:v>-2.1014583466666636E-2</c:v>
                </c:pt>
                <c:pt idx="545">
                  <c:v>-8.2148490966666543E-2</c:v>
                </c:pt>
                <c:pt idx="546">
                  <c:v>-9.4610545966666779E-2</c:v>
                </c:pt>
                <c:pt idx="547">
                  <c:v>-5.8218835966666771E-2</c:v>
                </c:pt>
                <c:pt idx="548">
                  <c:v>-2.9920910133333277E-2</c:v>
                </c:pt>
                <c:pt idx="549">
                  <c:v>-1.3769724299999998E-2</c:v>
                </c:pt>
                <c:pt idx="550">
                  <c:v>-5.7487051333333598E-3</c:v>
                </c:pt>
                <c:pt idx="551">
                  <c:v>1.4491819033333365E-2</c:v>
                </c:pt>
                <c:pt idx="552">
                  <c:v>1.8508392366666689E-2</c:v>
                </c:pt>
                <c:pt idx="553">
                  <c:v>1.8435627366666686E-2</c:v>
                </c:pt>
                <c:pt idx="554">
                  <c:v>3.4647450700000026E-2</c:v>
                </c:pt>
                <c:pt idx="555">
                  <c:v>5.0883529033333305E-2</c:v>
                </c:pt>
                <c:pt idx="556">
                  <c:v>6.7143862366666709E-2</c:v>
                </c:pt>
                <c:pt idx="557">
                  <c:v>8.7493534033333362E-2</c:v>
                </c:pt>
                <c:pt idx="558">
                  <c:v>0.10787958819999997</c:v>
                </c:pt>
                <c:pt idx="559">
                  <c:v>0.16894073069999996</c:v>
                </c:pt>
                <c:pt idx="560">
                  <c:v>0.16105311403333336</c:v>
                </c:pt>
                <c:pt idx="561">
                  <c:v>7.9812084866666716E-2</c:v>
                </c:pt>
                <c:pt idx="562">
                  <c:v>5.9486668200000009E-2</c:v>
                </c:pt>
                <c:pt idx="563">
                  <c:v>-5.5546651333333594E-3</c:v>
                </c:pt>
                <c:pt idx="564">
                  <c:v>-0.22119812180000009</c:v>
                </c:pt>
                <c:pt idx="565">
                  <c:v>-0.3722489626333334</c:v>
                </c:pt>
                <c:pt idx="566">
                  <c:v>-0.35256630346666668</c:v>
                </c:pt>
                <c:pt idx="567">
                  <c:v>-0.1376990068</c:v>
                </c:pt>
                <c:pt idx="568">
                  <c:v>5.742499320000001E-2</c:v>
                </c:pt>
                <c:pt idx="569">
                  <c:v>5.742499320000001E-2</c:v>
                </c:pt>
                <c:pt idx="570">
                  <c:v>5.742499320000001E-2</c:v>
                </c:pt>
                <c:pt idx="571">
                  <c:v>5.742499320000001E-2</c:v>
                </c:pt>
                <c:pt idx="572">
                  <c:v>5.742499320000001E-2</c:v>
                </c:pt>
                <c:pt idx="573">
                  <c:v>5.742499320000001E-2</c:v>
                </c:pt>
                <c:pt idx="574">
                  <c:v>5.742499320000001E-2</c:v>
                </c:pt>
                <c:pt idx="575">
                  <c:v>5.742499320000001E-2</c:v>
                </c:pt>
                <c:pt idx="576">
                  <c:v>5.742499320000001E-2</c:v>
                </c:pt>
                <c:pt idx="577">
                  <c:v>5.742499320000001E-2</c:v>
                </c:pt>
                <c:pt idx="578">
                  <c:v>5.742499320000001E-2</c:v>
                </c:pt>
                <c:pt idx="579">
                  <c:v>5.742499320000001E-2</c:v>
                </c:pt>
                <c:pt idx="580">
                  <c:v>5.742499320000001E-2</c:v>
                </c:pt>
                <c:pt idx="581">
                  <c:v>5.742499320000001E-2</c:v>
                </c:pt>
                <c:pt idx="582">
                  <c:v>5.742499320000001E-2</c:v>
                </c:pt>
                <c:pt idx="583">
                  <c:v>5.742499320000001E-2</c:v>
                </c:pt>
                <c:pt idx="584">
                  <c:v>5.742499320000001E-2</c:v>
                </c:pt>
                <c:pt idx="585">
                  <c:v>5.742499320000001E-2</c:v>
                </c:pt>
                <c:pt idx="586">
                  <c:v>5.742499320000001E-2</c:v>
                </c:pt>
                <c:pt idx="587">
                  <c:v>5.742499320000001E-2</c:v>
                </c:pt>
                <c:pt idx="588">
                  <c:v>5.742499320000001E-2</c:v>
                </c:pt>
                <c:pt idx="589">
                  <c:v>5.742499320000001E-2</c:v>
                </c:pt>
                <c:pt idx="590">
                  <c:v>5.742499320000001E-2</c:v>
                </c:pt>
                <c:pt idx="591">
                  <c:v>5.742499320000001E-2</c:v>
                </c:pt>
                <c:pt idx="592">
                  <c:v>5.742499320000001E-2</c:v>
                </c:pt>
                <c:pt idx="593">
                  <c:v>5.742499320000001E-2</c:v>
                </c:pt>
                <c:pt idx="594">
                  <c:v>5.742499320000001E-2</c:v>
                </c:pt>
                <c:pt idx="595">
                  <c:v>5.742499320000001E-2</c:v>
                </c:pt>
                <c:pt idx="596">
                  <c:v>5.742499320000001E-2</c:v>
                </c:pt>
                <c:pt idx="597">
                  <c:v>5.742499320000001E-2</c:v>
                </c:pt>
                <c:pt idx="598">
                  <c:v>5.742499320000001E-2</c:v>
                </c:pt>
                <c:pt idx="599">
                  <c:v>5.742499320000001E-2</c:v>
                </c:pt>
                <c:pt idx="600">
                  <c:v>9.8075826533333355E-2</c:v>
                </c:pt>
                <c:pt idx="601">
                  <c:v>0.14291301820000002</c:v>
                </c:pt>
                <c:pt idx="602">
                  <c:v>0.21215283736666668</c:v>
                </c:pt>
                <c:pt idx="603">
                  <c:v>0.34256294653333336</c:v>
                </c:pt>
                <c:pt idx="604">
                  <c:v>0.44064642903333334</c:v>
                </c:pt>
                <c:pt idx="605">
                  <c:v>0.49411101486666675</c:v>
                </c:pt>
                <c:pt idx="606">
                  <c:v>0.51918065486666676</c:v>
                </c:pt>
                <c:pt idx="607">
                  <c:v>0.49548142236666659</c:v>
                </c:pt>
                <c:pt idx="608">
                  <c:v>0.43917663070000001</c:v>
                </c:pt>
                <c:pt idx="609">
                  <c:v>0.39904727986666672</c:v>
                </c:pt>
                <c:pt idx="610">
                  <c:v>0.39140221320000007</c:v>
                </c:pt>
                <c:pt idx="611">
                  <c:v>0.37157402403333334</c:v>
                </c:pt>
                <c:pt idx="612">
                  <c:v>0.28256665320000002</c:v>
                </c:pt>
                <c:pt idx="613">
                  <c:v>0.15677949236666699</c:v>
                </c:pt>
                <c:pt idx="614">
                  <c:v>7.1461252366666658E-2</c:v>
                </c:pt>
                <c:pt idx="615">
                  <c:v>5.1111580699999666E-2</c:v>
                </c:pt>
                <c:pt idx="616">
                  <c:v>5.1099453200000186E-2</c:v>
                </c:pt>
                <c:pt idx="617">
                  <c:v>3.887994820000009E-2</c:v>
                </c:pt>
                <c:pt idx="618">
                  <c:v>1.444093819999992E-2</c:v>
                </c:pt>
                <c:pt idx="619">
                  <c:v>-1.4111665133333191E-2</c:v>
                </c:pt>
                <c:pt idx="620">
                  <c:v>-2.2375234300000085E-2</c:v>
                </c:pt>
                <c:pt idx="621">
                  <c:v>1.8939906999998319E-3</c:v>
                </c:pt>
                <c:pt idx="622">
                  <c:v>3.8419103199999832E-2</c:v>
                </c:pt>
                <c:pt idx="623">
                  <c:v>6.6862559033333449E-2</c:v>
                </c:pt>
                <c:pt idx="624">
                  <c:v>9.5342397366667081E-2</c:v>
                </c:pt>
                <c:pt idx="625">
                  <c:v>0.11167549570000011</c:v>
                </c:pt>
                <c:pt idx="626">
                  <c:v>9.955301069999975E-2</c:v>
                </c:pt>
                <c:pt idx="627">
                  <c:v>7.5198893199999825E-2</c:v>
                </c:pt>
                <c:pt idx="628">
                  <c:v>6.3003643200000015E-2</c:v>
                </c:pt>
                <c:pt idx="629">
                  <c:v>6.7068726533333456E-2</c:v>
                </c:pt>
                <c:pt idx="630">
                  <c:v>9.1471354033333646E-2</c:v>
                </c:pt>
                <c:pt idx="631">
                  <c:v>0.1281298690333334</c:v>
                </c:pt>
                <c:pt idx="632">
                  <c:v>0.15264164403333305</c:v>
                </c:pt>
                <c:pt idx="633">
                  <c:v>0.1690475073666666</c:v>
                </c:pt>
                <c:pt idx="634">
                  <c:v>0.17328237570000027</c:v>
                </c:pt>
                <c:pt idx="635">
                  <c:v>0.15717969986666674</c:v>
                </c:pt>
                <c:pt idx="636">
                  <c:v>0.12071522486666648</c:v>
                </c:pt>
                <c:pt idx="637">
                  <c:v>8.0112901533333294E-2</c:v>
                </c:pt>
                <c:pt idx="638">
                  <c:v>5.978748486666656E-2</c:v>
                </c:pt>
                <c:pt idx="639">
                  <c:v>5.1645190700000183E-2</c:v>
                </c:pt>
                <c:pt idx="640">
                  <c:v>5.1620935700000189E-2</c:v>
                </c:pt>
                <c:pt idx="641">
                  <c:v>8.0064391533333293E-2</c:v>
                </c:pt>
                <c:pt idx="642">
                  <c:v>0.13297111236666656</c:v>
                </c:pt>
                <c:pt idx="643">
                  <c:v>0.14937697570000008</c:v>
                </c:pt>
                <c:pt idx="644">
                  <c:v>0.1129003732000001</c:v>
                </c:pt>
                <c:pt idx="645">
                  <c:v>9.2611339033333115E-2</c:v>
                </c:pt>
                <c:pt idx="646">
                  <c:v>9.6724932366666586E-2</c:v>
                </c:pt>
                <c:pt idx="647">
                  <c:v>9.6773442366666823E-2</c:v>
                </c:pt>
                <c:pt idx="648">
                  <c:v>8.8691785700000192E-2</c:v>
                </c:pt>
                <c:pt idx="649">
                  <c:v>6.8390624033333194E-2</c:v>
                </c:pt>
                <c:pt idx="650">
                  <c:v>2.7727663200000006E-2</c:v>
                </c:pt>
                <c:pt idx="651">
                  <c:v>-4.1475773466666553E-2</c:v>
                </c:pt>
                <c:pt idx="652">
                  <c:v>-9.4540151800000097E-2</c:v>
                </c:pt>
                <c:pt idx="653">
                  <c:v>-0.10292499596666674</c:v>
                </c:pt>
                <c:pt idx="654">
                  <c:v>-0.13568821263333328</c:v>
                </c:pt>
                <c:pt idx="655">
                  <c:v>-0.21734157679999994</c:v>
                </c:pt>
                <c:pt idx="656">
                  <c:v>-0.26254259346666659</c:v>
                </c:pt>
                <c:pt idx="657">
                  <c:v>-0.21018161013333325</c:v>
                </c:pt>
                <c:pt idx="658">
                  <c:v>-0.13733755263333355</c:v>
                </c:pt>
                <c:pt idx="659">
                  <c:v>-0.16199485763333349</c:v>
                </c:pt>
                <c:pt idx="660">
                  <c:v>-0.27621739846666649</c:v>
                </c:pt>
                <c:pt idx="661">
                  <c:v>-0.35812544013333331</c:v>
                </c:pt>
                <c:pt idx="662">
                  <c:v>-0.37096344763333339</c:v>
                </c:pt>
                <c:pt idx="663">
                  <c:v>-0.24965370513333335</c:v>
                </c:pt>
                <c:pt idx="664">
                  <c:v>-7.9199137633333361E-2</c:v>
                </c:pt>
                <c:pt idx="665">
                  <c:v>3.4489793200000028E-2</c:v>
                </c:pt>
                <c:pt idx="666">
                  <c:v>0.14024259736666672</c:v>
                </c:pt>
                <c:pt idx="667">
                  <c:v>0.32335325986666669</c:v>
                </c:pt>
                <c:pt idx="668">
                  <c:v>0.4337168848666666</c:v>
                </c:pt>
                <c:pt idx="669">
                  <c:v>0.42609607320000009</c:v>
                </c:pt>
                <c:pt idx="670">
                  <c:v>0.41854802653333356</c:v>
                </c:pt>
                <c:pt idx="671">
                  <c:v>0.30521079320000011</c:v>
                </c:pt>
                <c:pt idx="672">
                  <c:v>0.22415167653333329</c:v>
                </c:pt>
                <c:pt idx="673">
                  <c:v>0.22439422653333332</c:v>
                </c:pt>
                <c:pt idx="674">
                  <c:v>0.2246367765333333</c:v>
                </c:pt>
                <c:pt idx="675">
                  <c:v>0.15577290986666648</c:v>
                </c:pt>
                <c:pt idx="676">
                  <c:v>8.2637792366666726E-2</c:v>
                </c:pt>
                <c:pt idx="677">
                  <c:v>9.4905473666669921E-3</c:v>
                </c:pt>
                <c:pt idx="678">
                  <c:v>-0.13296928179999984</c:v>
                </c:pt>
                <c:pt idx="679">
                  <c:v>-0.23093148930000001</c:v>
                </c:pt>
                <c:pt idx="680">
                  <c:v>-0.28831562846666692</c:v>
                </c:pt>
                <c:pt idx="681">
                  <c:v>-0.30514595430000013</c:v>
                </c:pt>
                <c:pt idx="682">
                  <c:v>-0.18371493679999992</c:v>
                </c:pt>
                <c:pt idx="683">
                  <c:v>-9.8554354300000105E-2</c:v>
                </c:pt>
                <c:pt idx="684">
                  <c:v>-2.9714742633333534E-2</c:v>
                </c:pt>
                <c:pt idx="685">
                  <c:v>0.15727909070000021</c:v>
                </c:pt>
                <c:pt idx="686">
                  <c:v>0.26326231736666678</c:v>
                </c:pt>
                <c:pt idx="687">
                  <c:v>0.24731729903333322</c:v>
                </c:pt>
                <c:pt idx="688">
                  <c:v>0.24349476570000003</c:v>
                </c:pt>
                <c:pt idx="689">
                  <c:v>0.23973286986666673</c:v>
                </c:pt>
                <c:pt idx="690">
                  <c:v>0.16272670903333328</c:v>
                </c:pt>
                <c:pt idx="691">
                  <c:v>9.3693057366666832E-2</c:v>
                </c:pt>
                <c:pt idx="692">
                  <c:v>9.7782395700000274E-2</c:v>
                </c:pt>
                <c:pt idx="693">
                  <c:v>0.12632287153333338</c:v>
                </c:pt>
                <c:pt idx="694">
                  <c:v>0.11830185236666675</c:v>
                </c:pt>
                <c:pt idx="695">
                  <c:v>4.9256073199999924E-2</c:v>
                </c:pt>
                <c:pt idx="696">
                  <c:v>-0.13783478013333356</c:v>
                </c:pt>
                <c:pt idx="697">
                  <c:v>-0.20743842429999998</c:v>
                </c:pt>
                <c:pt idx="698">
                  <c:v>-0.15083044513333324</c:v>
                </c:pt>
                <c:pt idx="699">
                  <c:v>-0.10237688763333343</c:v>
                </c:pt>
                <c:pt idx="700">
                  <c:v>-1.7167795133333445E-2</c:v>
                </c:pt>
                <c:pt idx="701">
                  <c:v>2.7475356533333325E-2</c:v>
                </c:pt>
                <c:pt idx="702">
                  <c:v>5.1841601533333372E-2</c:v>
                </c:pt>
                <c:pt idx="703">
                  <c:v>5.5906684866666695E-2</c:v>
                </c:pt>
                <c:pt idx="704">
                  <c:v>1.5243724033333366E-2</c:v>
                </c:pt>
                <c:pt idx="705">
                  <c:v>-6.2114134300000082E-2</c:v>
                </c:pt>
                <c:pt idx="706">
                  <c:v>-0.13552818429999997</c:v>
                </c:pt>
                <c:pt idx="707">
                  <c:v>-0.14806300429999986</c:v>
                </c:pt>
                <c:pt idx="708">
                  <c:v>-6.7040270133333413E-2</c:v>
                </c:pt>
                <c:pt idx="709">
                  <c:v>7.5140626533333296E-2</c:v>
                </c:pt>
                <c:pt idx="710">
                  <c:v>0.26634507320000006</c:v>
                </c:pt>
                <c:pt idx="711">
                  <c:v>0.38064037903333348</c:v>
                </c:pt>
                <c:pt idx="712">
                  <c:v>0.25104281236666665</c:v>
                </c:pt>
                <c:pt idx="713">
                  <c:v>6.4133871533333206E-2</c:v>
                </c:pt>
                <c:pt idx="714">
                  <c:v>-7.4151726800000053E-2</c:v>
                </c:pt>
                <c:pt idx="715">
                  <c:v>-0.23708250263333328</c:v>
                </c:pt>
                <c:pt idx="716">
                  <c:v>-0.20511970096666665</c:v>
                </c:pt>
                <c:pt idx="717">
                  <c:v>-1.8356290133333387E-2</c:v>
                </c:pt>
                <c:pt idx="718">
                  <c:v>9.9531126533333389E-2</c:v>
                </c:pt>
                <c:pt idx="719">
                  <c:v>0.22160490153333345</c:v>
                </c:pt>
                <c:pt idx="720">
                  <c:v>0.28294497653333334</c:v>
                </c:pt>
                <c:pt idx="721">
                  <c:v>0.24666241403333333</c:v>
                </c:pt>
                <c:pt idx="722">
                  <c:v>0.22252659153333346</c:v>
                </c:pt>
                <c:pt idx="723">
                  <c:v>0.19836651403333325</c:v>
                </c:pt>
                <c:pt idx="724">
                  <c:v>0.22700400986666677</c:v>
                </c:pt>
                <c:pt idx="725">
                  <c:v>0.30049082486666673</c:v>
                </c:pt>
                <c:pt idx="726">
                  <c:v>0.39438794903333324</c:v>
                </c:pt>
                <c:pt idx="727">
                  <c:v>0.38278694653333317</c:v>
                </c:pt>
                <c:pt idx="728">
                  <c:v>0.28152368820000034</c:v>
                </c:pt>
                <c:pt idx="729">
                  <c:v>0.21677341486666693</c:v>
                </c:pt>
                <c:pt idx="730">
                  <c:v>0.13157644986666631</c:v>
                </c:pt>
                <c:pt idx="731">
                  <c:v>7.8766749033333291E-2</c:v>
                </c:pt>
                <c:pt idx="732">
                  <c:v>7.4713793200000364E-2</c:v>
                </c:pt>
                <c:pt idx="733">
                  <c:v>7.8803131533333307E-2</c:v>
                </c:pt>
                <c:pt idx="734">
                  <c:v>8.2892469866666735E-2</c:v>
                </c:pt>
                <c:pt idx="735">
                  <c:v>9.1059019033333646E-2</c:v>
                </c:pt>
                <c:pt idx="736">
                  <c:v>0.10330277903333321</c:v>
                </c:pt>
                <c:pt idx="737">
                  <c:v>9.9310460699999756E-2</c:v>
                </c:pt>
                <c:pt idx="738">
                  <c:v>7.90214265333333E-2</c:v>
                </c:pt>
                <c:pt idx="739">
                  <c:v>0.11561930403333329</c:v>
                </c:pt>
                <c:pt idx="740">
                  <c:v>0.15641566736666646</c:v>
                </c:pt>
                <c:pt idx="741">
                  <c:v>0.14028873653333346</c:v>
                </c:pt>
                <c:pt idx="742">
                  <c:v>9.9734923200000006E-2</c:v>
                </c:pt>
                <c:pt idx="743">
                  <c:v>7.1291467366666653E-2</c:v>
                </c:pt>
                <c:pt idx="744">
                  <c:v>6.7238511533333448E-2</c:v>
                </c:pt>
                <c:pt idx="745">
                  <c:v>6.7238511533333448E-2</c:v>
                </c:pt>
                <c:pt idx="746">
                  <c:v>8.3510972366666741E-2</c:v>
                </c:pt>
                <c:pt idx="747">
                  <c:v>0.10794998236666664</c:v>
                </c:pt>
                <c:pt idx="748">
                  <c:v>0.12429520819999992</c:v>
                </c:pt>
                <c:pt idx="749">
                  <c:v>0.11219697819999985</c:v>
                </c:pt>
                <c:pt idx="750">
                  <c:v>7.9724821533333295E-2</c:v>
                </c:pt>
                <c:pt idx="751">
                  <c:v>5.9399404866666818E-2</c:v>
                </c:pt>
                <c:pt idx="752">
                  <c:v>4.3126944033333288E-2</c:v>
                </c:pt>
                <c:pt idx="753">
                  <c:v>1.4622850699999919E-2</c:v>
                </c:pt>
                <c:pt idx="754">
                  <c:v>-5.799585966666551E-3</c:v>
                </c:pt>
                <c:pt idx="755">
                  <c:v>-2.6234150133333276E-2</c:v>
                </c:pt>
                <c:pt idx="756">
                  <c:v>-9.5498224299999823E-2</c:v>
                </c:pt>
                <c:pt idx="757">
                  <c:v>-0.22183112263333338</c:v>
                </c:pt>
                <c:pt idx="758">
                  <c:v>-0.32805689929999993</c:v>
                </c:pt>
                <c:pt idx="759">
                  <c:v>-0.35714311263333332</c:v>
                </c:pt>
                <c:pt idx="760">
                  <c:v>-0.36182669846666687</c:v>
                </c:pt>
                <c:pt idx="761">
                  <c:v>-0.3705996226333334</c:v>
                </c:pt>
                <c:pt idx="762">
                  <c:v>-0.32246138013333325</c:v>
                </c:pt>
                <c:pt idx="763">
                  <c:v>-0.20100610763333335</c:v>
                </c:pt>
                <c:pt idx="764">
                  <c:v>-2.0959567999999759E-3</c:v>
                </c:pt>
                <c:pt idx="765">
                  <c:v>0.22158064653333345</c:v>
                </c:pt>
                <c:pt idx="766">
                  <c:v>0.31546564320000009</c:v>
                </c:pt>
                <c:pt idx="767">
                  <c:v>0.3199066790333332</c:v>
                </c:pt>
                <c:pt idx="768">
                  <c:v>0.32437196986666667</c:v>
                </c:pt>
                <c:pt idx="769">
                  <c:v>0.37354104986666681</c:v>
                </c:pt>
                <c:pt idx="770">
                  <c:v>0.45538845403333328</c:v>
                </c:pt>
                <c:pt idx="771">
                  <c:v>0.46008416736666657</c:v>
                </c:pt>
                <c:pt idx="772">
                  <c:v>0.43625153236666664</c:v>
                </c:pt>
                <c:pt idx="773">
                  <c:v>0.37176806403333362</c:v>
                </c:pt>
                <c:pt idx="774">
                  <c:v>0.3233508890333332</c:v>
                </c:pt>
                <c:pt idx="775">
                  <c:v>0.33189339070000012</c:v>
                </c:pt>
                <c:pt idx="776">
                  <c:v>0.28350047070000001</c:v>
                </c:pt>
                <c:pt idx="777">
                  <c:v>0.22685610903333334</c:v>
                </c:pt>
                <c:pt idx="778">
                  <c:v>0.20674898736666686</c:v>
                </c:pt>
                <c:pt idx="779">
                  <c:v>0.18662973819999984</c:v>
                </c:pt>
                <c:pt idx="780">
                  <c:v>0.15833181236666671</c:v>
                </c:pt>
                <c:pt idx="781">
                  <c:v>0.13406258736666657</c:v>
                </c:pt>
                <c:pt idx="782">
                  <c:v>0.11382206319999986</c:v>
                </c:pt>
                <c:pt idx="783">
                  <c:v>9.7622367366667087E-2</c:v>
                </c:pt>
                <c:pt idx="784">
                  <c:v>9.3593666533333647E-2</c:v>
                </c:pt>
                <c:pt idx="785">
                  <c:v>0.10990250986666639</c:v>
                </c:pt>
                <c:pt idx="786">
                  <c:v>0.11405248569999984</c:v>
                </c:pt>
                <c:pt idx="787">
                  <c:v>8.9722623200000184E-2</c:v>
                </c:pt>
                <c:pt idx="788">
                  <c:v>6.9409334033333464E-2</c:v>
                </c:pt>
                <c:pt idx="789">
                  <c:v>6.9409334033333464E-2</c:v>
                </c:pt>
                <c:pt idx="790">
                  <c:v>8.1616711533333303E-2</c:v>
                </c:pt>
                <c:pt idx="791">
                  <c:v>8.9783260699999659E-2</c:v>
                </c:pt>
                <c:pt idx="792">
                  <c:v>6.1364059866666563E-2</c:v>
                </c:pt>
                <c:pt idx="793">
                  <c:v>-3.6246450133333108E-2</c:v>
                </c:pt>
                <c:pt idx="794">
                  <c:v>-0.17471396096666675</c:v>
                </c:pt>
                <c:pt idx="795">
                  <c:v>-0.29712730596666681</c:v>
                </c:pt>
                <c:pt idx="796">
                  <c:v>-0.35872205846666672</c:v>
                </c:pt>
                <c:pt idx="797">
                  <c:v>-0.33090923263333338</c:v>
                </c:pt>
                <c:pt idx="798">
                  <c:v>-0.22168559263333337</c:v>
                </c:pt>
                <c:pt idx="799">
                  <c:v>-7.9722990966666546E-2</c:v>
                </c:pt>
                <c:pt idx="800">
                  <c:v>2.1794944866666815E-2</c:v>
                </c:pt>
                <c:pt idx="801">
                  <c:v>9.0889234033333363E-2</c:v>
                </c:pt>
                <c:pt idx="802">
                  <c:v>0.20074350403333366</c:v>
                </c:pt>
                <c:pt idx="803">
                  <c:v>0.3189462356999998</c:v>
                </c:pt>
                <c:pt idx="804">
                  <c:v>0.3356552865333331</c:v>
                </c:pt>
                <c:pt idx="805">
                  <c:v>0.23845711153333365</c:v>
                </c:pt>
                <c:pt idx="806">
                  <c:v>0.12885751903333337</c:v>
                </c:pt>
                <c:pt idx="807">
                  <c:v>5.5722401533333105E-2</c:v>
                </c:pt>
                <c:pt idx="808">
                  <c:v>-5.3144859666668064E-3</c:v>
                </c:pt>
                <c:pt idx="809">
                  <c:v>-5.0175932633333198E-2</c:v>
                </c:pt>
                <c:pt idx="810">
                  <c:v>-9.5085889299999823E-2</c:v>
                </c:pt>
                <c:pt idx="811">
                  <c:v>-0.18073157179999993</c:v>
                </c:pt>
                <c:pt idx="812">
                  <c:v>-0.25028670596666647</c:v>
                </c:pt>
                <c:pt idx="813">
                  <c:v>-0.27109722263333352</c:v>
                </c:pt>
                <c:pt idx="814">
                  <c:v>-0.28786691096666678</c:v>
                </c:pt>
                <c:pt idx="815">
                  <c:v>-0.31279102096666661</c:v>
                </c:pt>
                <c:pt idx="816">
                  <c:v>-0.3133731409666668</c:v>
                </c:pt>
                <c:pt idx="817">
                  <c:v>-0.27732100096666668</c:v>
                </c:pt>
                <c:pt idx="818">
                  <c:v>-0.13958114013333325</c:v>
                </c:pt>
                <c:pt idx="819">
                  <c:v>5.9486668200000009E-2</c:v>
                </c:pt>
                <c:pt idx="820">
                  <c:v>0.2384716098666666</c:v>
                </c:pt>
                <c:pt idx="821">
                  <c:v>0.33644594486666679</c:v>
                </c:pt>
                <c:pt idx="822">
                  <c:v>0.32466302986666667</c:v>
                </c:pt>
                <c:pt idx="823">
                  <c:v>0.30471356569999997</c:v>
                </c:pt>
                <c:pt idx="824">
                  <c:v>0.26847951320000008</c:v>
                </c:pt>
                <c:pt idx="825">
                  <c:v>0.23622565153333341</c:v>
                </c:pt>
                <c:pt idx="826">
                  <c:v>0.22835016236666678</c:v>
                </c:pt>
                <c:pt idx="827">
                  <c:v>0.21639746236666668</c:v>
                </c:pt>
                <c:pt idx="828">
                  <c:v>0.23694117403333342</c:v>
                </c:pt>
                <c:pt idx="829">
                  <c:v>0.26976502819999992</c:v>
                </c:pt>
                <c:pt idx="830">
                  <c:v>0.26195017653333325</c:v>
                </c:pt>
                <c:pt idx="831">
                  <c:v>0.2134481090333335</c:v>
                </c:pt>
                <c:pt idx="832">
                  <c:v>0.14044639403333345</c:v>
                </c:pt>
                <c:pt idx="833">
                  <c:v>0.10392128153333346</c:v>
                </c:pt>
                <c:pt idx="834">
                  <c:v>0.10804700236666639</c:v>
                </c:pt>
                <c:pt idx="835">
                  <c:v>0.1081197673666664</c:v>
                </c:pt>
                <c:pt idx="836">
                  <c:v>0.10005023820000028</c:v>
                </c:pt>
                <c:pt idx="837">
                  <c:v>0.10822891486666664</c:v>
                </c:pt>
                <c:pt idx="838">
                  <c:v>0.12863922403333314</c:v>
                </c:pt>
                <c:pt idx="839">
                  <c:v>0.12874837153333341</c:v>
                </c:pt>
                <c:pt idx="840">
                  <c:v>0.12476818069999993</c:v>
                </c:pt>
                <c:pt idx="841">
                  <c:v>0.14519061736666691</c:v>
                </c:pt>
                <c:pt idx="842">
                  <c:v>0.16159648070000046</c:v>
                </c:pt>
                <c:pt idx="843">
                  <c:v>0.14548167736666667</c:v>
                </c:pt>
                <c:pt idx="844">
                  <c:v>0.10899294736666638</c:v>
                </c:pt>
                <c:pt idx="845">
                  <c:v>8.4638829866666473E-2</c:v>
                </c:pt>
                <c:pt idx="846">
                  <c:v>8.059800153333356E-2</c:v>
                </c:pt>
                <c:pt idx="847">
                  <c:v>9.2817506533333635E-2</c:v>
                </c:pt>
                <c:pt idx="848">
                  <c:v>0.1253988107000002</c:v>
                </c:pt>
                <c:pt idx="849">
                  <c:v>0.1621058356999997</c:v>
                </c:pt>
                <c:pt idx="850">
                  <c:v>0.16227562069999968</c:v>
                </c:pt>
                <c:pt idx="851">
                  <c:v>0.12987622903333362</c:v>
                </c:pt>
                <c:pt idx="852">
                  <c:v>0.11368866069999986</c:v>
                </c:pt>
                <c:pt idx="853">
                  <c:v>0.11376142569999985</c:v>
                </c:pt>
                <c:pt idx="854">
                  <c:v>0.10570402403333347</c:v>
                </c:pt>
                <c:pt idx="855">
                  <c:v>8.5427117366666735E-2</c:v>
                </c:pt>
                <c:pt idx="856">
                  <c:v>7.3243994866666912E-2</c:v>
                </c:pt>
                <c:pt idx="857">
                  <c:v>0.10984187236666693</c:v>
                </c:pt>
                <c:pt idx="858">
                  <c:v>0.15874414736666623</c:v>
                </c:pt>
                <c:pt idx="859">
                  <c:v>0.15890180486666622</c:v>
                </c:pt>
                <c:pt idx="860">
                  <c:v>0.13056749653333416</c:v>
                </c:pt>
                <c:pt idx="861">
                  <c:v>0.14690059486666693</c:v>
                </c:pt>
                <c:pt idx="862">
                  <c:v>0.21617679653333244</c:v>
                </c:pt>
                <c:pt idx="863">
                  <c:v>0.20832556236666655</c:v>
                </c:pt>
                <c:pt idx="864">
                  <c:v>0.13529959236666708</c:v>
                </c:pt>
                <c:pt idx="865">
                  <c:v>0.11096972986666691</c:v>
                </c:pt>
                <c:pt idx="866">
                  <c:v>0.13949807820000004</c:v>
                </c:pt>
                <c:pt idx="867">
                  <c:v>0.17216427486666658</c:v>
                </c:pt>
                <c:pt idx="868">
                  <c:v>0.14794355986666641</c:v>
                </c:pt>
                <c:pt idx="869">
                  <c:v>8.7040074866666733E-2</c:v>
                </c:pt>
                <c:pt idx="870">
                  <c:v>5.0442197366667253E-2</c:v>
                </c:pt>
                <c:pt idx="871">
                  <c:v>3.8210564866666387E-2</c:v>
                </c:pt>
                <c:pt idx="872">
                  <c:v>3.4096971533333451E-2</c:v>
                </c:pt>
                <c:pt idx="873">
                  <c:v>2.5918294866666559E-2</c:v>
                </c:pt>
                <c:pt idx="874">
                  <c:v>5.5201131999998319E-3</c:v>
                </c:pt>
                <c:pt idx="875">
                  <c:v>-1.8979534299999302E-2</c:v>
                </c:pt>
                <c:pt idx="876">
                  <c:v>-3.9450480966667062E-2</c:v>
                </c:pt>
                <c:pt idx="877">
                  <c:v>-2.7425015966666723E-2</c:v>
                </c:pt>
                <c:pt idx="878">
                  <c:v>1.3116669866666727E-2</c:v>
                </c:pt>
                <c:pt idx="879">
                  <c:v>4.9653909866666214E-2</c:v>
                </c:pt>
                <c:pt idx="880">
                  <c:v>2.5263409866667075E-2</c:v>
                </c:pt>
                <c:pt idx="881">
                  <c:v>-1.550869846666638E-2</c:v>
                </c:pt>
                <c:pt idx="882">
                  <c:v>2.5020859866666557E-2</c:v>
                </c:pt>
                <c:pt idx="883">
                  <c:v>6.5671693200000006E-2</c:v>
                </c:pt>
                <c:pt idx="884">
                  <c:v>6.9736776533332948E-2</c:v>
                </c:pt>
                <c:pt idx="885">
                  <c:v>8.1944154033333286E-2</c:v>
                </c:pt>
                <c:pt idx="886">
                  <c:v>8.6045619866666728E-2</c:v>
                </c:pt>
                <c:pt idx="887">
                  <c:v>7.7939708199999833E-2</c:v>
                </c:pt>
                <c:pt idx="888">
                  <c:v>6.1691502366667081E-2</c:v>
                </c:pt>
                <c:pt idx="889">
                  <c:v>4.1341830699999832E-2</c:v>
                </c:pt>
                <c:pt idx="890">
                  <c:v>1.6902820699999658E-2</c:v>
                </c:pt>
                <c:pt idx="891">
                  <c:v>-1.1649782633332934E-2</c:v>
                </c:pt>
                <c:pt idx="892">
                  <c:v>-3.6173685133333106E-2</c:v>
                </c:pt>
                <c:pt idx="893">
                  <c:v>-4.0408553466666552E-2</c:v>
                </c:pt>
                <c:pt idx="894">
                  <c:v>-2.4293750133333278E-2</c:v>
                </c:pt>
                <c:pt idx="895">
                  <c:v>4.0405581999998323E-3</c:v>
                </c:pt>
                <c:pt idx="896">
                  <c:v>3.6500587366666386E-2</c:v>
                </c:pt>
                <c:pt idx="897">
                  <c:v>5.6801749033333113E-2</c:v>
                </c:pt>
                <c:pt idx="898">
                  <c:v>6.0866832366666561E-2</c:v>
                </c:pt>
                <c:pt idx="899">
                  <c:v>4.8659454866666736E-2</c:v>
                </c:pt>
                <c:pt idx="900">
                  <c:v>2.8297655700000007E-2</c:v>
                </c:pt>
                <c:pt idx="901">
                  <c:v>-8.3608592999999971E-3</c:v>
                </c:pt>
                <c:pt idx="902">
                  <c:v>-0.19143513929999978</c:v>
                </c:pt>
                <c:pt idx="903">
                  <c:v>-0.35872205846666672</c:v>
                </c:pt>
                <c:pt idx="904">
                  <c:v>-0.33090923263333338</c:v>
                </c:pt>
                <c:pt idx="905">
                  <c:v>-0.22168559263333337</c:v>
                </c:pt>
                <c:pt idx="906">
                  <c:v>-7.9722990966666546E-2</c:v>
                </c:pt>
                <c:pt idx="907">
                  <c:v>2.1794944866666815E-2</c:v>
                </c:pt>
                <c:pt idx="908">
                  <c:v>9.0889234033333363E-2</c:v>
                </c:pt>
                <c:pt idx="909">
                  <c:v>0.20074350403333366</c:v>
                </c:pt>
                <c:pt idx="910">
                  <c:v>0.3189462356999998</c:v>
                </c:pt>
                <c:pt idx="911">
                  <c:v>0.3356552865333331</c:v>
                </c:pt>
                <c:pt idx="912">
                  <c:v>0.23845711153333365</c:v>
                </c:pt>
                <c:pt idx="913">
                  <c:v>0.16950835236666684</c:v>
                </c:pt>
                <c:pt idx="914">
                  <c:v>0.23877242653333311</c:v>
                </c:pt>
                <c:pt idx="915">
                  <c:v>0.23100608486666679</c:v>
                </c:pt>
                <c:pt idx="916">
                  <c:v>0.15390290403333381</c:v>
                </c:pt>
                <c:pt idx="917">
                  <c:v>0.10119022320000001</c:v>
                </c:pt>
                <c:pt idx="918">
                  <c:v>6.0515134866666563E-2</c:v>
                </c:pt>
                <c:pt idx="919">
                  <c:v>8.4917762366666732E-2</c:v>
                </c:pt>
                <c:pt idx="920">
                  <c:v>0.12155202236666622</c:v>
                </c:pt>
                <c:pt idx="921">
                  <c:v>0.17858446403333297</c:v>
                </c:pt>
                <c:pt idx="922">
                  <c:v>0.20319325903333366</c:v>
                </c:pt>
                <c:pt idx="923">
                  <c:v>0.17899679903333349</c:v>
                </c:pt>
                <c:pt idx="924">
                  <c:v>7.3450162366666391E-2</c:v>
                </c:pt>
                <c:pt idx="925">
                  <c:v>-3.2363279299999659E-2</c:v>
                </c:pt>
                <c:pt idx="926">
                  <c:v>-2.0337814299999826E-2</c:v>
                </c:pt>
                <c:pt idx="927">
                  <c:v>8.0328765333327612E-3</c:v>
                </c:pt>
                <c:pt idx="928">
                  <c:v>2.0143234033333103E-2</c:v>
                </c:pt>
                <c:pt idx="929">
                  <c:v>3.2289974033333453E-2</c:v>
                </c:pt>
                <c:pt idx="930">
                  <c:v>3.6306547366666907E-2</c:v>
                </c:pt>
                <c:pt idx="931">
                  <c:v>3.6270164866666905E-2</c:v>
                </c:pt>
                <c:pt idx="932">
                  <c:v>3.2156571533333456E-2</c:v>
                </c:pt>
                <c:pt idx="933">
                  <c:v>1.5847728200000175E-2</c:v>
                </c:pt>
                <c:pt idx="934">
                  <c:v>-1.2704875133333446E-2</c:v>
                </c:pt>
                <c:pt idx="935">
                  <c:v>-1.6903360966666895E-2</c:v>
                </c:pt>
                <c:pt idx="936">
                  <c:v>3.3129082000000888E-3</c:v>
                </c:pt>
                <c:pt idx="937">
                  <c:v>1.9500476533333366E-2</c:v>
                </c:pt>
                <c:pt idx="938">
                  <c:v>2.3504922366666559E-2</c:v>
                </c:pt>
                <c:pt idx="939">
                  <c:v>1.9379201533333366E-2</c:v>
                </c:pt>
                <c:pt idx="940">
                  <c:v>2.743660320000027E-2</c:v>
                </c:pt>
                <c:pt idx="941">
                  <c:v>4.7725637366666733E-2</c:v>
                </c:pt>
                <c:pt idx="942">
                  <c:v>5.5843676533333109E-2</c:v>
                </c:pt>
                <c:pt idx="943">
                  <c:v>5.9896632366666563E-2</c:v>
                </c:pt>
                <c:pt idx="944">
                  <c:v>6.802679903333346E-2</c:v>
                </c:pt>
                <c:pt idx="945">
                  <c:v>7.6169093200000107E-2</c:v>
                </c:pt>
                <c:pt idx="946">
                  <c:v>0.10464893153333321</c:v>
                </c:pt>
                <c:pt idx="947">
                  <c:v>0.12913645153333314</c:v>
                </c:pt>
                <c:pt idx="948">
                  <c:v>0.11297313820000011</c:v>
                </c:pt>
                <c:pt idx="949">
                  <c:v>7.6435898200000366E-2</c:v>
                </c:pt>
                <c:pt idx="950">
                  <c:v>1.9512604033333367E-2</c:v>
                </c:pt>
                <c:pt idx="951">
                  <c:v>-7.4105587633333359E-2</c:v>
                </c:pt>
                <c:pt idx="952">
                  <c:v>-0.20854439763333357</c:v>
                </c:pt>
                <c:pt idx="953">
                  <c:v>-0.3269532967999999</c:v>
                </c:pt>
                <c:pt idx="954">
                  <c:v>-0.36824688763333341</c:v>
                </c:pt>
                <c:pt idx="955">
                  <c:v>-0.36888964513333367</c:v>
                </c:pt>
                <c:pt idx="956">
                  <c:v>-0.36953240263333309</c:v>
                </c:pt>
                <c:pt idx="957">
                  <c:v>-0.24009249346666656</c:v>
                </c:pt>
                <c:pt idx="958">
                  <c:v>1.1687995700000049E-2</c:v>
                </c:pt>
                <c:pt idx="959">
                  <c:v>0.23131164320000011</c:v>
                </c:pt>
                <c:pt idx="960">
                  <c:v>0.41057551736666664</c:v>
                </c:pt>
                <c:pt idx="961">
                  <c:v>0.51284535819999988</c:v>
                </c:pt>
                <c:pt idx="962">
                  <c:v>0.49728841986666661</c:v>
                </c:pt>
                <c:pt idx="963">
                  <c:v>0.41251591736666682</c:v>
                </c:pt>
                <c:pt idx="964">
                  <c:v>0.2991423015333336</c:v>
                </c:pt>
                <c:pt idx="965">
                  <c:v>0.18963972903333329</c:v>
                </c:pt>
                <c:pt idx="966">
                  <c:v>0.10845933736666664</c:v>
                </c:pt>
                <c:pt idx="967">
                  <c:v>6.3755548200000012E-2</c:v>
                </c:pt>
                <c:pt idx="968">
                  <c:v>4.3418004033333284E-2</c:v>
                </c:pt>
                <c:pt idx="969">
                  <c:v>1.491391069999992E-2</c:v>
                </c:pt>
                <c:pt idx="970">
                  <c:v>-3.8029192633333112E-2</c:v>
                </c:pt>
                <c:pt idx="971">
                  <c:v>-0.13986244346666646</c:v>
                </c:pt>
                <c:pt idx="972">
                  <c:v>-0.28660565096666674</c:v>
                </c:pt>
                <c:pt idx="973">
                  <c:v>-0.36855007513333338</c:v>
                </c:pt>
                <c:pt idx="974">
                  <c:v>-0.36919283263333341</c:v>
                </c:pt>
                <c:pt idx="975">
                  <c:v>-0.36983559013333339</c:v>
                </c:pt>
                <c:pt idx="976">
                  <c:v>-0.37454343096666676</c:v>
                </c:pt>
                <c:pt idx="977">
                  <c:v>-0.29389664929999998</c:v>
                </c:pt>
                <c:pt idx="978">
                  <c:v>-0.18860469013333345</c:v>
                </c:pt>
                <c:pt idx="979">
                  <c:v>-0.15642359346666673</c:v>
                </c:pt>
                <c:pt idx="980">
                  <c:v>-0.12014103096666662</c:v>
                </c:pt>
                <c:pt idx="981">
                  <c:v>-8.3785703466666611E-2</c:v>
                </c:pt>
                <c:pt idx="982">
                  <c:v>-7.584957680000004E-2</c:v>
                </c:pt>
                <c:pt idx="983">
                  <c:v>-0.10451132763333333</c:v>
                </c:pt>
                <c:pt idx="984">
                  <c:v>-0.12105059346666663</c:v>
                </c:pt>
                <c:pt idx="985">
                  <c:v>-7.2524270966666665E-2</c:v>
                </c:pt>
                <c:pt idx="986">
                  <c:v>1.270907653333333E-2</c:v>
                </c:pt>
                <c:pt idx="987">
                  <c:v>5.742499320000001E-2</c:v>
                </c:pt>
                <c:pt idx="988">
                  <c:v>5.742499320000001E-2</c:v>
                </c:pt>
                <c:pt idx="989">
                  <c:v>5.742499320000001E-2</c:v>
                </c:pt>
                <c:pt idx="990">
                  <c:v>5.742499320000001E-2</c:v>
                </c:pt>
                <c:pt idx="991">
                  <c:v>5.742499320000001E-2</c:v>
                </c:pt>
                <c:pt idx="992">
                  <c:v>5.742499320000001E-2</c:v>
                </c:pt>
                <c:pt idx="993">
                  <c:v>5.742499320000001E-2</c:v>
                </c:pt>
                <c:pt idx="994">
                  <c:v>5.742499320000001E-2</c:v>
                </c:pt>
                <c:pt idx="995">
                  <c:v>5.742499320000001E-2</c:v>
                </c:pt>
                <c:pt idx="996">
                  <c:v>5.742499320000001E-2</c:v>
                </c:pt>
                <c:pt idx="997">
                  <c:v>5.742499320000001E-2</c:v>
                </c:pt>
                <c:pt idx="998">
                  <c:v>5.742499320000001E-2</c:v>
                </c:pt>
                <c:pt idx="999">
                  <c:v>5.742499320000001E-2</c:v>
                </c:pt>
                <c:pt idx="1000">
                  <c:v>5.742499320000001E-2</c:v>
                </c:pt>
                <c:pt idx="1001">
                  <c:v>5.742499320000001E-2</c:v>
                </c:pt>
                <c:pt idx="1002">
                  <c:v>5.742499320000001E-2</c:v>
                </c:pt>
                <c:pt idx="1003">
                  <c:v>5.742499320000001E-2</c:v>
                </c:pt>
                <c:pt idx="1004">
                  <c:v>5.742499320000001E-2</c:v>
                </c:pt>
                <c:pt idx="1005">
                  <c:v>5.742499320000001E-2</c:v>
                </c:pt>
                <c:pt idx="1006">
                  <c:v>5.742499320000001E-2</c:v>
                </c:pt>
                <c:pt idx="1007">
                  <c:v>5.742499320000001E-2</c:v>
                </c:pt>
                <c:pt idx="1008">
                  <c:v>5.742499320000001E-2</c:v>
                </c:pt>
                <c:pt idx="1009">
                  <c:v>5.742499320000001E-2</c:v>
                </c:pt>
                <c:pt idx="1010">
                  <c:v>5.742499320000001E-2</c:v>
                </c:pt>
                <c:pt idx="1011">
                  <c:v>5.742499320000001E-2</c:v>
                </c:pt>
                <c:pt idx="1012">
                  <c:v>5.742499320000001E-2</c:v>
                </c:pt>
                <c:pt idx="1013">
                  <c:v>5.742499320000001E-2</c:v>
                </c:pt>
                <c:pt idx="1014">
                  <c:v>5.742499320000001E-2</c:v>
                </c:pt>
                <c:pt idx="1015">
                  <c:v>5.742499320000001E-2</c:v>
                </c:pt>
                <c:pt idx="1016">
                  <c:v>5.742499320000001E-2</c:v>
                </c:pt>
                <c:pt idx="1017">
                  <c:v>5.742499320000001E-2</c:v>
                </c:pt>
                <c:pt idx="1018">
                  <c:v>5.742499320000001E-2</c:v>
                </c:pt>
                <c:pt idx="1019">
                  <c:v>5.742499320000001E-2</c:v>
                </c:pt>
                <c:pt idx="1020">
                  <c:v>5.742499320000001E-2</c:v>
                </c:pt>
                <c:pt idx="1021">
                  <c:v>5.742499320000001E-2</c:v>
                </c:pt>
                <c:pt idx="1022">
                  <c:v>5.742499320000001E-2</c:v>
                </c:pt>
                <c:pt idx="1023">
                  <c:v>5.742499320000001E-2</c:v>
                </c:pt>
                <c:pt idx="1024">
                  <c:v>5.742499320000001E-2</c:v>
                </c:pt>
                <c:pt idx="1025">
                  <c:v>5.742499320000001E-2</c:v>
                </c:pt>
                <c:pt idx="1026">
                  <c:v>8.9945659866666694E-2</c:v>
                </c:pt>
                <c:pt idx="1027">
                  <c:v>0.20386501320000003</c:v>
                </c:pt>
                <c:pt idx="1028">
                  <c:v>0.37493808320000005</c:v>
                </c:pt>
                <c:pt idx="1029">
                  <c:v>0.50562712486666672</c:v>
                </c:pt>
                <c:pt idx="1030">
                  <c:v>0.52261510820000001</c:v>
                </c:pt>
                <c:pt idx="1031">
                  <c:v>0.45822865986666661</c:v>
                </c:pt>
                <c:pt idx="1032">
                  <c:v>0.3937209365333334</c:v>
                </c:pt>
                <c:pt idx="1033">
                  <c:v>0.35759603153333352</c:v>
                </c:pt>
                <c:pt idx="1034">
                  <c:v>0.33769507736666671</c:v>
                </c:pt>
                <c:pt idx="1035">
                  <c:v>0.30150953486666676</c:v>
                </c:pt>
                <c:pt idx="1036">
                  <c:v>0.25304384986666695</c:v>
                </c:pt>
                <c:pt idx="1037">
                  <c:v>0.22077786069999986</c:v>
                </c:pt>
                <c:pt idx="1038">
                  <c:v>0.22099615569999986</c:v>
                </c:pt>
                <c:pt idx="1039">
                  <c:v>0.24564133320000006</c:v>
                </c:pt>
                <c:pt idx="1040">
                  <c:v>0.25812764319999987</c:v>
                </c:pt>
                <c:pt idx="1041">
                  <c:v>0.24622345320000005</c:v>
                </c:pt>
                <c:pt idx="1042">
                  <c:v>0.20582729736666686</c:v>
                </c:pt>
                <c:pt idx="1043">
                  <c:v>0.1490859157000001</c:v>
                </c:pt>
                <c:pt idx="1044">
                  <c:v>0.1003898082</c:v>
                </c:pt>
                <c:pt idx="1045">
                  <c:v>7.6023563199999825E-2</c:v>
                </c:pt>
                <c:pt idx="1046">
                  <c:v>7.6035690700000103E-2</c:v>
                </c:pt>
                <c:pt idx="1047">
                  <c:v>8.0125029033333295E-2</c:v>
                </c:pt>
                <c:pt idx="1048">
                  <c:v>6.3888950700000016E-2</c:v>
                </c:pt>
                <c:pt idx="1049">
                  <c:v>2.3213862366666817E-2</c:v>
                </c:pt>
                <c:pt idx="1050">
                  <c:v>-3.3794324299999914E-2</c:v>
                </c:pt>
                <c:pt idx="1051">
                  <c:v>-7.8704280966666831E-2</c:v>
                </c:pt>
                <c:pt idx="1052">
                  <c:v>-0.10739028680000016</c:v>
                </c:pt>
                <c:pt idx="1053">
                  <c:v>-0.14018988596666648</c:v>
                </c:pt>
                <c:pt idx="1054">
                  <c:v>-0.1892983284666668</c:v>
                </c:pt>
                <c:pt idx="1055">
                  <c:v>-0.25476412429999995</c:v>
                </c:pt>
                <c:pt idx="1056">
                  <c:v>-0.3284571067999999</c:v>
                </c:pt>
                <c:pt idx="1057">
                  <c:v>-0.3697506976333334</c:v>
                </c:pt>
                <c:pt idx="1058">
                  <c:v>-0.3338077051333333</c:v>
                </c:pt>
                <c:pt idx="1059">
                  <c:v>-0.29369048180000007</c:v>
                </c:pt>
                <c:pt idx="1060">
                  <c:v>-0.2494960476333333</c:v>
                </c:pt>
                <c:pt idx="1061">
                  <c:v>-0.13200883846666661</c:v>
                </c:pt>
                <c:pt idx="1062">
                  <c:v>6.0342098666665992E-3</c:v>
                </c:pt>
                <c:pt idx="1063">
                  <c:v>9.1413087366666756E-2</c:v>
                </c:pt>
                <c:pt idx="1064">
                  <c:v>0.20125522986666672</c:v>
                </c:pt>
                <c:pt idx="1065">
                  <c:v>0.34793779986666662</c:v>
                </c:pt>
                <c:pt idx="1066">
                  <c:v>0.37691486569999993</c:v>
                </c:pt>
                <c:pt idx="1067">
                  <c:v>0.25132174486666681</c:v>
                </c:pt>
                <c:pt idx="1068">
                  <c:v>0.13357985820000012</c:v>
                </c:pt>
                <c:pt idx="1069">
                  <c:v>0.13365262319999988</c:v>
                </c:pt>
                <c:pt idx="1070">
                  <c:v>0.20696965320000005</c:v>
                </c:pt>
                <c:pt idx="1071">
                  <c:v>0.28043221320000022</c:v>
                </c:pt>
                <c:pt idx="1072">
                  <c:v>0.32551195486666668</c:v>
                </c:pt>
                <c:pt idx="1073">
                  <c:v>0.37471741736666647</c:v>
                </c:pt>
                <c:pt idx="1074">
                  <c:v>0.43620302236666669</c:v>
                </c:pt>
                <c:pt idx="1075">
                  <c:v>0.46119989736666661</c:v>
                </c:pt>
                <c:pt idx="1076">
                  <c:v>0.42113118403333316</c:v>
                </c:pt>
                <c:pt idx="1077">
                  <c:v>0.35250986736666684</c:v>
                </c:pt>
                <c:pt idx="1078">
                  <c:v>0.29190956986666694</c:v>
                </c:pt>
                <c:pt idx="1079">
                  <c:v>0.2596920907000001</c:v>
                </c:pt>
                <c:pt idx="1080">
                  <c:v>0.21525510653333349</c:v>
                </c:pt>
                <c:pt idx="1081">
                  <c:v>0.13818830820000003</c:v>
                </c:pt>
                <c:pt idx="1082">
                  <c:v>6.1000234866666558E-2</c:v>
                </c:pt>
                <c:pt idx="1083">
                  <c:v>-2.0362069300000344E-2</c:v>
                </c:pt>
                <c:pt idx="1084">
                  <c:v>-6.5272025966666716E-2</c:v>
                </c:pt>
                <c:pt idx="1085">
                  <c:v>-2.8880315966666199E-2</c:v>
                </c:pt>
                <c:pt idx="1086">
                  <c:v>3.6076124866666899E-2</c:v>
                </c:pt>
                <c:pt idx="1087">
                  <c:v>6.8596791533333465E-2</c:v>
                </c:pt>
                <c:pt idx="1088">
                  <c:v>7.2674002366666379E-2</c:v>
                </c:pt>
                <c:pt idx="1089">
                  <c:v>6.8621046533332938E-2</c:v>
                </c:pt>
                <c:pt idx="1090">
                  <c:v>6.4555963200000011E-2</c:v>
                </c:pt>
                <c:pt idx="1091">
                  <c:v>7.6751213200000362E-2</c:v>
                </c:pt>
                <c:pt idx="1092">
                  <c:v>0.11743842903333329</c:v>
                </c:pt>
                <c:pt idx="1093">
                  <c:v>0.17040578736666656</c:v>
                </c:pt>
                <c:pt idx="1094">
                  <c:v>0.18279507736666689</c:v>
                </c:pt>
                <c:pt idx="1095">
                  <c:v>0.14636698486666691</c:v>
                </c:pt>
                <c:pt idx="1096">
                  <c:v>0.1017359607</c:v>
                </c:pt>
                <c:pt idx="1097">
                  <c:v>5.7044299033333114E-2</c:v>
                </c:pt>
                <c:pt idx="1098">
                  <c:v>8.4622366666384786E-5</c:v>
                </c:pt>
                <c:pt idx="1099">
                  <c:v>-6.5102240966666725E-2</c:v>
                </c:pt>
                <c:pt idx="1100">
                  <c:v>-7.3474957633333102E-2</c:v>
                </c:pt>
                <c:pt idx="1101">
                  <c:v>-1.2668492633333446E-2</c:v>
                </c:pt>
                <c:pt idx="1102">
                  <c:v>6.0442369866666561E-2</c:v>
                </c:pt>
                <c:pt idx="1103">
                  <c:v>0.13772746320000001</c:v>
                </c:pt>
                <c:pt idx="1104">
                  <c:v>0.20700366486666658</c:v>
                </c:pt>
                <c:pt idx="1105">
                  <c:v>0.21538850903333348</c:v>
                </c:pt>
                <c:pt idx="1106">
                  <c:v>0.15460629903333381</c:v>
                </c:pt>
                <c:pt idx="1107">
                  <c:v>8.5572647366666726E-2</c:v>
                </c:pt>
                <c:pt idx="1108">
                  <c:v>2.458426986666656E-2</c:v>
                </c:pt>
                <c:pt idx="1109">
                  <c:v>-3.2436044300000168E-2</c:v>
                </c:pt>
                <c:pt idx="1110">
                  <c:v>-2.8552873466666726E-2</c:v>
                </c:pt>
                <c:pt idx="1111">
                  <c:v>3.6391439866666389E-2</c:v>
                </c:pt>
                <c:pt idx="1112">
                  <c:v>0.12177031736666674</c:v>
                </c:pt>
                <c:pt idx="1113">
                  <c:v>0.22762014153333382</c:v>
                </c:pt>
                <c:pt idx="1114">
                  <c:v>0.28485875070000005</c:v>
                </c:pt>
                <c:pt idx="1115">
                  <c:v>0.23234010986666678</c:v>
                </c:pt>
                <c:pt idx="1116">
                  <c:v>0.13494789486666656</c:v>
                </c:pt>
                <c:pt idx="1117">
                  <c:v>6.1812777366666564E-2</c:v>
                </c:pt>
                <c:pt idx="1118">
                  <c:v>7.8801736666638434E-4</c:v>
                </c:pt>
                <c:pt idx="1119">
                  <c:v>-3.1878179299999657E-2</c:v>
                </c:pt>
                <c:pt idx="1120">
                  <c:v>-1.1698292633332934E-2</c:v>
                </c:pt>
                <c:pt idx="1121">
                  <c:v>1.6672398199999654E-2</c:v>
                </c:pt>
                <c:pt idx="1122">
                  <c:v>1.2546677366666727E-2</c:v>
                </c:pt>
                <c:pt idx="1123">
                  <c:v>-3.6331342633333111E-2</c:v>
                </c:pt>
                <c:pt idx="1124">
                  <c:v>-0.12190426013333346</c:v>
                </c:pt>
                <c:pt idx="1125">
                  <c:v>-0.23607829096666716</c:v>
                </c:pt>
                <c:pt idx="1126">
                  <c:v>-0.33418602846666678</c:v>
                </c:pt>
                <c:pt idx="1127">
                  <c:v>-0.36734945263333307</c:v>
                </c:pt>
                <c:pt idx="1128">
                  <c:v>-0.3598620434666665</c:v>
                </c:pt>
                <c:pt idx="1129">
                  <c:v>-0.30356937930000005</c:v>
                </c:pt>
                <c:pt idx="1130">
                  <c:v>-0.2308708518000003</c:v>
                </c:pt>
                <c:pt idx="1131">
                  <c:v>-0.19875039263333319</c:v>
                </c:pt>
                <c:pt idx="1132">
                  <c:v>-0.19506126179999977</c:v>
                </c:pt>
                <c:pt idx="1133">
                  <c:v>-0.21577475846666685</c:v>
                </c:pt>
                <c:pt idx="1134">
                  <c:v>-0.23247168180000014</c:v>
                </c:pt>
                <c:pt idx="1135">
                  <c:v>-0.21258285513333328</c:v>
                </c:pt>
                <c:pt idx="1136">
                  <c:v>-0.13572222429999994</c:v>
                </c:pt>
                <c:pt idx="1137">
                  <c:v>-2.617114180000003E-2</c:v>
                </c:pt>
                <c:pt idx="1138">
                  <c:v>4.6951848200000049E-2</c:v>
                </c:pt>
                <c:pt idx="1139">
                  <c:v>7.5419559033333361E-2</c:v>
                </c:pt>
                <c:pt idx="1140">
                  <c:v>9.1716274866666697E-2</c:v>
                </c:pt>
                <c:pt idx="1141">
                  <c:v>0.13242774570000004</c:v>
                </c:pt>
                <c:pt idx="1142">
                  <c:v>0.22201723653333347</c:v>
                </c:pt>
                <c:pt idx="1143">
                  <c:v>0.30771142903333337</c:v>
                </c:pt>
                <c:pt idx="1144">
                  <c:v>0.27560309736666644</c:v>
                </c:pt>
                <c:pt idx="1145">
                  <c:v>0.15388101986666675</c:v>
                </c:pt>
                <c:pt idx="1146">
                  <c:v>-8.6738034666665517E-3</c:v>
                </c:pt>
                <c:pt idx="1147">
                  <c:v>-0.24063823096666678</c:v>
                </c:pt>
                <c:pt idx="1148">
                  <c:v>-0.30225723846666663</c:v>
                </c:pt>
                <c:pt idx="1149">
                  <c:v>-0.16041591180000001</c:v>
                </c:pt>
                <c:pt idx="1150">
                  <c:v>-1.429120680000007E-2</c:v>
                </c:pt>
                <c:pt idx="1151">
                  <c:v>5.888029320000001E-2</c:v>
                </c:pt>
                <c:pt idx="1152">
                  <c:v>0.1361168765333334</c:v>
                </c:pt>
                <c:pt idx="1153">
                  <c:v>0.33553638236666677</c:v>
                </c:pt>
                <c:pt idx="1154">
                  <c:v>0.51499429653333351</c:v>
                </c:pt>
                <c:pt idx="1155">
                  <c:v>0.50762816236666675</c:v>
                </c:pt>
                <c:pt idx="1156">
                  <c:v>0.41470123819999982</c:v>
                </c:pt>
                <c:pt idx="1157">
                  <c:v>0.40299108820000012</c:v>
                </c:pt>
                <c:pt idx="1158">
                  <c:v>0.45230569820000022</c:v>
                </c:pt>
                <c:pt idx="1159">
                  <c:v>0.49765224486666637</c:v>
                </c:pt>
                <c:pt idx="1160">
                  <c:v>0.4861240073666665</c:v>
                </c:pt>
                <c:pt idx="1161">
                  <c:v>0.42574200486666658</c:v>
                </c:pt>
                <c:pt idx="1162">
                  <c:v>0.3774461048666668</c:v>
                </c:pt>
                <c:pt idx="1163">
                  <c:v>0.35756940570000006</c:v>
                </c:pt>
                <c:pt idx="1164">
                  <c:v>0.34579861820000024</c:v>
                </c:pt>
                <c:pt idx="1165">
                  <c:v>0.33401570319999985</c:v>
                </c:pt>
                <c:pt idx="1166">
                  <c:v>0.25310211653333348</c:v>
                </c:pt>
                <c:pt idx="1167">
                  <c:v>0.17603531820000054</c:v>
                </c:pt>
                <c:pt idx="1168">
                  <c:v>0.19651839236666674</c:v>
                </c:pt>
                <c:pt idx="1169">
                  <c:v>0.21300914820000003</c:v>
                </c:pt>
                <c:pt idx="1170">
                  <c:v>0.20102006569999969</c:v>
                </c:pt>
                <c:pt idx="1171">
                  <c:v>0.19308393903333332</c:v>
                </c:pt>
                <c:pt idx="1172">
                  <c:v>0.18107060153333349</c:v>
                </c:pt>
                <c:pt idx="1173">
                  <c:v>0.16903300903333313</c:v>
                </c:pt>
                <c:pt idx="1174">
                  <c:v>0.16104837236666622</c:v>
                </c:pt>
                <c:pt idx="1175">
                  <c:v>0.14898652486666691</c:v>
                </c:pt>
                <c:pt idx="1176">
                  <c:v>0.13690042236666708</c:v>
                </c:pt>
                <c:pt idx="1177">
                  <c:v>0.13293235903333314</c:v>
                </c:pt>
                <c:pt idx="1178">
                  <c:v>0.14115954570000003</c:v>
                </c:pt>
                <c:pt idx="1179">
                  <c:v>0.14941098736666641</c:v>
                </c:pt>
                <c:pt idx="1180">
                  <c:v>0.14953226236666639</c:v>
                </c:pt>
                <c:pt idx="1181">
                  <c:v>0.14558845403333398</c:v>
                </c:pt>
                <c:pt idx="1182">
                  <c:v>0.13350235153333365</c:v>
                </c:pt>
                <c:pt idx="1183">
                  <c:v>0.12139199403333278</c:v>
                </c:pt>
                <c:pt idx="1184">
                  <c:v>0.11333459236666639</c:v>
                </c:pt>
                <c:pt idx="1185">
                  <c:v>0.10119997986666658</c:v>
                </c:pt>
                <c:pt idx="1186">
                  <c:v>8.0910945699999834E-2</c:v>
                </c:pt>
                <c:pt idx="1187">
                  <c:v>6.871569570000001E-2</c:v>
                </c:pt>
                <c:pt idx="1188">
                  <c:v>6.871569570000001E-2</c:v>
                </c:pt>
                <c:pt idx="1189">
                  <c:v>6.871569570000001E-2</c:v>
                </c:pt>
                <c:pt idx="1190">
                  <c:v>6.871569570000001E-2</c:v>
                </c:pt>
                <c:pt idx="1191">
                  <c:v>6.871569570000001E-2</c:v>
                </c:pt>
                <c:pt idx="1192">
                  <c:v>6.871569570000001E-2</c:v>
                </c:pt>
                <c:pt idx="1193">
                  <c:v>6.871569570000001E-2</c:v>
                </c:pt>
                <c:pt idx="1194">
                  <c:v>6.871569570000001E-2</c:v>
                </c:pt>
                <c:pt idx="1195">
                  <c:v>7.2780779033333964E-2</c:v>
                </c:pt>
                <c:pt idx="1196">
                  <c:v>7.2792906533333979E-2</c:v>
                </c:pt>
                <c:pt idx="1197">
                  <c:v>7.2792906533332938E-2</c:v>
                </c:pt>
                <c:pt idx="1198">
                  <c:v>8.9065367366666731E-2</c:v>
                </c:pt>
                <c:pt idx="1199">
                  <c:v>0.10537421070000053</c:v>
                </c:pt>
                <c:pt idx="1200">
                  <c:v>0.12169518153333328</c:v>
                </c:pt>
                <c:pt idx="1201">
                  <c:v>0.13398745153333314</c:v>
                </c:pt>
                <c:pt idx="1202">
                  <c:v>0.12595430486666676</c:v>
                </c:pt>
                <c:pt idx="1203">
                  <c:v>0.10976673653333295</c:v>
                </c:pt>
                <c:pt idx="1204">
                  <c:v>9.3554913199999659E-2</c:v>
                </c:pt>
                <c:pt idx="1205">
                  <c:v>8.1383918200000363E-2</c:v>
                </c:pt>
                <c:pt idx="1206">
                  <c:v>7.7330962366666908E-2</c:v>
                </c:pt>
                <c:pt idx="1207">
                  <c:v>7.7343089866666395E-2</c:v>
                </c:pt>
                <c:pt idx="1208">
                  <c:v>7.7355217366666923E-2</c:v>
                </c:pt>
                <c:pt idx="1209">
                  <c:v>7.3302261533333982E-2</c:v>
                </c:pt>
                <c:pt idx="1210">
                  <c:v>6.9237178200000013E-2</c:v>
                </c:pt>
                <c:pt idx="1211">
                  <c:v>6.9237178200000013E-2</c:v>
                </c:pt>
                <c:pt idx="1212">
                  <c:v>6.5172094866666044E-2</c:v>
                </c:pt>
                <c:pt idx="1213">
                  <c:v>6.5159967366666058E-2</c:v>
                </c:pt>
                <c:pt idx="1214">
                  <c:v>6.9225050700000013E-2</c:v>
                </c:pt>
                <c:pt idx="1215">
                  <c:v>6.9225050700000013E-2</c:v>
                </c:pt>
                <c:pt idx="1216">
                  <c:v>6.5159967366667071E-2</c:v>
                </c:pt>
                <c:pt idx="1217">
                  <c:v>6.1082756533333636E-2</c:v>
                </c:pt>
                <c:pt idx="1218">
                  <c:v>6.1070629033333108E-2</c:v>
                </c:pt>
                <c:pt idx="1219">
                  <c:v>6.1058501533333635E-2</c:v>
                </c:pt>
                <c:pt idx="1220">
                  <c:v>5.6981290700000187E-2</c:v>
                </c:pt>
                <c:pt idx="1221">
                  <c:v>4.8826869033333282E-2</c:v>
                </c:pt>
                <c:pt idx="1222">
                  <c:v>4.4725403199999833E-2</c:v>
                </c:pt>
                <c:pt idx="1223">
                  <c:v>4.0623937366666384E-2</c:v>
                </c:pt>
                <c:pt idx="1224">
                  <c:v>4.4640510700000358E-2</c:v>
                </c:pt>
                <c:pt idx="1225">
                  <c:v>5.2746422366666733E-2</c:v>
                </c:pt>
                <c:pt idx="1226">
                  <c:v>5.678725069999966E-2</c:v>
                </c:pt>
                <c:pt idx="1227">
                  <c:v>5.6775123200000187E-2</c:v>
                </c:pt>
                <c:pt idx="1228">
                  <c:v>5.6750868200000186E-2</c:v>
                </c:pt>
                <c:pt idx="1229">
                  <c:v>5.6738740700000186E-2</c:v>
                </c:pt>
                <c:pt idx="1230">
                  <c:v>5.2649402366666737E-2</c:v>
                </c:pt>
                <c:pt idx="1231">
                  <c:v>5.6690230699999657E-2</c:v>
                </c:pt>
                <c:pt idx="1232">
                  <c:v>6.480826986666656E-2</c:v>
                </c:pt>
                <c:pt idx="1233">
                  <c:v>6.480826986666656E-2</c:v>
                </c:pt>
                <c:pt idx="1234">
                  <c:v>6.4796142366666559E-2</c:v>
                </c:pt>
                <c:pt idx="1235">
                  <c:v>6.0731059033333111E-2</c:v>
                </c:pt>
                <c:pt idx="1236">
                  <c:v>5.2576637366667248E-2</c:v>
                </c:pt>
                <c:pt idx="1237">
                  <c:v>4.0357132366667423E-2</c:v>
                </c:pt>
                <c:pt idx="1238">
                  <c:v>2.403616153333259E-2</c:v>
                </c:pt>
                <c:pt idx="1239">
                  <c:v>1.176814653333276E-2</c:v>
                </c:pt>
                <c:pt idx="1240">
                  <c:v>7.606043200000352E-3</c:v>
                </c:pt>
                <c:pt idx="1241">
                  <c:v>1.158623403333328E-2</c:v>
                </c:pt>
                <c:pt idx="1242">
                  <c:v>1.5566424866666727E-2</c:v>
                </c:pt>
                <c:pt idx="1243">
                  <c:v>1.5493659866666728E-2</c:v>
                </c:pt>
                <c:pt idx="1244">
                  <c:v>1.5408767366666729E-2</c:v>
                </c:pt>
                <c:pt idx="1245">
                  <c:v>1.9401085700000174E-2</c:v>
                </c:pt>
                <c:pt idx="1246">
                  <c:v>1.5263237366666727E-2</c:v>
                </c:pt>
                <c:pt idx="1247">
                  <c:v>1.1113261533333281E-2</c:v>
                </c:pt>
                <c:pt idx="1248">
                  <c:v>1.102836903333328E-2</c:v>
                </c:pt>
                <c:pt idx="1249">
                  <c:v>1.0943476533333281E-2</c:v>
                </c:pt>
                <c:pt idx="1250">
                  <c:v>1.4923667366666728E-2</c:v>
                </c:pt>
                <c:pt idx="1251">
                  <c:v>1.8915985700000179E-2</c:v>
                </c:pt>
                <c:pt idx="1252">
                  <c:v>1.8843220699999656E-2</c:v>
                </c:pt>
                <c:pt idx="1253">
                  <c:v>1.8770455700000178E-2</c:v>
                </c:pt>
                <c:pt idx="1254">
                  <c:v>1.8697690700000175E-2</c:v>
                </c:pt>
                <c:pt idx="1255">
                  <c:v>1.8624925700000176E-2</c:v>
                </c:pt>
                <c:pt idx="1256">
                  <c:v>1.8552160699999657E-2</c:v>
                </c:pt>
                <c:pt idx="1257">
                  <c:v>1.8479395699999658E-2</c:v>
                </c:pt>
                <c:pt idx="1258">
                  <c:v>1.84066307000007E-2</c:v>
                </c:pt>
                <c:pt idx="1259">
                  <c:v>2.2398949033333629E-2</c:v>
                </c:pt>
                <c:pt idx="1260">
                  <c:v>3.0468478199999489E-2</c:v>
                </c:pt>
                <c:pt idx="1261">
                  <c:v>3.8550134866666384E-2</c:v>
                </c:pt>
                <c:pt idx="1262">
                  <c:v>5.4774085700000183E-2</c:v>
                </c:pt>
                <c:pt idx="1263">
                  <c:v>7.1034419033333462E-2</c:v>
                </c:pt>
                <c:pt idx="1264">
                  <c:v>8.3241796533333301E-2</c:v>
                </c:pt>
                <c:pt idx="1265">
                  <c:v>9.1408345700000185E-2</c:v>
                </c:pt>
                <c:pt idx="1266">
                  <c:v>8.7379644866666717E-2</c:v>
                </c:pt>
                <c:pt idx="1267">
                  <c:v>8.3338816533332777E-2</c:v>
                </c:pt>
                <c:pt idx="1268">
                  <c:v>7.5232904866666395E-2</c:v>
                </c:pt>
                <c:pt idx="1269">
                  <c:v>5.8972571533333636E-2</c:v>
                </c:pt>
                <c:pt idx="1270">
                  <c:v>4.6753066533333283E-2</c:v>
                </c:pt>
                <c:pt idx="1271">
                  <c:v>3.8586517366666906E-2</c:v>
                </c:pt>
                <c:pt idx="1272">
                  <c:v>3.4472924033333456E-2</c:v>
                </c:pt>
                <c:pt idx="1273">
                  <c:v>3.8489497366666382E-2</c:v>
                </c:pt>
                <c:pt idx="1274">
                  <c:v>4.2518198200000357E-2</c:v>
                </c:pt>
                <c:pt idx="1275">
                  <c:v>4.654689903333329E-2</c:v>
                </c:pt>
                <c:pt idx="1276">
                  <c:v>5.8717894033333107E-2</c:v>
                </c:pt>
                <c:pt idx="1277">
                  <c:v>7.0913144033333458E-2</c:v>
                </c:pt>
                <c:pt idx="1278">
                  <c:v>7.49903548666669E-2</c:v>
                </c:pt>
                <c:pt idx="1279">
                  <c:v>7.9067565699999828E-2</c:v>
                </c:pt>
                <c:pt idx="1280">
                  <c:v>8.3156904033333284E-2</c:v>
                </c:pt>
                <c:pt idx="1281">
                  <c:v>7.5050992366666916E-2</c:v>
                </c:pt>
                <c:pt idx="1282">
                  <c:v>7.0985909033333461E-2</c:v>
                </c:pt>
                <c:pt idx="1283">
                  <c:v>7.0998036533333461E-2</c:v>
                </c:pt>
                <c:pt idx="1284">
                  <c:v>6.693295320000002E-2</c:v>
                </c:pt>
                <c:pt idx="1285">
                  <c:v>5.8802786533333103E-2</c:v>
                </c:pt>
                <c:pt idx="1286">
                  <c:v>5.0648364866666733E-2</c:v>
                </c:pt>
                <c:pt idx="1287">
                  <c:v>4.6559026533333284E-2</c:v>
                </c:pt>
                <c:pt idx="1288">
                  <c:v>3.8392477366666386E-2</c:v>
                </c:pt>
                <c:pt idx="1289">
                  <c:v>3.4278884033333457E-2</c:v>
                </c:pt>
                <c:pt idx="1290">
                  <c:v>3.8295457366666383E-2</c:v>
                </c:pt>
                <c:pt idx="1291">
                  <c:v>3.8259074866666909E-2</c:v>
                </c:pt>
                <c:pt idx="1292">
                  <c:v>3.0080398200000524E-2</c:v>
                </c:pt>
                <c:pt idx="1293">
                  <c:v>2.5954677366666557E-2</c:v>
                </c:pt>
                <c:pt idx="1294">
                  <c:v>2.5894039866666559E-2</c:v>
                </c:pt>
                <c:pt idx="1295">
                  <c:v>3.396356903333346E-2</c:v>
                </c:pt>
                <c:pt idx="1296">
                  <c:v>5.0187519866666731E-2</c:v>
                </c:pt>
                <c:pt idx="1297">
                  <c:v>6.6435725700000003E-2</c:v>
                </c:pt>
                <c:pt idx="1298">
                  <c:v>7.8643103199999842E-2</c:v>
                </c:pt>
                <c:pt idx="1299">
                  <c:v>8.6797524866666739E-2</c:v>
                </c:pt>
                <c:pt idx="1300">
                  <c:v>8.683390736666674E-2</c:v>
                </c:pt>
                <c:pt idx="1301">
                  <c:v>8.2793079033332773E-2</c:v>
                </c:pt>
                <c:pt idx="1302">
                  <c:v>8.2817334033333301E-2</c:v>
                </c:pt>
                <c:pt idx="1303">
                  <c:v>8.6906672366666729E-2</c:v>
                </c:pt>
                <c:pt idx="1304">
                  <c:v>8.2877971533333802E-2</c:v>
                </c:pt>
                <c:pt idx="1305">
                  <c:v>7.475993236666692E-2</c:v>
                </c:pt>
                <c:pt idx="1306">
                  <c:v>7.0706976533332938E-2</c:v>
                </c:pt>
                <c:pt idx="1307">
                  <c:v>6.664189320000001E-2</c:v>
                </c:pt>
                <c:pt idx="1308">
                  <c:v>6.2576809866667082E-2</c:v>
                </c:pt>
                <c:pt idx="1309">
                  <c:v>6.2564682366667082E-2</c:v>
                </c:pt>
                <c:pt idx="1310">
                  <c:v>6.2564682366666041E-2</c:v>
                </c:pt>
                <c:pt idx="1311">
                  <c:v>5.8487471533333106E-2</c:v>
                </c:pt>
                <c:pt idx="1312">
                  <c:v>5.4410260700000185E-2</c:v>
                </c:pt>
                <c:pt idx="1313">
                  <c:v>4.6255839033333288E-2</c:v>
                </c:pt>
                <c:pt idx="1314">
                  <c:v>4.6219456533333286E-2</c:v>
                </c:pt>
                <c:pt idx="1315">
                  <c:v>4.6195201533333285E-2</c:v>
                </c:pt>
                <c:pt idx="1316">
                  <c:v>2.9898485700000008E-2</c:v>
                </c:pt>
                <c:pt idx="1317">
                  <c:v>2.5760637366666558E-2</c:v>
                </c:pt>
                <c:pt idx="1318">
                  <c:v>3.3842294033333449E-2</c:v>
                </c:pt>
                <c:pt idx="1319">
                  <c:v>5.818428403333363E-2</c:v>
                </c:pt>
                <c:pt idx="1320">
                  <c:v>9.4794289033333118E-2</c:v>
                </c:pt>
                <c:pt idx="1321">
                  <c:v>0.12331050986666675</c:v>
                </c:pt>
                <c:pt idx="1322">
                  <c:v>0.15187524069999983</c:v>
                </c:pt>
                <c:pt idx="1323">
                  <c:v>0.18047635403333298</c:v>
                </c:pt>
                <c:pt idx="1324">
                  <c:v>0.19286564403333384</c:v>
                </c:pt>
                <c:pt idx="1325">
                  <c:v>0.1727221398666666</c:v>
                </c:pt>
                <c:pt idx="1326">
                  <c:v>0.13220470903333312</c:v>
                </c:pt>
                <c:pt idx="1327">
                  <c:v>9.5679596533333633E-2</c:v>
                </c:pt>
                <c:pt idx="1328">
                  <c:v>7.5378434866666913E-2</c:v>
                </c:pt>
                <c:pt idx="1329">
                  <c:v>6.7248268200000016E-2</c:v>
                </c:pt>
                <c:pt idx="1330">
                  <c:v>6.7248268200000016E-2</c:v>
                </c:pt>
                <c:pt idx="1331">
                  <c:v>6.7248268200000016E-2</c:v>
                </c:pt>
                <c:pt idx="1332">
                  <c:v>6.3183184866667089E-2</c:v>
                </c:pt>
                <c:pt idx="1333">
                  <c:v>5.0975807366666216E-2</c:v>
                </c:pt>
                <c:pt idx="1334">
                  <c:v>4.2809258199999319E-2</c:v>
                </c:pt>
                <c:pt idx="1335">
                  <c:v>4.2772875700000358E-2</c:v>
                </c:pt>
                <c:pt idx="1336">
                  <c:v>5.0866659866667246E-2</c:v>
                </c:pt>
                <c:pt idx="1337">
                  <c:v>5.8984699033333109E-2</c:v>
                </c:pt>
                <c:pt idx="1338">
                  <c:v>6.3037654866666043E-2</c:v>
                </c:pt>
                <c:pt idx="1339">
                  <c:v>6.7102738199999998E-2</c:v>
                </c:pt>
                <c:pt idx="1340">
                  <c:v>7.116782153333398E-2</c:v>
                </c:pt>
                <c:pt idx="1341">
                  <c:v>7.5245032366666922E-2</c:v>
                </c:pt>
                <c:pt idx="1342">
                  <c:v>8.7452409866666733E-2</c:v>
                </c:pt>
                <c:pt idx="1343">
                  <c:v>9.9696169866666573E-2</c:v>
                </c:pt>
                <c:pt idx="1344">
                  <c:v>9.9744679866666575E-2</c:v>
                </c:pt>
                <c:pt idx="1345">
                  <c:v>9.5728106533333648E-2</c:v>
                </c:pt>
                <c:pt idx="1346">
                  <c:v>8.3569239033332771E-2</c:v>
                </c:pt>
                <c:pt idx="1347">
                  <c:v>7.1386116533332933E-2</c:v>
                </c:pt>
                <c:pt idx="1348">
                  <c:v>5.9190866533333636E-2</c:v>
                </c:pt>
                <c:pt idx="1349">
                  <c:v>3.0711028200000528E-2</c:v>
                </c:pt>
                <c:pt idx="1350">
                  <c:v>-5.9596142999999982E-3</c:v>
                </c:pt>
                <c:pt idx="1351">
                  <c:v>-3.4548600133333621E-2</c:v>
                </c:pt>
                <c:pt idx="1352">
                  <c:v>-4.6913635133333451E-2</c:v>
                </c:pt>
                <c:pt idx="1353">
                  <c:v>-5.1148503466666898E-2</c:v>
                </c:pt>
                <c:pt idx="1354">
                  <c:v>-5.5395499299999824E-2</c:v>
                </c:pt>
                <c:pt idx="1355">
                  <c:v>-6.370757846666672E-2</c:v>
                </c:pt>
                <c:pt idx="1356">
                  <c:v>-8.0174079300000006E-2</c:v>
                </c:pt>
                <c:pt idx="1357">
                  <c:v>-9.2599751799999311E-2</c:v>
                </c:pt>
                <c:pt idx="1358">
                  <c:v>-0.10097246846666674</c:v>
                </c:pt>
                <c:pt idx="1359">
                  <c:v>-0.11342239596666706</c:v>
                </c:pt>
                <c:pt idx="1360">
                  <c:v>-0.11776641180000001</c:v>
                </c:pt>
                <c:pt idx="1361">
                  <c:v>-8.1447466800000007E-2</c:v>
                </c:pt>
                <c:pt idx="1362">
                  <c:v>-8.4457517999999981E-3</c:v>
                </c:pt>
                <c:pt idx="1363">
                  <c:v>7.2807404866666911E-2</c:v>
                </c:pt>
                <c:pt idx="1364">
                  <c:v>0.1460516698666664</c:v>
                </c:pt>
                <c:pt idx="1365">
                  <c:v>0.15435162153333332</c:v>
                </c:pt>
                <c:pt idx="1366">
                  <c:v>0.10160255820000053</c:v>
                </c:pt>
                <c:pt idx="1367">
                  <c:v>3.6573352366666381E-2</c:v>
                </c:pt>
                <c:pt idx="1368">
                  <c:v>-4.4825334299999998E-2</c:v>
                </c:pt>
                <c:pt idx="1369">
                  <c:v>-7.7576423466666544E-2</c:v>
                </c:pt>
                <c:pt idx="1370">
                  <c:v>-2.4924380133333802E-2</c:v>
                </c:pt>
                <c:pt idx="1371">
                  <c:v>4.0044188199999831E-2</c:v>
                </c:pt>
                <c:pt idx="1372">
                  <c:v>6.4434688200000007E-2</c:v>
                </c:pt>
                <c:pt idx="1373">
                  <c:v>4.4109271533333549E-2</c:v>
                </c:pt>
                <c:pt idx="1374">
                  <c:v>-6.6728263333310346E-4</c:v>
                </c:pt>
                <c:pt idx="1375">
                  <c:v>-5.7711851800000082E-2</c:v>
                </c:pt>
                <c:pt idx="1376">
                  <c:v>-0.15550427430000002</c:v>
                </c:pt>
                <c:pt idx="1377">
                  <c:v>-0.29414157013333314</c:v>
                </c:pt>
                <c:pt idx="1378">
                  <c:v>-0.36795582763333312</c:v>
                </c:pt>
                <c:pt idx="1379">
                  <c:v>-0.36859858513333343</c:v>
                </c:pt>
                <c:pt idx="1380">
                  <c:v>-0.36924134263333336</c:v>
                </c:pt>
                <c:pt idx="1381">
                  <c:v>-0.2479316001333334</c:v>
                </c:pt>
                <c:pt idx="1382">
                  <c:v>4.8540550699999928E-2</c:v>
                </c:pt>
                <c:pt idx="1383">
                  <c:v>0.28862301736666657</c:v>
                </c:pt>
                <c:pt idx="1384">
                  <c:v>0.31751519070000006</c:v>
                </c:pt>
                <c:pt idx="1385">
                  <c:v>0.21621554986666691</c:v>
                </c:pt>
                <c:pt idx="1386">
                  <c:v>0.14317745236666668</c:v>
                </c:pt>
                <c:pt idx="1387">
                  <c:v>0.17174218320000004</c:v>
                </c:pt>
                <c:pt idx="1388">
                  <c:v>0.26139231153333325</c:v>
                </c:pt>
                <c:pt idx="1389">
                  <c:v>0.35120009736666657</c:v>
                </c:pt>
                <c:pt idx="1390">
                  <c:v>0.37607569736666679</c:v>
                </c:pt>
                <c:pt idx="1391">
                  <c:v>0.31961324820000003</c:v>
                </c:pt>
                <c:pt idx="1392">
                  <c:v>0.2304967298666665</c:v>
                </c:pt>
                <c:pt idx="1393">
                  <c:v>0.14937697570000008</c:v>
                </c:pt>
                <c:pt idx="1394">
                  <c:v>8.8473490700000185E-2</c:v>
                </c:pt>
                <c:pt idx="1395">
                  <c:v>5.5952824033333369E-2</c:v>
                </c:pt>
                <c:pt idx="1396">
                  <c:v>3.1538069033333456E-2</c:v>
                </c:pt>
                <c:pt idx="1397">
                  <c:v>3.0097207000000887E-3</c:v>
                </c:pt>
                <c:pt idx="1398">
                  <c:v>-1.7424843466666892E-2</c:v>
                </c:pt>
                <c:pt idx="1399">
                  <c:v>-3.7883662633333363E-2</c:v>
                </c:pt>
                <c:pt idx="1400">
                  <c:v>-5.8378864299999826E-2</c:v>
                </c:pt>
                <c:pt idx="1401">
                  <c:v>-7.0768154300000177E-2</c:v>
                </c:pt>
                <c:pt idx="1402">
                  <c:v>-9.5364821800000096E-2</c:v>
                </c:pt>
                <c:pt idx="1403">
                  <c:v>-0.16473804346666665</c:v>
                </c:pt>
                <c:pt idx="1404">
                  <c:v>-0.29116796179999993</c:v>
                </c:pt>
                <c:pt idx="1405">
                  <c:v>-0.36904730263333341</c:v>
                </c:pt>
                <c:pt idx="1406">
                  <c:v>-0.30058364346666672</c:v>
                </c:pt>
                <c:pt idx="1407">
                  <c:v>-0.11402640013333339</c:v>
                </c:pt>
                <c:pt idx="1408">
                  <c:v>4.8492040699999926E-2</c:v>
                </c:pt>
                <c:pt idx="1409">
                  <c:v>8.5126300700000046E-2</c:v>
                </c:pt>
                <c:pt idx="1410">
                  <c:v>6.4825139033333326E-2</c:v>
                </c:pt>
                <c:pt idx="1411">
                  <c:v>4.448759486666673E-2</c:v>
                </c:pt>
                <c:pt idx="1412">
                  <c:v>3.2255962366666641E-2</c:v>
                </c:pt>
                <c:pt idx="1413">
                  <c:v>4.846778570000005E-2</c:v>
                </c:pt>
                <c:pt idx="1414">
                  <c:v>0.12165141320000006</c:v>
                </c:pt>
                <c:pt idx="1415">
                  <c:v>0.23564353153333339</c:v>
                </c:pt>
                <c:pt idx="1416">
                  <c:v>0.32949214570000002</c:v>
                </c:pt>
                <c:pt idx="1417">
                  <c:v>0.35839644653333325</c:v>
                </c:pt>
                <c:pt idx="1418">
                  <c:v>0.31005203653333341</c:v>
                </c:pt>
                <c:pt idx="1419">
                  <c:v>0.19653289070000021</c:v>
                </c:pt>
                <c:pt idx="1420">
                  <c:v>6.2482160700000011E-2</c:v>
                </c:pt>
                <c:pt idx="1421">
                  <c:v>-7.582769263333361E-2</c:v>
                </c:pt>
                <c:pt idx="1422">
                  <c:v>-0.16557484096666664</c:v>
                </c:pt>
                <c:pt idx="1423">
                  <c:v>-0.10089733263333328</c:v>
                </c:pt>
                <c:pt idx="1424">
                  <c:v>3.3129142366666642E-2</c:v>
                </c:pt>
                <c:pt idx="1425">
                  <c:v>0.14292277486666666</c:v>
                </c:pt>
                <c:pt idx="1426">
                  <c:v>0.26101635903333331</c:v>
                </c:pt>
                <c:pt idx="1427">
                  <c:v>0.28579493903333347</c:v>
                </c:pt>
                <c:pt idx="1428">
                  <c:v>0.18444678820000013</c:v>
                </c:pt>
                <c:pt idx="1429">
                  <c:v>6.6644264033333206E-2</c:v>
                </c:pt>
                <c:pt idx="1430">
                  <c:v>-3.5055584299999915E-2</c:v>
                </c:pt>
                <c:pt idx="1431">
                  <c:v>-0.15316129596666656</c:v>
                </c:pt>
                <c:pt idx="1432">
                  <c:v>-0.29586367513333339</c:v>
                </c:pt>
                <c:pt idx="1433">
                  <c:v>-0.36967793263333326</c:v>
                </c:pt>
                <c:pt idx="1434">
                  <c:v>-0.37438577346666674</c:v>
                </c:pt>
                <c:pt idx="1435">
                  <c:v>-0.2205674917999999</c:v>
                </c:pt>
                <c:pt idx="1436">
                  <c:v>2.3155595700000007E-2</c:v>
                </c:pt>
                <c:pt idx="1437">
                  <c:v>0.14111577736666667</c:v>
                </c:pt>
                <c:pt idx="1438">
                  <c:v>0.15348081236666661</c:v>
                </c:pt>
                <c:pt idx="1439">
                  <c:v>0.10074387653333332</c:v>
                </c:pt>
                <c:pt idx="1440">
                  <c:v>3.5714670699999965E-2</c:v>
                </c:pt>
                <c:pt idx="1441">
                  <c:v>-4.1606805133333369E-2</c:v>
                </c:pt>
                <c:pt idx="1442">
                  <c:v>-6.6215600133333288E-2</c:v>
                </c:pt>
                <c:pt idx="1443">
                  <c:v>-5.3970076333333594E-3</c:v>
                </c:pt>
                <c:pt idx="1444">
                  <c:v>5.9607943200000006E-2</c:v>
                </c:pt>
                <c:pt idx="1445">
                  <c:v>7.9969742366666624E-2</c:v>
                </c:pt>
                <c:pt idx="1446">
                  <c:v>4.3408247366666604E-2</c:v>
                </c:pt>
                <c:pt idx="1447">
                  <c:v>-8.2682100966666533E-2</c:v>
                </c:pt>
                <c:pt idx="1448">
                  <c:v>-0.26596254846666662</c:v>
                </c:pt>
                <c:pt idx="1449">
                  <c:v>-0.36414305096666677</c:v>
                </c:pt>
                <c:pt idx="1450">
                  <c:v>-0.29567939180000002</c:v>
                </c:pt>
                <c:pt idx="1451">
                  <c:v>-0.1294233101333333</c:v>
                </c:pt>
                <c:pt idx="1452">
                  <c:v>8.6439932000000035E-3</c:v>
                </c:pt>
                <c:pt idx="1453">
                  <c:v>5.742499320000001E-2</c:v>
                </c:pt>
                <c:pt idx="1454">
                  <c:v>5.742499320000001E-2</c:v>
                </c:pt>
                <c:pt idx="1455">
                  <c:v>5.742499320000001E-2</c:v>
                </c:pt>
                <c:pt idx="1456">
                  <c:v>5.742499320000001E-2</c:v>
                </c:pt>
                <c:pt idx="1457">
                  <c:v>5.742499320000001E-2</c:v>
                </c:pt>
                <c:pt idx="1458">
                  <c:v>5.742499320000001E-2</c:v>
                </c:pt>
                <c:pt idx="1459">
                  <c:v>5.742499320000001E-2</c:v>
                </c:pt>
                <c:pt idx="1460">
                  <c:v>5.742499320000001E-2</c:v>
                </c:pt>
                <c:pt idx="1461">
                  <c:v>5.742499320000001E-2</c:v>
                </c:pt>
                <c:pt idx="1462">
                  <c:v>5.742499320000001E-2</c:v>
                </c:pt>
                <c:pt idx="1463">
                  <c:v>5.742499320000001E-2</c:v>
                </c:pt>
                <c:pt idx="1464">
                  <c:v>5.742499320000001E-2</c:v>
                </c:pt>
                <c:pt idx="1465">
                  <c:v>5.742499320000001E-2</c:v>
                </c:pt>
                <c:pt idx="1466">
                  <c:v>5.742499320000001E-2</c:v>
                </c:pt>
                <c:pt idx="1467">
                  <c:v>5.742499320000001E-2</c:v>
                </c:pt>
                <c:pt idx="1468">
                  <c:v>5.742499320000001E-2</c:v>
                </c:pt>
                <c:pt idx="1469">
                  <c:v>5.742499320000001E-2</c:v>
                </c:pt>
                <c:pt idx="1470">
                  <c:v>5.742499320000001E-2</c:v>
                </c:pt>
                <c:pt idx="1471">
                  <c:v>5.742499320000001E-2</c:v>
                </c:pt>
                <c:pt idx="1472">
                  <c:v>5.742499320000001E-2</c:v>
                </c:pt>
                <c:pt idx="1473">
                  <c:v>5.742499320000001E-2</c:v>
                </c:pt>
                <c:pt idx="1474">
                  <c:v>5.742499320000001E-2</c:v>
                </c:pt>
                <c:pt idx="1475">
                  <c:v>5.742499320000001E-2</c:v>
                </c:pt>
                <c:pt idx="1476">
                  <c:v>5.742499320000001E-2</c:v>
                </c:pt>
                <c:pt idx="1477">
                  <c:v>5.742499320000001E-2</c:v>
                </c:pt>
                <c:pt idx="1478">
                  <c:v>0.14685682653333337</c:v>
                </c:pt>
                <c:pt idx="1479">
                  <c:v>0.23655546486666673</c:v>
                </c:pt>
                <c:pt idx="1480">
                  <c:v>0.22462701986666669</c:v>
                </c:pt>
                <c:pt idx="1481">
                  <c:v>0.20046694236666673</c:v>
                </c:pt>
                <c:pt idx="1482">
                  <c:v>0.17627048236666668</c:v>
                </c:pt>
                <c:pt idx="1483">
                  <c:v>0.16016780653333335</c:v>
                </c:pt>
                <c:pt idx="1484">
                  <c:v>0.15218316986666666</c:v>
                </c:pt>
                <c:pt idx="1485">
                  <c:v>0.1604467390333334</c:v>
                </c:pt>
                <c:pt idx="1486">
                  <c:v>0.18907210736666669</c:v>
                </c:pt>
                <c:pt idx="1487">
                  <c:v>0.22587615236666669</c:v>
                </c:pt>
                <c:pt idx="1488">
                  <c:v>0.26680591820000005</c:v>
                </c:pt>
                <c:pt idx="1489">
                  <c:v>0.30779632153333342</c:v>
                </c:pt>
                <c:pt idx="1490">
                  <c:v>0.34071719569999992</c:v>
                </c:pt>
                <c:pt idx="1491">
                  <c:v>0.36147920236666659</c:v>
                </c:pt>
                <c:pt idx="1492">
                  <c:v>0.36194004736666696</c:v>
                </c:pt>
                <c:pt idx="1493">
                  <c:v>0.34611630403333338</c:v>
                </c:pt>
                <c:pt idx="1494">
                  <c:v>0.32620322236666671</c:v>
                </c:pt>
                <c:pt idx="1495">
                  <c:v>0.29812359153333329</c:v>
                </c:pt>
                <c:pt idx="1496">
                  <c:v>0.26999545069999992</c:v>
                </c:pt>
                <c:pt idx="1497">
                  <c:v>0.24183092736666686</c:v>
                </c:pt>
                <c:pt idx="1498">
                  <c:v>0.20955281069999979</c:v>
                </c:pt>
                <c:pt idx="1499">
                  <c:v>0.17722618403333323</c:v>
                </c:pt>
                <c:pt idx="1500">
                  <c:v>0.14485104736666668</c:v>
                </c:pt>
                <c:pt idx="1501">
                  <c:v>0.12868773403333339</c:v>
                </c:pt>
                <c:pt idx="1502">
                  <c:v>0.120654587366667</c:v>
                </c:pt>
                <c:pt idx="1503">
                  <c:v>0.11666226903333329</c:v>
                </c:pt>
                <c:pt idx="1504">
                  <c:v>0.11674716153333328</c:v>
                </c:pt>
                <c:pt idx="1505">
                  <c:v>0.10868975986666692</c:v>
                </c:pt>
                <c:pt idx="1506">
                  <c:v>0.10468531403333321</c:v>
                </c:pt>
                <c:pt idx="1507">
                  <c:v>0.10881103486666664</c:v>
                </c:pt>
                <c:pt idx="1508">
                  <c:v>0.11701396653333329</c:v>
                </c:pt>
                <c:pt idx="1509">
                  <c:v>0.12929410903333341</c:v>
                </c:pt>
                <c:pt idx="1510">
                  <c:v>0.15379375653333355</c:v>
                </c:pt>
                <c:pt idx="1511">
                  <c:v>0.18647208069999985</c:v>
                </c:pt>
                <c:pt idx="1512">
                  <c:v>0.21919891486666643</c:v>
                </c:pt>
                <c:pt idx="1513">
                  <c:v>0.24790917570000004</c:v>
                </c:pt>
                <c:pt idx="1514">
                  <c:v>0.26039548569999987</c:v>
                </c:pt>
                <c:pt idx="1515">
                  <c:v>0.24849129570000006</c:v>
                </c:pt>
                <c:pt idx="1516">
                  <c:v>0.21216022320000055</c:v>
                </c:pt>
                <c:pt idx="1517">
                  <c:v>0.17575638570000054</c:v>
                </c:pt>
                <c:pt idx="1518">
                  <c:v>0.14744633236666693</c:v>
                </c:pt>
                <c:pt idx="1519">
                  <c:v>0.12721793569999967</c:v>
                </c:pt>
                <c:pt idx="1520">
                  <c:v>0.11104249486666638</c:v>
                </c:pt>
                <c:pt idx="1521">
                  <c:v>9.4830671533333119E-2</c:v>
                </c:pt>
                <c:pt idx="1522">
                  <c:v>7.4541637366666386E-2</c:v>
                </c:pt>
                <c:pt idx="1523">
                  <c:v>4.6073926533333288E-2</c:v>
                </c:pt>
                <c:pt idx="1524">
                  <c:v>5.3745832000003501E-3</c:v>
                </c:pt>
                <c:pt idx="1525">
                  <c:v>-4.7604902633333453E-2</c:v>
                </c:pt>
                <c:pt idx="1526">
                  <c:v>-9.2526986800000363E-2</c:v>
                </c:pt>
                <c:pt idx="1527">
                  <c:v>-0.12124937513333295</c:v>
                </c:pt>
                <c:pt idx="1528">
                  <c:v>-0.12154043513333293</c:v>
                </c:pt>
                <c:pt idx="1529">
                  <c:v>-9.7416740133333277E-2</c:v>
                </c:pt>
                <c:pt idx="1530">
                  <c:v>-6.1049285133333797E-2</c:v>
                </c:pt>
                <c:pt idx="1531">
                  <c:v>-1.6491025966666892E-2</c:v>
                </c:pt>
                <c:pt idx="1532">
                  <c:v>2.8139998200000526E-2</c:v>
                </c:pt>
                <c:pt idx="1533">
                  <c:v>7.2831659866666912E-2</c:v>
                </c:pt>
                <c:pt idx="1534">
                  <c:v>0.12166116986666622</c:v>
                </c:pt>
                <c:pt idx="1535">
                  <c:v>0.17869361153333346</c:v>
                </c:pt>
                <c:pt idx="1536">
                  <c:v>0.23582307320000021</c:v>
                </c:pt>
                <c:pt idx="1537">
                  <c:v>0.27676496653333316</c:v>
                </c:pt>
                <c:pt idx="1538">
                  <c:v>0.3096252031999997</c:v>
                </c:pt>
                <c:pt idx="1539">
                  <c:v>0.33033869986666697</c:v>
                </c:pt>
                <c:pt idx="1540">
                  <c:v>0.34293415736666732</c:v>
                </c:pt>
                <c:pt idx="1541">
                  <c:v>0.34742370319999977</c:v>
                </c:pt>
                <c:pt idx="1542">
                  <c:v>0.33157570486666699</c:v>
                </c:pt>
                <c:pt idx="1543">
                  <c:v>0.29536590736666696</c:v>
                </c:pt>
                <c:pt idx="1544">
                  <c:v>0.23469284486666622</c:v>
                </c:pt>
                <c:pt idx="1545">
                  <c:v>0.17391063486666658</c:v>
                </c:pt>
                <c:pt idx="1546">
                  <c:v>0.13338107653333314</c:v>
                </c:pt>
                <c:pt idx="1547">
                  <c:v>0.10906334153333347</c:v>
                </c:pt>
                <c:pt idx="1548">
                  <c:v>0.1050467682</c:v>
                </c:pt>
                <c:pt idx="1549">
                  <c:v>0.10917248903333293</c:v>
                </c:pt>
                <c:pt idx="1550">
                  <c:v>0.11736329320000037</c:v>
                </c:pt>
                <c:pt idx="1551">
                  <c:v>0.12557835236666726</c:v>
                </c:pt>
                <c:pt idx="1552">
                  <c:v>0.12972832820000019</c:v>
                </c:pt>
                <c:pt idx="1553">
                  <c:v>0.12982534819999966</c:v>
                </c:pt>
                <c:pt idx="1554">
                  <c:v>0.12991024069999965</c:v>
                </c:pt>
                <c:pt idx="1555">
                  <c:v>0.13813742736666657</c:v>
                </c:pt>
                <c:pt idx="1556">
                  <c:v>0.15044182486666693</c:v>
                </c:pt>
                <c:pt idx="1557">
                  <c:v>0.16277047736666675</c:v>
                </c:pt>
                <c:pt idx="1558">
                  <c:v>0.17917634070000002</c:v>
                </c:pt>
                <c:pt idx="1559">
                  <c:v>0.19561858653333328</c:v>
                </c:pt>
                <c:pt idx="1560">
                  <c:v>0.19987770986666623</c:v>
                </c:pt>
                <c:pt idx="1561">
                  <c:v>0.20007174986666676</c:v>
                </c:pt>
                <c:pt idx="1562">
                  <c:v>0.20026578986666674</c:v>
                </c:pt>
                <c:pt idx="1563">
                  <c:v>0.20452491320000021</c:v>
                </c:pt>
                <c:pt idx="1564">
                  <c:v>0.20879616403333365</c:v>
                </c:pt>
                <c:pt idx="1565">
                  <c:v>0.20900233153333367</c:v>
                </c:pt>
                <c:pt idx="1566">
                  <c:v>0.21327358236666658</c:v>
                </c:pt>
                <c:pt idx="1567">
                  <c:v>0.20942679403333314</c:v>
                </c:pt>
                <c:pt idx="1568">
                  <c:v>0.1974255840333333</c:v>
                </c:pt>
                <c:pt idx="1569">
                  <c:v>0.1894773298666669</c:v>
                </c:pt>
                <c:pt idx="1570">
                  <c:v>0.18151694820000003</c:v>
                </c:pt>
                <c:pt idx="1571">
                  <c:v>0.17354443903333314</c:v>
                </c:pt>
                <c:pt idx="1572">
                  <c:v>0.16555980236666623</c:v>
                </c:pt>
                <c:pt idx="1573">
                  <c:v>0.14943287153333246</c:v>
                </c:pt>
                <c:pt idx="1574">
                  <c:v>0.12920447486666725</c:v>
                </c:pt>
                <c:pt idx="1575">
                  <c:v>0.11301690653333347</c:v>
                </c:pt>
                <c:pt idx="1576">
                  <c:v>9.2739999866667255E-2</c:v>
                </c:pt>
                <c:pt idx="1577">
                  <c:v>7.2426710700000022E-2</c:v>
                </c:pt>
                <c:pt idx="1578">
                  <c:v>5.6154249866666214E-2</c:v>
                </c:pt>
                <c:pt idx="1579">
                  <c:v>4.7987700700000357E-2</c:v>
                </c:pt>
                <c:pt idx="1580">
                  <c:v>3.9821151533333453E-2</c:v>
                </c:pt>
                <c:pt idx="1581">
                  <c:v>3.5695430700000003E-2</c:v>
                </c:pt>
                <c:pt idx="1582">
                  <c:v>3.158183736666656E-2</c:v>
                </c:pt>
                <c:pt idx="1583">
                  <c:v>1.9313822366667246E-2</c:v>
                </c:pt>
                <c:pt idx="1584">
                  <c:v>1.1098763200000352E-2</c:v>
                </c:pt>
                <c:pt idx="1585">
                  <c:v>2.8715765333324123E-3</c:v>
                </c:pt>
                <c:pt idx="1586">
                  <c:v>-5.3677376333344838E-3</c:v>
                </c:pt>
                <c:pt idx="1587">
                  <c:v>-9.554095966665857E-3</c:v>
                </c:pt>
                <c:pt idx="1588">
                  <c:v>-5.6102876333324085E-3</c:v>
                </c:pt>
                <c:pt idx="1589">
                  <c:v>6.4758148666668978E-3</c:v>
                </c:pt>
                <c:pt idx="1590">
                  <c:v>1.858617236666673E-2</c:v>
                </c:pt>
                <c:pt idx="1591">
                  <c:v>3.0708657366666038E-2</c:v>
                </c:pt>
                <c:pt idx="1592">
                  <c:v>3.8790314033332933E-2</c:v>
                </c:pt>
                <c:pt idx="1593">
                  <c:v>4.6871970700000355E-2</c:v>
                </c:pt>
                <c:pt idx="1594">
                  <c:v>5.497788236666673E-2</c:v>
                </c:pt>
                <c:pt idx="1595">
                  <c:v>4.6823460699999826E-2</c:v>
                </c:pt>
                <c:pt idx="1596">
                  <c:v>3.8644784033333449E-2</c:v>
                </c:pt>
                <c:pt idx="1597">
                  <c:v>2.640102403333363E-2</c:v>
                </c:pt>
                <c:pt idx="1598">
                  <c:v>1.0055798200000351E-2</c:v>
                </c:pt>
                <c:pt idx="1599">
                  <c:v>1.8286115333329392E-3</c:v>
                </c:pt>
                <c:pt idx="1600">
                  <c:v>-6.4107026333339711E-3</c:v>
                </c:pt>
                <c:pt idx="1601">
                  <c:v>-1.0597060966666381E-2</c:v>
                </c:pt>
                <c:pt idx="1602">
                  <c:v>-2.5881692999994732E-3</c:v>
                </c:pt>
                <c:pt idx="1603">
                  <c:v>1.3575144033332763E-2</c:v>
                </c:pt>
                <c:pt idx="1604">
                  <c:v>2.5697629033332586E-2</c:v>
                </c:pt>
                <c:pt idx="1605">
                  <c:v>4.1897324866667425E-2</c:v>
                </c:pt>
                <c:pt idx="1606">
                  <c:v>5.4068319866667255E-2</c:v>
                </c:pt>
                <c:pt idx="1607">
                  <c:v>6.217423153333311E-2</c:v>
                </c:pt>
                <c:pt idx="1608">
                  <c:v>7.0304398200000007E-2</c:v>
                </c:pt>
                <c:pt idx="1609">
                  <c:v>7.8434564866666917E-2</c:v>
                </c:pt>
                <c:pt idx="1610">
                  <c:v>8.2523903199999832E-2</c:v>
                </c:pt>
                <c:pt idx="1611">
                  <c:v>8.6601114033332774E-2</c:v>
                </c:pt>
                <c:pt idx="1612">
                  <c:v>9.883274653333364E-2</c:v>
                </c:pt>
                <c:pt idx="1613">
                  <c:v>0.11107650653333347</c:v>
                </c:pt>
                <c:pt idx="1614">
                  <c:v>0.12334452153333329</c:v>
                </c:pt>
                <c:pt idx="1615">
                  <c:v>0.13562466403333362</c:v>
                </c:pt>
                <c:pt idx="1616">
                  <c:v>0.1519941448666664</c:v>
                </c:pt>
                <c:pt idx="1617">
                  <c:v>0.16432279736666675</c:v>
                </c:pt>
                <c:pt idx="1618">
                  <c:v>0.17259849403333363</c:v>
                </c:pt>
                <c:pt idx="1619">
                  <c:v>0.16869106819999968</c:v>
                </c:pt>
                <c:pt idx="1620">
                  <c:v>0.15662922069999985</c:v>
                </c:pt>
                <c:pt idx="1621">
                  <c:v>0.14455524570000003</c:v>
                </c:pt>
                <c:pt idx="1622">
                  <c:v>0.12839193236666621</c:v>
                </c:pt>
                <c:pt idx="1623">
                  <c:v>0.10407419736666657</c:v>
                </c:pt>
                <c:pt idx="1624">
                  <c:v>7.5642869033333449E-2</c:v>
                </c:pt>
                <c:pt idx="1625">
                  <c:v>5.12402415333338E-2</c:v>
                </c:pt>
                <c:pt idx="1626">
                  <c:v>1.46059815333338E-2</c:v>
                </c:pt>
                <c:pt idx="1627">
                  <c:v>-2.6166126800000172E-2</c:v>
                </c:pt>
                <c:pt idx="1628">
                  <c:v>-5.8856578466666719E-2</c:v>
                </c:pt>
                <c:pt idx="1629">
                  <c:v>-7.9400290133333454E-2</c:v>
                </c:pt>
                <c:pt idx="1630">
                  <c:v>-7.9630712633333461E-2</c:v>
                </c:pt>
                <c:pt idx="1631">
                  <c:v>-5.5458507633333293E-2</c:v>
                </c:pt>
                <c:pt idx="1632">
                  <c:v>-1.9030415133333277E-2</c:v>
                </c:pt>
                <c:pt idx="1633">
                  <c:v>2.1511270699999654E-2</c:v>
                </c:pt>
                <c:pt idx="1634">
                  <c:v>5.3995554866666733E-2</c:v>
                </c:pt>
                <c:pt idx="1635">
                  <c:v>6.6178677366667091E-2</c:v>
                </c:pt>
                <c:pt idx="1636">
                  <c:v>6.6178677366666563E-2</c:v>
                </c:pt>
                <c:pt idx="1637">
                  <c:v>5.3971299866666732E-2</c:v>
                </c:pt>
                <c:pt idx="1638">
                  <c:v>4.1739667366666906E-2</c:v>
                </c:pt>
                <c:pt idx="1639">
                  <c:v>3.3560990700000008E-2</c:v>
                </c:pt>
                <c:pt idx="1640">
                  <c:v>3.3500353200000006E-2</c:v>
                </c:pt>
                <c:pt idx="1641">
                  <c:v>4.5647093199999829E-2</c:v>
                </c:pt>
                <c:pt idx="1642">
                  <c:v>6.5948254866666556E-2</c:v>
                </c:pt>
                <c:pt idx="1643">
                  <c:v>9.4415965700000187E-2</c:v>
                </c:pt>
                <c:pt idx="1644">
                  <c:v>0.11886710319999987</c:v>
                </c:pt>
                <c:pt idx="1645">
                  <c:v>0.13927741236666658</c:v>
                </c:pt>
                <c:pt idx="1646">
                  <c:v>0.15565902070000034</c:v>
                </c:pt>
                <c:pt idx="1647">
                  <c:v>0.16798767320000019</c:v>
                </c:pt>
                <c:pt idx="1648">
                  <c:v>0.1803405807</c:v>
                </c:pt>
                <c:pt idx="1649">
                  <c:v>0.18457544903333298</c:v>
                </c:pt>
                <c:pt idx="1650">
                  <c:v>0.18474523403333348</c:v>
                </c:pt>
                <c:pt idx="1651">
                  <c:v>0.17678485236666711</c:v>
                </c:pt>
                <c:pt idx="1652">
                  <c:v>0.16473513236666623</c:v>
                </c:pt>
                <c:pt idx="1653">
                  <c:v>0.15673836819999987</c:v>
                </c:pt>
                <c:pt idx="1654">
                  <c:v>0.14466439320000005</c:v>
                </c:pt>
                <c:pt idx="1655">
                  <c:v>0.13663124653333314</c:v>
                </c:pt>
                <c:pt idx="1656">
                  <c:v>0.13672826653333417</c:v>
                </c:pt>
                <c:pt idx="1657">
                  <c:v>0.13682528653333415</c:v>
                </c:pt>
                <c:pt idx="1658">
                  <c:v>0.13692230653333315</c:v>
                </c:pt>
                <c:pt idx="1659">
                  <c:v>0.13701932653333312</c:v>
                </c:pt>
                <c:pt idx="1660">
                  <c:v>0.13711634653333316</c:v>
                </c:pt>
                <c:pt idx="1661">
                  <c:v>0.13314828319999966</c:v>
                </c:pt>
                <c:pt idx="1662">
                  <c:v>0.13323317569999965</c:v>
                </c:pt>
                <c:pt idx="1663">
                  <c:v>0.13333019569999968</c:v>
                </c:pt>
                <c:pt idx="1664">
                  <c:v>0.12528492153333382</c:v>
                </c:pt>
                <c:pt idx="1665">
                  <c:v>0.12129260320000038</c:v>
                </c:pt>
                <c:pt idx="1666">
                  <c:v>0.11323520153333347</c:v>
                </c:pt>
                <c:pt idx="1667">
                  <c:v>0.10515354486666657</c:v>
                </c:pt>
                <c:pt idx="1668">
                  <c:v>0.10113697153333311</c:v>
                </c:pt>
                <c:pt idx="1669">
                  <c:v>9.7108270700000707E-2</c:v>
                </c:pt>
                <c:pt idx="1670">
                  <c:v>9.3079569866666226E-2</c:v>
                </c:pt>
                <c:pt idx="1671">
                  <c:v>8.4973658199999316E-2</c:v>
                </c:pt>
                <c:pt idx="1672">
                  <c:v>8.0920702366666916E-2</c:v>
                </c:pt>
                <c:pt idx="1673">
                  <c:v>8.0932829866666903E-2</c:v>
                </c:pt>
                <c:pt idx="1674">
                  <c:v>7.6879874033333462E-2</c:v>
                </c:pt>
                <c:pt idx="1675">
                  <c:v>7.2814790700000021E-2</c:v>
                </c:pt>
                <c:pt idx="1676">
                  <c:v>6.8749707366666565E-2</c:v>
                </c:pt>
                <c:pt idx="1677">
                  <c:v>6.0607413199999662E-2</c:v>
                </c:pt>
                <c:pt idx="1678">
                  <c:v>5.2452991533332764E-2</c:v>
                </c:pt>
                <c:pt idx="1679">
                  <c:v>4.8351525700000349E-2</c:v>
                </c:pt>
                <c:pt idx="1680">
                  <c:v>4.8315143200000354E-2</c:v>
                </c:pt>
                <c:pt idx="1681">
                  <c:v>5.6408927366666209E-2</c:v>
                </c:pt>
                <c:pt idx="1682">
                  <c:v>6.8592049866666574E-2</c:v>
                </c:pt>
                <c:pt idx="1683">
                  <c:v>8.0787299866666912E-2</c:v>
                </c:pt>
                <c:pt idx="1684">
                  <c:v>9.7071888200000706E-2</c:v>
                </c:pt>
                <c:pt idx="1685">
                  <c:v>0.10525056486666658</c:v>
                </c:pt>
                <c:pt idx="1686">
                  <c:v>0.10529907486666658</c:v>
                </c:pt>
                <c:pt idx="1687">
                  <c:v>0.10534758486666761</c:v>
                </c:pt>
                <c:pt idx="1688">
                  <c:v>9.7265928199999657E-2</c:v>
                </c:pt>
                <c:pt idx="1689">
                  <c:v>8.9160016533332762E-2</c:v>
                </c:pt>
                <c:pt idx="1690">
                  <c:v>8.5119188200000362E-2</c:v>
                </c:pt>
                <c:pt idx="1691">
                  <c:v>8.1066232366666907E-2</c:v>
                </c:pt>
                <c:pt idx="1692">
                  <c:v>8.1078359866665881E-2</c:v>
                </c:pt>
                <c:pt idx="1693">
                  <c:v>8.1090487366665881E-2</c:v>
                </c:pt>
                <c:pt idx="1694">
                  <c:v>8.1102614866667949E-2</c:v>
                </c:pt>
                <c:pt idx="1695">
                  <c:v>8.1114742366666923E-2</c:v>
                </c:pt>
                <c:pt idx="1696">
                  <c:v>8.1126869866665868E-2</c:v>
                </c:pt>
                <c:pt idx="1697">
                  <c:v>8.113899736666691E-2</c:v>
                </c:pt>
                <c:pt idx="1698">
                  <c:v>7.7086041533333455E-2</c:v>
                </c:pt>
                <c:pt idx="1699">
                  <c:v>6.8955874866666558E-2</c:v>
                </c:pt>
                <c:pt idx="1700">
                  <c:v>6.0813580700000702E-2</c:v>
                </c:pt>
                <c:pt idx="1701">
                  <c:v>5.6724242366666219E-2</c:v>
                </c:pt>
                <c:pt idx="1702">
                  <c:v>5.6699987366666212E-2</c:v>
                </c:pt>
                <c:pt idx="1703">
                  <c:v>5.2610649033333803E-2</c:v>
                </c:pt>
                <c:pt idx="1704">
                  <c:v>5.2574266533333802E-2</c:v>
                </c:pt>
                <c:pt idx="1705">
                  <c:v>5.661509486666725E-2</c:v>
                </c:pt>
                <c:pt idx="1706">
                  <c:v>5.6590839866666215E-2</c:v>
                </c:pt>
                <c:pt idx="1707">
                  <c:v>6.0631668199999662E-2</c:v>
                </c:pt>
                <c:pt idx="1708">
                  <c:v>6.468462403333311E-2</c:v>
                </c:pt>
                <c:pt idx="1709">
                  <c:v>6.4672496533333096E-2</c:v>
                </c:pt>
                <c:pt idx="1710">
                  <c:v>7.2790535700000006E-2</c:v>
                </c:pt>
                <c:pt idx="1711">
                  <c:v>8.0932829866666903E-2</c:v>
                </c:pt>
                <c:pt idx="1712">
                  <c:v>8.5010040699999317E-2</c:v>
                </c:pt>
                <c:pt idx="1713">
                  <c:v>9.3164462366667256E-2</c:v>
                </c:pt>
                <c:pt idx="1714">
                  <c:v>9.7265928200000698E-2</c:v>
                </c:pt>
                <c:pt idx="1715">
                  <c:v>0.10136739403333207</c:v>
                </c:pt>
                <c:pt idx="1716">
                  <c:v>0.10548098736666657</c:v>
                </c:pt>
                <c:pt idx="1717">
                  <c:v>0.10959458070000105</c:v>
                </c:pt>
                <c:pt idx="1718">
                  <c:v>0.11372030153333347</c:v>
                </c:pt>
                <c:pt idx="1719">
                  <c:v>0.11784602236666587</c:v>
                </c:pt>
                <c:pt idx="1720">
                  <c:v>0.11791878736666692</c:v>
                </c:pt>
                <c:pt idx="1721">
                  <c:v>0.10984925820000001</c:v>
                </c:pt>
                <c:pt idx="1722">
                  <c:v>9.7702518199999672E-2</c:v>
                </c:pt>
                <c:pt idx="1723">
                  <c:v>8.5531523200000362E-2</c:v>
                </c:pt>
                <c:pt idx="1724">
                  <c:v>7.334840070000001E-2</c:v>
                </c:pt>
                <c:pt idx="1725">
                  <c:v>4.8945773199999314E-2</c:v>
                </c:pt>
                <c:pt idx="1726">
                  <c:v>1.6364469033333797E-2</c:v>
                </c:pt>
                <c:pt idx="1727">
                  <c:v>-2.03304284666662E-2</c:v>
                </c:pt>
                <c:pt idx="1728">
                  <c:v>-6.1151046800000691E-2</c:v>
                </c:pt>
                <c:pt idx="1729">
                  <c:v>-0.10203230263333309</c:v>
                </c:pt>
                <c:pt idx="1730">
                  <c:v>-0.12671386263333276</c:v>
                </c:pt>
                <c:pt idx="1731">
                  <c:v>-0.13514721679999966</c:v>
                </c:pt>
                <c:pt idx="1732">
                  <c:v>-0.1354625318000007</c:v>
                </c:pt>
                <c:pt idx="1733">
                  <c:v>-0.12763555263333382</c:v>
                </c:pt>
                <c:pt idx="1734">
                  <c:v>-0.11979644596666637</c:v>
                </c:pt>
                <c:pt idx="1735">
                  <c:v>-0.11601029513333345</c:v>
                </c:pt>
                <c:pt idx="1736">
                  <c:v>-0.12035431096666692</c:v>
                </c:pt>
                <c:pt idx="1737">
                  <c:v>-0.12064537096666637</c:v>
                </c:pt>
                <c:pt idx="1738">
                  <c:v>-0.11685922013333294</c:v>
                </c:pt>
                <c:pt idx="1739">
                  <c:v>-0.10900798596666655</c:v>
                </c:pt>
                <c:pt idx="1740">
                  <c:v>-8.8937246800000355E-2</c:v>
                </c:pt>
                <c:pt idx="1741">
                  <c:v>-6.0699958466666724E-2</c:v>
                </c:pt>
                <c:pt idx="1742">
                  <c:v>-4.0544326799999475E-2</c:v>
                </c:pt>
                <c:pt idx="1743">
                  <c:v>-2.8506734300000169E-2</c:v>
                </c:pt>
                <c:pt idx="1744">
                  <c:v>-1.6444886800000339E-2</c:v>
                </c:pt>
                <c:pt idx="1745">
                  <c:v>-1.2501078466666893E-2</c:v>
                </c:pt>
                <c:pt idx="1746">
                  <c:v>-1.2622353466666382E-2</c:v>
                </c:pt>
                <c:pt idx="1747">
                  <c:v>-4.6134617999994722E-3</c:v>
                </c:pt>
                <c:pt idx="1748">
                  <c:v>3.4196848666668968E-3</c:v>
                </c:pt>
                <c:pt idx="1749">
                  <c:v>1.1452831533332762E-2</c:v>
                </c:pt>
                <c:pt idx="1750">
                  <c:v>2.3575316533332582E-2</c:v>
                </c:pt>
                <c:pt idx="1751">
                  <c:v>2.7579762366666559E-2</c:v>
                </c:pt>
                <c:pt idx="1752">
                  <c:v>2.7519124866667077E-2</c:v>
                </c:pt>
                <c:pt idx="1753">
                  <c:v>2.7458487366667079E-2</c:v>
                </c:pt>
                <c:pt idx="1754">
                  <c:v>2.7397849866666556E-2</c:v>
                </c:pt>
                <c:pt idx="1755">
                  <c:v>2.7337212366666554E-2</c:v>
                </c:pt>
                <c:pt idx="1756">
                  <c:v>2.7276574866666556E-2</c:v>
                </c:pt>
                <c:pt idx="1757">
                  <c:v>2.3150854033333629E-2</c:v>
                </c:pt>
                <c:pt idx="1758">
                  <c:v>2.3078089033333631E-2</c:v>
                </c:pt>
                <c:pt idx="1759">
                  <c:v>2.3017451533333629E-2</c:v>
                </c:pt>
                <c:pt idx="1760">
                  <c:v>1.8879603199999657E-2</c:v>
                </c:pt>
                <c:pt idx="1761">
                  <c:v>1.8806838199999655E-2</c:v>
                </c:pt>
                <c:pt idx="1762">
                  <c:v>1.8734073200000177E-2</c:v>
                </c:pt>
                <c:pt idx="1763">
                  <c:v>1.8661308200000174E-2</c:v>
                </c:pt>
                <c:pt idx="1764">
                  <c:v>1.4523459866666729E-2</c:v>
                </c:pt>
                <c:pt idx="1765">
                  <c:v>2.2433173666668972E-3</c:v>
                </c:pt>
                <c:pt idx="1766">
                  <c:v>-2.2256330133333276E-2</c:v>
                </c:pt>
                <c:pt idx="1767">
                  <c:v>-5.4934654300000337E-2</c:v>
                </c:pt>
                <c:pt idx="1768">
                  <c:v>-9.5791655133333278E-2</c:v>
                </c:pt>
                <c:pt idx="1769">
                  <c:v>-0.1407865043000002</c:v>
                </c:pt>
                <c:pt idx="1770">
                  <c:v>-0.17771182430000018</c:v>
                </c:pt>
                <c:pt idx="1771">
                  <c:v>-0.19436023763333296</c:v>
                </c:pt>
                <c:pt idx="1772">
                  <c:v>-0.19474831763333295</c:v>
                </c:pt>
                <c:pt idx="1773">
                  <c:v>-0.1870062309666671</c:v>
                </c:pt>
                <c:pt idx="1774">
                  <c:v>-0.16704463930000038</c:v>
                </c:pt>
                <c:pt idx="1775">
                  <c:v>-0.1429815817999999</c:v>
                </c:pt>
                <c:pt idx="1776">
                  <c:v>-0.13107739179999983</c:v>
                </c:pt>
                <c:pt idx="1777">
                  <c:v>-0.13543353513333325</c:v>
                </c:pt>
                <c:pt idx="1778">
                  <c:v>-0.15606213930000026</c:v>
                </c:pt>
                <c:pt idx="1779">
                  <c:v>-0.18893450346666682</c:v>
                </c:pt>
                <c:pt idx="1780">
                  <c:v>-0.21779029429999991</c:v>
                </c:pt>
                <c:pt idx="1781">
                  <c:v>-0.22635705096666656</c:v>
                </c:pt>
                <c:pt idx="1782">
                  <c:v>-0.21052118013333304</c:v>
                </c:pt>
                <c:pt idx="1783">
                  <c:v>-0.17838859346666674</c:v>
                </c:pt>
                <c:pt idx="1784">
                  <c:v>-0.13806520263333355</c:v>
                </c:pt>
                <c:pt idx="1785">
                  <c:v>-0.10987642429999991</c:v>
                </c:pt>
                <c:pt idx="1786">
                  <c:v>-9.7923724300000098E-2</c:v>
                </c:pt>
                <c:pt idx="1787">
                  <c:v>-9.408906346666665E-2</c:v>
                </c:pt>
                <c:pt idx="1788">
                  <c:v>-9.8384569299999808E-2</c:v>
                </c:pt>
                <c:pt idx="1789">
                  <c:v>-0.11488745263333339</c:v>
                </c:pt>
                <c:pt idx="1790">
                  <c:v>-0.14362196846666675</c:v>
                </c:pt>
                <c:pt idx="1791">
                  <c:v>-0.18053516096666661</c:v>
                </c:pt>
                <c:pt idx="1792">
                  <c:v>-0.21750899096666668</c:v>
                </c:pt>
                <c:pt idx="1793">
                  <c:v>-0.23014083096666674</c:v>
                </c:pt>
                <c:pt idx="1794">
                  <c:v>-0.29560662679999999</c:v>
                </c:pt>
                <c:pt idx="1795">
                  <c:v>-0.15395934013333334</c:v>
                </c:pt>
                <c:pt idx="1796">
                  <c:v>5.742499320000001E-2</c:v>
                </c:pt>
                <c:pt idx="1797">
                  <c:v>5.742499320000001E-2</c:v>
                </c:pt>
                <c:pt idx="1798">
                  <c:v>5.742499320000001E-2</c:v>
                </c:pt>
                <c:pt idx="1799">
                  <c:v>5.742499320000001E-2</c:v>
                </c:pt>
                <c:pt idx="1800">
                  <c:v>5.742499320000001E-2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6AC-47B5-8320-36D45BF749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3319248"/>
        <c:axId val="893323568"/>
      </c:scatterChart>
      <c:valAx>
        <c:axId val="89331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323568"/>
        <c:crosses val="autoZero"/>
        <c:crossBetween val="midCat"/>
      </c:valAx>
      <c:valAx>
        <c:axId val="89332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33192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 (km/h/s)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Calculations'!$H$4:$H$1804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</c:v>
                </c:pt>
                <c:pt idx="12">
                  <c:v>0.85</c:v>
                </c:pt>
                <c:pt idx="13">
                  <c:v>2.6</c:v>
                </c:pt>
                <c:pt idx="14">
                  <c:v>4.1000000000000005</c:v>
                </c:pt>
                <c:pt idx="15">
                  <c:v>3.8499999999999996</c:v>
                </c:pt>
                <c:pt idx="16">
                  <c:v>3.4999999999999991</c:v>
                </c:pt>
                <c:pt idx="17">
                  <c:v>4.3</c:v>
                </c:pt>
                <c:pt idx="18">
                  <c:v>4.5500000000000007</c:v>
                </c:pt>
                <c:pt idx="19">
                  <c:v>2.9000000000000004</c:v>
                </c:pt>
                <c:pt idx="20">
                  <c:v>1.0500000000000007</c:v>
                </c:pt>
                <c:pt idx="21">
                  <c:v>0.40000000000000036</c:v>
                </c:pt>
                <c:pt idx="22">
                  <c:v>0.34999999999999964</c:v>
                </c:pt>
                <c:pt idx="23">
                  <c:v>0.40000000000000036</c:v>
                </c:pt>
                <c:pt idx="24">
                  <c:v>1</c:v>
                </c:pt>
                <c:pt idx="25">
                  <c:v>1.3999999999999986</c:v>
                </c:pt>
                <c:pt idx="26">
                  <c:v>1.6500000000000004</c:v>
                </c:pt>
                <c:pt idx="27">
                  <c:v>2.3500000000000014</c:v>
                </c:pt>
                <c:pt idx="28">
                  <c:v>2.5</c:v>
                </c:pt>
                <c:pt idx="29">
                  <c:v>2.3499999999999979</c:v>
                </c:pt>
                <c:pt idx="30">
                  <c:v>1.6999999999999993</c:v>
                </c:pt>
                <c:pt idx="31">
                  <c:v>1</c:v>
                </c:pt>
                <c:pt idx="32">
                  <c:v>0.69999999999999929</c:v>
                </c:pt>
                <c:pt idx="33">
                  <c:v>0.55000000000000071</c:v>
                </c:pt>
                <c:pt idx="34">
                  <c:v>0.30000000000000071</c:v>
                </c:pt>
                <c:pt idx="35">
                  <c:v>-9.9999999999997868E-2</c:v>
                </c:pt>
                <c:pt idx="36">
                  <c:v>-0.89999999999999858</c:v>
                </c:pt>
                <c:pt idx="37">
                  <c:v>-2.1500000000000021</c:v>
                </c:pt>
                <c:pt idx="38">
                  <c:v>-2.8500000000000014</c:v>
                </c:pt>
                <c:pt idx="39">
                  <c:v>-2.6499999999999986</c:v>
                </c:pt>
                <c:pt idx="40">
                  <c:v>-2.3500000000000014</c:v>
                </c:pt>
                <c:pt idx="41">
                  <c:v>-2.8000000000000007</c:v>
                </c:pt>
                <c:pt idx="42">
                  <c:v>-3.5999999999999979</c:v>
                </c:pt>
                <c:pt idx="43">
                  <c:v>-3.4000000000000004</c:v>
                </c:pt>
                <c:pt idx="44">
                  <c:v>-2.1000000000000014</c:v>
                </c:pt>
                <c:pt idx="45">
                  <c:v>-0.90000000000000036</c:v>
                </c:pt>
                <c:pt idx="46">
                  <c:v>-0.69999999999999929</c:v>
                </c:pt>
                <c:pt idx="47">
                  <c:v>-1</c:v>
                </c:pt>
                <c:pt idx="48">
                  <c:v>-0.84999999999999964</c:v>
                </c:pt>
                <c:pt idx="49">
                  <c:v>-0.29999999999999893</c:v>
                </c:pt>
                <c:pt idx="50">
                  <c:v>-0.20000000000000107</c:v>
                </c:pt>
                <c:pt idx="51">
                  <c:v>-1.0500000000000007</c:v>
                </c:pt>
                <c:pt idx="52">
                  <c:v>-2.1499999999999995</c:v>
                </c:pt>
                <c:pt idx="53">
                  <c:v>-1.7999999999999998</c:v>
                </c:pt>
                <c:pt idx="54">
                  <c:v>-0.54999999999999982</c:v>
                </c:pt>
                <c:pt idx="55">
                  <c:v>-4.9999999999999822E-2</c:v>
                </c:pt>
                <c:pt idx="56">
                  <c:v>0</c:v>
                </c:pt>
                <c:pt idx="57">
                  <c:v>0.15000000000000036</c:v>
                </c:pt>
                <c:pt idx="58">
                  <c:v>0.29999999999999982</c:v>
                </c:pt>
                <c:pt idx="59">
                  <c:v>1.1999999999999993</c:v>
                </c:pt>
                <c:pt idx="60">
                  <c:v>1.3500000000000005</c:v>
                </c:pt>
                <c:pt idx="61">
                  <c:v>0.60000000000000053</c:v>
                </c:pt>
                <c:pt idx="62">
                  <c:v>0.44999999999999929</c:v>
                </c:pt>
                <c:pt idx="63">
                  <c:v>0.60000000000000053</c:v>
                </c:pt>
                <c:pt idx="64">
                  <c:v>0.80000000000000071</c:v>
                </c:pt>
                <c:pt idx="65">
                  <c:v>0.5</c:v>
                </c:pt>
                <c:pt idx="66">
                  <c:v>0.29999999999999893</c:v>
                </c:pt>
                <c:pt idx="67">
                  <c:v>1.0999999999999996</c:v>
                </c:pt>
                <c:pt idx="68">
                  <c:v>2.4000000000000004</c:v>
                </c:pt>
                <c:pt idx="69">
                  <c:v>3.0999999999999996</c:v>
                </c:pt>
                <c:pt idx="70">
                  <c:v>3.3000000000000007</c:v>
                </c:pt>
                <c:pt idx="71">
                  <c:v>3.0500000000000007</c:v>
                </c:pt>
                <c:pt idx="72">
                  <c:v>2.2999999999999989</c:v>
                </c:pt>
                <c:pt idx="73">
                  <c:v>1.4499999999999993</c:v>
                </c:pt>
                <c:pt idx="74">
                  <c:v>1</c:v>
                </c:pt>
                <c:pt idx="75">
                  <c:v>0.94999999999999929</c:v>
                </c:pt>
                <c:pt idx="76">
                  <c:v>1.0500000000000007</c:v>
                </c:pt>
                <c:pt idx="77">
                  <c:v>0.94999999999999929</c:v>
                </c:pt>
                <c:pt idx="78">
                  <c:v>0.5</c:v>
                </c:pt>
                <c:pt idx="79">
                  <c:v>-0.14999999999999858</c:v>
                </c:pt>
                <c:pt idx="80">
                  <c:v>-0.5</c:v>
                </c:pt>
                <c:pt idx="81">
                  <c:v>-0.85000000000000142</c:v>
                </c:pt>
                <c:pt idx="82">
                  <c:v>-0.75</c:v>
                </c:pt>
                <c:pt idx="83">
                  <c:v>-0.29999999999999716</c:v>
                </c:pt>
                <c:pt idx="84">
                  <c:v>-0.55000000000000071</c:v>
                </c:pt>
                <c:pt idx="85">
                  <c:v>-0.70000000000000284</c:v>
                </c:pt>
                <c:pt idx="86">
                  <c:v>-0.64999999999999858</c:v>
                </c:pt>
                <c:pt idx="87">
                  <c:v>-0.54999999999999716</c:v>
                </c:pt>
                <c:pt idx="88">
                  <c:v>-1.3500000000000014</c:v>
                </c:pt>
                <c:pt idx="89">
                  <c:v>-3.4500000000000011</c:v>
                </c:pt>
                <c:pt idx="90">
                  <c:v>-4.9499999999999993</c:v>
                </c:pt>
                <c:pt idx="91">
                  <c:v>-5.15</c:v>
                </c:pt>
                <c:pt idx="92">
                  <c:v>-3.9000000000000004</c:v>
                </c:pt>
                <c:pt idx="93">
                  <c:v>-2.5</c:v>
                </c:pt>
                <c:pt idx="94">
                  <c:v>-2.5499999999999998</c:v>
                </c:pt>
                <c:pt idx="95">
                  <c:v>-3.1</c:v>
                </c:pt>
                <c:pt idx="96">
                  <c:v>-2.75</c:v>
                </c:pt>
                <c:pt idx="97">
                  <c:v>-1.7999999999999998</c:v>
                </c:pt>
                <c:pt idx="98">
                  <c:v>-1.8</c:v>
                </c:pt>
                <c:pt idx="99">
                  <c:v>-1.1000000000000001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0.1</c:v>
                </c:pt>
                <c:pt idx="138">
                  <c:v>0.95</c:v>
                </c:pt>
                <c:pt idx="139">
                  <c:v>2.9499999999999997</c:v>
                </c:pt>
                <c:pt idx="140">
                  <c:v>4.8999999999999995</c:v>
                </c:pt>
                <c:pt idx="141">
                  <c:v>5.1499999999999995</c:v>
                </c:pt>
                <c:pt idx="142">
                  <c:v>3.5999999999999996</c:v>
                </c:pt>
                <c:pt idx="143">
                  <c:v>1.75</c:v>
                </c:pt>
                <c:pt idx="144">
                  <c:v>0.95000000000000107</c:v>
                </c:pt>
                <c:pt idx="145">
                  <c:v>1.4500000000000011</c:v>
                </c:pt>
                <c:pt idx="146">
                  <c:v>2.2999999999999989</c:v>
                </c:pt>
                <c:pt idx="147">
                  <c:v>2.4499999999999993</c:v>
                </c:pt>
                <c:pt idx="148">
                  <c:v>1.9000000000000004</c:v>
                </c:pt>
                <c:pt idx="149">
                  <c:v>1.0500000000000007</c:v>
                </c:pt>
                <c:pt idx="150">
                  <c:v>9.9999999999999645E-2</c:v>
                </c:pt>
                <c:pt idx="151">
                  <c:v>-1.3000000000000007</c:v>
                </c:pt>
                <c:pt idx="152">
                  <c:v>-3.3999999999999986</c:v>
                </c:pt>
                <c:pt idx="153">
                  <c:v>-4.9499999999999993</c:v>
                </c:pt>
                <c:pt idx="154">
                  <c:v>-4.6500000000000004</c:v>
                </c:pt>
                <c:pt idx="155">
                  <c:v>-2.6500000000000004</c:v>
                </c:pt>
                <c:pt idx="156">
                  <c:v>-0.35000000000000053</c:v>
                </c:pt>
                <c:pt idx="157">
                  <c:v>1.0499999999999998</c:v>
                </c:pt>
                <c:pt idx="158">
                  <c:v>2.2999999999999998</c:v>
                </c:pt>
                <c:pt idx="159">
                  <c:v>3.0000000000000009</c:v>
                </c:pt>
                <c:pt idx="160">
                  <c:v>3.0999999999999996</c:v>
                </c:pt>
                <c:pt idx="161">
                  <c:v>2.6999999999999993</c:v>
                </c:pt>
                <c:pt idx="162">
                  <c:v>2.1000000000000014</c:v>
                </c:pt>
                <c:pt idx="163">
                  <c:v>2</c:v>
                </c:pt>
                <c:pt idx="164">
                  <c:v>1.75</c:v>
                </c:pt>
                <c:pt idx="165">
                  <c:v>1.3000000000000007</c:v>
                </c:pt>
                <c:pt idx="166">
                  <c:v>1.0500000000000007</c:v>
                </c:pt>
                <c:pt idx="167">
                  <c:v>1.5500000000000007</c:v>
                </c:pt>
                <c:pt idx="168">
                  <c:v>2</c:v>
                </c:pt>
                <c:pt idx="169">
                  <c:v>1.3999999999999986</c:v>
                </c:pt>
                <c:pt idx="170">
                  <c:v>9.9999999999997868E-2</c:v>
                </c:pt>
                <c:pt idx="171">
                  <c:v>-1.4499999999999993</c:v>
                </c:pt>
                <c:pt idx="172">
                  <c:v>-3.1999999999999993</c:v>
                </c:pt>
                <c:pt idx="173">
                  <c:v>-4</c:v>
                </c:pt>
                <c:pt idx="174">
                  <c:v>-2.8499999999999996</c:v>
                </c:pt>
                <c:pt idx="175">
                  <c:v>-1</c:v>
                </c:pt>
                <c:pt idx="176">
                  <c:v>0.29999999999999893</c:v>
                </c:pt>
                <c:pt idx="177">
                  <c:v>1.3499999999999996</c:v>
                </c:pt>
                <c:pt idx="178">
                  <c:v>1.6500000000000004</c:v>
                </c:pt>
                <c:pt idx="179">
                  <c:v>0.90000000000000036</c:v>
                </c:pt>
                <c:pt idx="180">
                  <c:v>0.15000000000000036</c:v>
                </c:pt>
                <c:pt idx="181">
                  <c:v>-0.20000000000000107</c:v>
                </c:pt>
                <c:pt idx="182">
                  <c:v>-0.59999999999999964</c:v>
                </c:pt>
                <c:pt idx="183">
                  <c:v>-1.5499999999999989</c:v>
                </c:pt>
                <c:pt idx="184">
                  <c:v>-2.3499999999999996</c:v>
                </c:pt>
                <c:pt idx="185">
                  <c:v>-2.5500000000000007</c:v>
                </c:pt>
                <c:pt idx="186">
                  <c:v>-2.3500000000000014</c:v>
                </c:pt>
                <c:pt idx="187">
                  <c:v>-1.9499999999999993</c:v>
                </c:pt>
                <c:pt idx="188">
                  <c:v>-1.5999999999999996</c:v>
                </c:pt>
                <c:pt idx="189">
                  <c:v>-1.3000000000000007</c:v>
                </c:pt>
                <c:pt idx="190">
                  <c:v>-1</c:v>
                </c:pt>
                <c:pt idx="191">
                  <c:v>-0.79999999999999982</c:v>
                </c:pt>
                <c:pt idx="192">
                  <c:v>-0.59999999999999964</c:v>
                </c:pt>
                <c:pt idx="193">
                  <c:v>-0.35000000000000053</c:v>
                </c:pt>
                <c:pt idx="194">
                  <c:v>-0.25</c:v>
                </c:pt>
                <c:pt idx="195">
                  <c:v>-9.9999999999999645E-2</c:v>
                </c:pt>
                <c:pt idx="196">
                  <c:v>0</c:v>
                </c:pt>
                <c:pt idx="197">
                  <c:v>0</c:v>
                </c:pt>
                <c:pt idx="198">
                  <c:v>0.25</c:v>
                </c:pt>
                <c:pt idx="199">
                  <c:v>0.5</c:v>
                </c:pt>
                <c:pt idx="200">
                  <c:v>0.75</c:v>
                </c:pt>
                <c:pt idx="201">
                  <c:v>1</c:v>
                </c:pt>
                <c:pt idx="202">
                  <c:v>1.25</c:v>
                </c:pt>
                <c:pt idx="203">
                  <c:v>2</c:v>
                </c:pt>
                <c:pt idx="204">
                  <c:v>2.3499999999999996</c:v>
                </c:pt>
                <c:pt idx="205">
                  <c:v>2.4000000000000004</c:v>
                </c:pt>
                <c:pt idx="206">
                  <c:v>2.8499999999999996</c:v>
                </c:pt>
                <c:pt idx="207">
                  <c:v>2.9000000000000004</c:v>
                </c:pt>
                <c:pt idx="208">
                  <c:v>2.5500000000000007</c:v>
                </c:pt>
                <c:pt idx="209">
                  <c:v>2.8000000000000007</c:v>
                </c:pt>
                <c:pt idx="210">
                  <c:v>2.75</c:v>
                </c:pt>
                <c:pt idx="211">
                  <c:v>2</c:v>
                </c:pt>
                <c:pt idx="212">
                  <c:v>1.5</c:v>
                </c:pt>
                <c:pt idx="213">
                  <c:v>1.1999999999999993</c:v>
                </c:pt>
                <c:pt idx="214">
                  <c:v>1.3000000000000007</c:v>
                </c:pt>
                <c:pt idx="215">
                  <c:v>1.6999999999999993</c:v>
                </c:pt>
                <c:pt idx="216">
                  <c:v>2</c:v>
                </c:pt>
                <c:pt idx="217">
                  <c:v>2</c:v>
                </c:pt>
                <c:pt idx="218">
                  <c:v>1.75</c:v>
                </c:pt>
                <c:pt idx="219">
                  <c:v>1.3999999999999986</c:v>
                </c:pt>
                <c:pt idx="220">
                  <c:v>1.0500000000000007</c:v>
                </c:pt>
                <c:pt idx="221">
                  <c:v>0.65000000000000213</c:v>
                </c:pt>
                <c:pt idx="222">
                  <c:v>0.39999999999999858</c:v>
                </c:pt>
                <c:pt idx="223">
                  <c:v>0.34999999999999787</c:v>
                </c:pt>
                <c:pt idx="224">
                  <c:v>0.35000000000000142</c:v>
                </c:pt>
                <c:pt idx="225">
                  <c:v>0.5</c:v>
                </c:pt>
                <c:pt idx="226">
                  <c:v>0.54999999999999716</c:v>
                </c:pt>
                <c:pt idx="227">
                  <c:v>0.5</c:v>
                </c:pt>
                <c:pt idx="228">
                  <c:v>0.45000000000000284</c:v>
                </c:pt>
                <c:pt idx="229">
                  <c:v>0.35000000000000142</c:v>
                </c:pt>
                <c:pt idx="230">
                  <c:v>0.14999999999999858</c:v>
                </c:pt>
                <c:pt idx="231">
                  <c:v>-0.14999999999999858</c:v>
                </c:pt>
                <c:pt idx="232">
                  <c:v>-0.80000000000000071</c:v>
                </c:pt>
                <c:pt idx="233">
                  <c:v>-1.6500000000000021</c:v>
                </c:pt>
                <c:pt idx="234">
                  <c:v>-1.9499999999999993</c:v>
                </c:pt>
                <c:pt idx="235">
                  <c:v>-1.5500000000000007</c:v>
                </c:pt>
                <c:pt idx="236">
                  <c:v>-0.89999999999999858</c:v>
                </c:pt>
                <c:pt idx="237">
                  <c:v>-0.69999999999999929</c:v>
                </c:pt>
                <c:pt idx="238">
                  <c:v>-1.1500000000000021</c:v>
                </c:pt>
                <c:pt idx="239">
                  <c:v>-2.0500000000000007</c:v>
                </c:pt>
                <c:pt idx="240">
                  <c:v>-2.6999999999999993</c:v>
                </c:pt>
                <c:pt idx="241">
                  <c:v>-2.3999999999999986</c:v>
                </c:pt>
                <c:pt idx="242">
                  <c:v>-2.25</c:v>
                </c:pt>
                <c:pt idx="243">
                  <c:v>-2.4499999999999993</c:v>
                </c:pt>
                <c:pt idx="244">
                  <c:v>-2.3500000000000014</c:v>
                </c:pt>
                <c:pt idx="245">
                  <c:v>-2.8000000000000007</c:v>
                </c:pt>
                <c:pt idx="246">
                  <c:v>-3.5999999999999979</c:v>
                </c:pt>
                <c:pt idx="247">
                  <c:v>-3.4000000000000004</c:v>
                </c:pt>
                <c:pt idx="248">
                  <c:v>-2.1000000000000014</c:v>
                </c:pt>
                <c:pt idx="249">
                  <c:v>-0.90000000000000036</c:v>
                </c:pt>
                <c:pt idx="250">
                  <c:v>-0.69999999999999929</c:v>
                </c:pt>
                <c:pt idx="251">
                  <c:v>-1</c:v>
                </c:pt>
                <c:pt idx="252">
                  <c:v>-0.84999999999999964</c:v>
                </c:pt>
                <c:pt idx="253">
                  <c:v>-0.29999999999999893</c:v>
                </c:pt>
                <c:pt idx="254">
                  <c:v>-0.20000000000000107</c:v>
                </c:pt>
                <c:pt idx="255">
                  <c:v>-1.0500000000000007</c:v>
                </c:pt>
                <c:pt idx="256">
                  <c:v>-1.4499999999999993</c:v>
                </c:pt>
                <c:pt idx="257">
                  <c:v>-0.14999999999999947</c:v>
                </c:pt>
                <c:pt idx="258">
                  <c:v>1.6999999999999993</c:v>
                </c:pt>
                <c:pt idx="259">
                  <c:v>2.6000000000000005</c:v>
                </c:pt>
                <c:pt idx="260">
                  <c:v>2.6500000000000004</c:v>
                </c:pt>
                <c:pt idx="261">
                  <c:v>2.5499999999999989</c:v>
                </c:pt>
                <c:pt idx="262">
                  <c:v>2.75</c:v>
                </c:pt>
                <c:pt idx="263">
                  <c:v>3.4000000000000004</c:v>
                </c:pt>
                <c:pt idx="264">
                  <c:v>3.7000000000000011</c:v>
                </c:pt>
                <c:pt idx="265">
                  <c:v>3.25</c:v>
                </c:pt>
                <c:pt idx="266">
                  <c:v>2.3499999999999979</c:v>
                </c:pt>
                <c:pt idx="267">
                  <c:v>1.9499999999999993</c:v>
                </c:pt>
                <c:pt idx="268">
                  <c:v>1.8000000000000007</c:v>
                </c:pt>
                <c:pt idx="269">
                  <c:v>1.5</c:v>
                </c:pt>
                <c:pt idx="270">
                  <c:v>0.80000000000000071</c:v>
                </c:pt>
                <c:pt idx="271">
                  <c:v>-0.14999999999999858</c:v>
                </c:pt>
                <c:pt idx="272">
                  <c:v>-0.35000000000000142</c:v>
                </c:pt>
                <c:pt idx="273">
                  <c:v>-0.94999999999999929</c:v>
                </c:pt>
                <c:pt idx="274">
                  <c:v>-2.25</c:v>
                </c:pt>
                <c:pt idx="275">
                  <c:v>-2.8500000000000014</c:v>
                </c:pt>
                <c:pt idx="276">
                  <c:v>-3.1999999999999993</c:v>
                </c:pt>
                <c:pt idx="277">
                  <c:v>-3.5500000000000007</c:v>
                </c:pt>
                <c:pt idx="278">
                  <c:v>-4.4499999999999993</c:v>
                </c:pt>
                <c:pt idx="279">
                  <c:v>-4.75</c:v>
                </c:pt>
                <c:pt idx="280">
                  <c:v>-2.6500000000000004</c:v>
                </c:pt>
                <c:pt idx="281">
                  <c:v>0.75</c:v>
                </c:pt>
                <c:pt idx="282">
                  <c:v>3.2000000000000011</c:v>
                </c:pt>
                <c:pt idx="283">
                  <c:v>3.6500000000000004</c:v>
                </c:pt>
                <c:pt idx="284">
                  <c:v>3.75</c:v>
                </c:pt>
                <c:pt idx="285">
                  <c:v>3.5999999999999996</c:v>
                </c:pt>
                <c:pt idx="286">
                  <c:v>3.3000000000000007</c:v>
                </c:pt>
                <c:pt idx="287">
                  <c:v>3.3000000000000007</c:v>
                </c:pt>
                <c:pt idx="288">
                  <c:v>3.2999999999999972</c:v>
                </c:pt>
                <c:pt idx="289">
                  <c:v>2.6000000000000014</c:v>
                </c:pt>
                <c:pt idx="290">
                  <c:v>1.25</c:v>
                </c:pt>
                <c:pt idx="291">
                  <c:v>0</c:v>
                </c:pt>
                <c:pt idx="292">
                  <c:v>-0.84999999999999787</c:v>
                </c:pt>
                <c:pt idx="293">
                  <c:v>-0.95000000000000284</c:v>
                </c:pt>
                <c:pt idx="294">
                  <c:v>-0.65000000000000213</c:v>
                </c:pt>
                <c:pt idx="295">
                  <c:v>-0.29999999999999716</c:v>
                </c:pt>
                <c:pt idx="296">
                  <c:v>0</c:v>
                </c:pt>
                <c:pt idx="297">
                  <c:v>0.19999999999999929</c:v>
                </c:pt>
                <c:pt idx="298">
                  <c:v>0.25</c:v>
                </c:pt>
                <c:pt idx="299">
                  <c:v>9.9999999999997868E-2</c:v>
                </c:pt>
                <c:pt idx="300">
                  <c:v>-9.9999999999997868E-2</c:v>
                </c:pt>
                <c:pt idx="301">
                  <c:v>-0.34999999999999787</c:v>
                </c:pt>
                <c:pt idx="302">
                  <c:v>-0.65000000000000213</c:v>
                </c:pt>
                <c:pt idx="303">
                  <c:v>-0.90000000000000213</c:v>
                </c:pt>
                <c:pt idx="304">
                  <c:v>-1.25</c:v>
                </c:pt>
                <c:pt idx="305">
                  <c:v>-1.5</c:v>
                </c:pt>
                <c:pt idx="306">
                  <c:v>-1.25</c:v>
                </c:pt>
                <c:pt idx="307">
                  <c:v>-0.75</c:v>
                </c:pt>
                <c:pt idx="308">
                  <c:v>-0.34999999999999787</c:v>
                </c:pt>
                <c:pt idx="309">
                  <c:v>-0.29999999999999716</c:v>
                </c:pt>
                <c:pt idx="310">
                  <c:v>-0.44999999999999929</c:v>
                </c:pt>
                <c:pt idx="311">
                  <c:v>-0.60000000000000142</c:v>
                </c:pt>
                <c:pt idx="312">
                  <c:v>-0.90000000000000213</c:v>
                </c:pt>
                <c:pt idx="313">
                  <c:v>-1.25</c:v>
                </c:pt>
                <c:pt idx="314">
                  <c:v>-1.5</c:v>
                </c:pt>
                <c:pt idx="315">
                  <c:v>-1.5</c:v>
                </c:pt>
                <c:pt idx="316">
                  <c:v>-1.3499999999999996</c:v>
                </c:pt>
                <c:pt idx="317">
                  <c:v>-1.5</c:v>
                </c:pt>
                <c:pt idx="318">
                  <c:v>-1.8499999999999996</c:v>
                </c:pt>
                <c:pt idx="319">
                  <c:v>-1.9499999999999993</c:v>
                </c:pt>
                <c:pt idx="320">
                  <c:v>-1.1999999999999993</c:v>
                </c:pt>
                <c:pt idx="321">
                  <c:v>-0.60000000000000142</c:v>
                </c:pt>
                <c:pt idx="322">
                  <c:v>-0.35000000000000142</c:v>
                </c:pt>
                <c:pt idx="323">
                  <c:v>-0.29999999999999893</c:v>
                </c:pt>
                <c:pt idx="324">
                  <c:v>-0.5</c:v>
                </c:pt>
                <c:pt idx="325">
                  <c:v>-0.20000000000000107</c:v>
                </c:pt>
                <c:pt idx="326">
                  <c:v>-0.14999999999999858</c:v>
                </c:pt>
                <c:pt idx="327">
                  <c:v>-0.29999999999999893</c:v>
                </c:pt>
                <c:pt idx="328">
                  <c:v>-1.5500000000000007</c:v>
                </c:pt>
                <c:pt idx="329">
                  <c:v>-2.9000000000000004</c:v>
                </c:pt>
                <c:pt idx="330">
                  <c:v>-1.8000000000000007</c:v>
                </c:pt>
                <c:pt idx="331">
                  <c:v>-0.40000000000000036</c:v>
                </c:pt>
                <c:pt idx="332">
                  <c:v>-0.49999999999999911</c:v>
                </c:pt>
                <c:pt idx="333">
                  <c:v>-0.54999999999999982</c:v>
                </c:pt>
                <c:pt idx="334">
                  <c:v>-0.45000000000000018</c:v>
                </c:pt>
                <c:pt idx="335">
                  <c:v>-0.54999999999999982</c:v>
                </c:pt>
                <c:pt idx="336">
                  <c:v>-0.34999999999999964</c:v>
                </c:pt>
                <c:pt idx="337">
                  <c:v>0</c:v>
                </c:pt>
                <c:pt idx="338">
                  <c:v>0.54999999999999982</c:v>
                </c:pt>
                <c:pt idx="339">
                  <c:v>1.6500000000000004</c:v>
                </c:pt>
                <c:pt idx="340">
                  <c:v>2.8500000000000005</c:v>
                </c:pt>
                <c:pt idx="341">
                  <c:v>3.1500000000000004</c:v>
                </c:pt>
                <c:pt idx="342">
                  <c:v>1.9499999999999993</c:v>
                </c:pt>
                <c:pt idx="343">
                  <c:v>0.59999999999999964</c:v>
                </c:pt>
                <c:pt idx="344">
                  <c:v>0.25</c:v>
                </c:pt>
                <c:pt idx="345">
                  <c:v>0.54999999999999893</c:v>
                </c:pt>
                <c:pt idx="346">
                  <c:v>0.55000000000000071</c:v>
                </c:pt>
                <c:pt idx="347">
                  <c:v>0.35000000000000142</c:v>
                </c:pt>
                <c:pt idx="348">
                  <c:v>0.54999999999999893</c:v>
                </c:pt>
                <c:pt idx="349">
                  <c:v>0.5</c:v>
                </c:pt>
                <c:pt idx="350">
                  <c:v>0.25</c:v>
                </c:pt>
                <c:pt idx="351">
                  <c:v>0</c:v>
                </c:pt>
                <c:pt idx="352">
                  <c:v>-9.9999999999999645E-2</c:v>
                </c:pt>
                <c:pt idx="353">
                  <c:v>-0.10000000000000142</c:v>
                </c:pt>
                <c:pt idx="354">
                  <c:v>-5.0000000000000711E-2</c:v>
                </c:pt>
                <c:pt idx="355">
                  <c:v>0.10000000000000142</c:v>
                </c:pt>
                <c:pt idx="356">
                  <c:v>0.15000000000000036</c:v>
                </c:pt>
                <c:pt idx="357">
                  <c:v>-5.0000000000000711E-2</c:v>
                </c:pt>
                <c:pt idx="358">
                  <c:v>-0.65000000000000036</c:v>
                </c:pt>
                <c:pt idx="359">
                  <c:v>-1.5</c:v>
                </c:pt>
                <c:pt idx="360">
                  <c:v>-1.8499999999999996</c:v>
                </c:pt>
                <c:pt idx="361">
                  <c:v>-1.5500000000000007</c:v>
                </c:pt>
                <c:pt idx="362">
                  <c:v>-1.0499999999999989</c:v>
                </c:pt>
                <c:pt idx="363">
                  <c:v>-0.59999999999999964</c:v>
                </c:pt>
                <c:pt idx="364">
                  <c:v>-0.20000000000000107</c:v>
                </c:pt>
                <c:pt idx="365">
                  <c:v>5.0000000000000711E-2</c:v>
                </c:pt>
                <c:pt idx="366">
                  <c:v>0.25</c:v>
                </c:pt>
                <c:pt idx="367">
                  <c:v>0.65000000000000036</c:v>
                </c:pt>
                <c:pt idx="368">
                  <c:v>1.1500000000000004</c:v>
                </c:pt>
                <c:pt idx="369">
                  <c:v>1.0999999999999996</c:v>
                </c:pt>
                <c:pt idx="370">
                  <c:v>0.5</c:v>
                </c:pt>
                <c:pt idx="371">
                  <c:v>-0.25</c:v>
                </c:pt>
                <c:pt idx="372">
                  <c:v>-1.5999999999999996</c:v>
                </c:pt>
                <c:pt idx="373">
                  <c:v>-3.0500000000000007</c:v>
                </c:pt>
                <c:pt idx="374">
                  <c:v>-3.45</c:v>
                </c:pt>
                <c:pt idx="375">
                  <c:v>-2.8999999999999995</c:v>
                </c:pt>
                <c:pt idx="376">
                  <c:v>-2.1000000000000005</c:v>
                </c:pt>
                <c:pt idx="377">
                  <c:v>-1.5</c:v>
                </c:pt>
                <c:pt idx="378">
                  <c:v>-1.0999999999999996</c:v>
                </c:pt>
                <c:pt idx="379">
                  <c:v>-0.85000000000000009</c:v>
                </c:pt>
                <c:pt idx="380">
                  <c:v>-0.95000000000000018</c:v>
                </c:pt>
                <c:pt idx="381">
                  <c:v>-1.1499999999999999</c:v>
                </c:pt>
                <c:pt idx="382">
                  <c:v>-1.1999999999999997</c:v>
                </c:pt>
                <c:pt idx="383">
                  <c:v>-1.3000000000000003</c:v>
                </c:pt>
                <c:pt idx="384">
                  <c:v>-1.4000000000000001</c:v>
                </c:pt>
                <c:pt idx="385">
                  <c:v>-1.1499999999999999</c:v>
                </c:pt>
                <c:pt idx="386">
                  <c:v>-0.45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0.25</c:v>
                </c:pt>
                <c:pt idx="392">
                  <c:v>1.05</c:v>
                </c:pt>
                <c:pt idx="393">
                  <c:v>2.15</c:v>
                </c:pt>
                <c:pt idx="394">
                  <c:v>3.1000000000000005</c:v>
                </c:pt>
                <c:pt idx="395">
                  <c:v>3.7500000000000004</c:v>
                </c:pt>
                <c:pt idx="396">
                  <c:v>4.1500000000000004</c:v>
                </c:pt>
                <c:pt idx="397">
                  <c:v>4.2999999999999989</c:v>
                </c:pt>
                <c:pt idx="398">
                  <c:v>3.7999999999999989</c:v>
                </c:pt>
                <c:pt idx="399">
                  <c:v>2.3500000000000014</c:v>
                </c:pt>
                <c:pt idx="400">
                  <c:v>0.70000000000000107</c:v>
                </c:pt>
                <c:pt idx="401">
                  <c:v>-0.35000000000000142</c:v>
                </c:pt>
                <c:pt idx="402">
                  <c:v>-1.1500000000000004</c:v>
                </c:pt>
                <c:pt idx="403">
                  <c:v>-1.6499999999999986</c:v>
                </c:pt>
                <c:pt idx="404">
                  <c:v>-1.5500000000000007</c:v>
                </c:pt>
                <c:pt idx="405">
                  <c:v>-1.4500000000000011</c:v>
                </c:pt>
                <c:pt idx="406">
                  <c:v>-1.5999999999999996</c:v>
                </c:pt>
                <c:pt idx="407">
                  <c:v>-1.6999999999999993</c:v>
                </c:pt>
                <c:pt idx="408">
                  <c:v>-1.4000000000000004</c:v>
                </c:pt>
                <c:pt idx="409">
                  <c:v>-0.70000000000000018</c:v>
                </c:pt>
                <c:pt idx="410">
                  <c:v>-9.9999999999999645E-2</c:v>
                </c:pt>
                <c:pt idx="411">
                  <c:v>0.14999999999999947</c:v>
                </c:pt>
                <c:pt idx="412">
                  <c:v>0.25</c:v>
                </c:pt>
                <c:pt idx="413">
                  <c:v>0.35000000000000053</c:v>
                </c:pt>
                <c:pt idx="414">
                  <c:v>0.70000000000000018</c:v>
                </c:pt>
                <c:pt idx="415">
                  <c:v>1.2499999999999991</c:v>
                </c:pt>
                <c:pt idx="416">
                  <c:v>1.3999999999999995</c:v>
                </c:pt>
                <c:pt idx="417">
                  <c:v>0.85000000000000142</c:v>
                </c:pt>
                <c:pt idx="418">
                  <c:v>5.0000000000000711E-2</c:v>
                </c:pt>
                <c:pt idx="419">
                  <c:v>-0.75</c:v>
                </c:pt>
                <c:pt idx="420">
                  <c:v>-1.0999999999999996</c:v>
                </c:pt>
                <c:pt idx="421">
                  <c:v>-0.70000000000000107</c:v>
                </c:pt>
                <c:pt idx="422">
                  <c:v>-0.10000000000000142</c:v>
                </c:pt>
                <c:pt idx="423">
                  <c:v>0.5</c:v>
                </c:pt>
                <c:pt idx="424">
                  <c:v>1.3500000000000014</c:v>
                </c:pt>
                <c:pt idx="425">
                  <c:v>2.7000000000000011</c:v>
                </c:pt>
                <c:pt idx="426">
                  <c:v>4.1499999999999986</c:v>
                </c:pt>
                <c:pt idx="427">
                  <c:v>4.5</c:v>
                </c:pt>
                <c:pt idx="428">
                  <c:v>3</c:v>
                </c:pt>
                <c:pt idx="429">
                  <c:v>0.94999999999999929</c:v>
                </c:pt>
                <c:pt idx="430">
                  <c:v>-0.30000000000000071</c:v>
                </c:pt>
                <c:pt idx="431">
                  <c:v>-0.80000000000000071</c:v>
                </c:pt>
                <c:pt idx="432">
                  <c:v>-0.74999999999999822</c:v>
                </c:pt>
                <c:pt idx="433">
                  <c:v>-0.39999999999999858</c:v>
                </c:pt>
                <c:pt idx="434">
                  <c:v>-0.34999999999999964</c:v>
                </c:pt>
                <c:pt idx="435">
                  <c:v>-0.95000000000000107</c:v>
                </c:pt>
                <c:pt idx="436">
                  <c:v>-1.9500000000000011</c:v>
                </c:pt>
                <c:pt idx="437">
                  <c:v>-3.0999999999999996</c:v>
                </c:pt>
                <c:pt idx="438">
                  <c:v>-4.25</c:v>
                </c:pt>
                <c:pt idx="439">
                  <c:v>-5.05</c:v>
                </c:pt>
                <c:pt idx="440">
                  <c:v>-5.25</c:v>
                </c:pt>
                <c:pt idx="441">
                  <c:v>-4.5500000000000007</c:v>
                </c:pt>
                <c:pt idx="442">
                  <c:v>-3.2</c:v>
                </c:pt>
                <c:pt idx="443">
                  <c:v>-1.7999999999999998</c:v>
                </c:pt>
                <c:pt idx="444">
                  <c:v>-0.65</c:v>
                </c:pt>
                <c:pt idx="445">
                  <c:v>-0.1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0.25</c:v>
                </c:pt>
                <c:pt idx="512">
                  <c:v>1.25</c:v>
                </c:pt>
                <c:pt idx="513">
                  <c:v>3.05</c:v>
                </c:pt>
                <c:pt idx="514">
                  <c:v>4.6500000000000004</c:v>
                </c:pt>
                <c:pt idx="515">
                  <c:v>5.1000000000000005</c:v>
                </c:pt>
                <c:pt idx="516">
                  <c:v>4.3499999999999996</c:v>
                </c:pt>
                <c:pt idx="517">
                  <c:v>2.5499999999999989</c:v>
                </c:pt>
                <c:pt idx="518">
                  <c:v>0.69999999999999929</c:v>
                </c:pt>
                <c:pt idx="519">
                  <c:v>-0.29999999999999893</c:v>
                </c:pt>
                <c:pt idx="520">
                  <c:v>-0.79999999999999893</c:v>
                </c:pt>
                <c:pt idx="521">
                  <c:v>-1.0500000000000007</c:v>
                </c:pt>
                <c:pt idx="522">
                  <c:v>-1.25</c:v>
                </c:pt>
                <c:pt idx="523">
                  <c:v>-1.8499999999999996</c:v>
                </c:pt>
                <c:pt idx="524">
                  <c:v>-2.95</c:v>
                </c:pt>
                <c:pt idx="525">
                  <c:v>-3.95</c:v>
                </c:pt>
                <c:pt idx="526">
                  <c:v>-3.95</c:v>
                </c:pt>
                <c:pt idx="527">
                  <c:v>-2.8</c:v>
                </c:pt>
                <c:pt idx="528">
                  <c:v>-1.5</c:v>
                </c:pt>
                <c:pt idx="529">
                  <c:v>-1</c:v>
                </c:pt>
                <c:pt idx="530">
                  <c:v>-0.5</c:v>
                </c:pt>
                <c:pt idx="531">
                  <c:v>0</c:v>
                </c:pt>
                <c:pt idx="532">
                  <c:v>0.1</c:v>
                </c:pt>
                <c:pt idx="533">
                  <c:v>0.6</c:v>
                </c:pt>
                <c:pt idx="534">
                  <c:v>1.5</c:v>
                </c:pt>
                <c:pt idx="535">
                  <c:v>2</c:v>
                </c:pt>
                <c:pt idx="536">
                  <c:v>2.4999999999999996</c:v>
                </c:pt>
                <c:pt idx="537">
                  <c:v>3.9</c:v>
                </c:pt>
                <c:pt idx="538">
                  <c:v>5.3000000000000007</c:v>
                </c:pt>
                <c:pt idx="539">
                  <c:v>5.0500000000000007</c:v>
                </c:pt>
                <c:pt idx="540">
                  <c:v>2.8499999999999996</c:v>
                </c:pt>
                <c:pt idx="541">
                  <c:v>0.69999999999999929</c:v>
                </c:pt>
                <c:pt idx="542">
                  <c:v>-9.9999999999999645E-2</c:v>
                </c:pt>
                <c:pt idx="543">
                  <c:v>-0.44999999999999929</c:v>
                </c:pt>
                <c:pt idx="544">
                  <c:v>-1</c:v>
                </c:pt>
                <c:pt idx="545">
                  <c:v>-1.75</c:v>
                </c:pt>
                <c:pt idx="546">
                  <c:v>-1.9000000000000004</c:v>
                </c:pt>
                <c:pt idx="547">
                  <c:v>-1.4500000000000011</c:v>
                </c:pt>
                <c:pt idx="548">
                  <c:v>-1.0999999999999996</c:v>
                </c:pt>
                <c:pt idx="549">
                  <c:v>-0.89999999999999947</c:v>
                </c:pt>
                <c:pt idx="550">
                  <c:v>-0.80000000000000071</c:v>
                </c:pt>
                <c:pt idx="551">
                  <c:v>-0.54999999999999982</c:v>
                </c:pt>
                <c:pt idx="552">
                  <c:v>-0.5</c:v>
                </c:pt>
                <c:pt idx="553">
                  <c:v>-0.5</c:v>
                </c:pt>
                <c:pt idx="554">
                  <c:v>-0.29999999999999982</c:v>
                </c:pt>
                <c:pt idx="555">
                  <c:v>-0.10000000000000053</c:v>
                </c:pt>
                <c:pt idx="556">
                  <c:v>0.10000000000000053</c:v>
                </c:pt>
                <c:pt idx="557">
                  <c:v>0.35000000000000053</c:v>
                </c:pt>
                <c:pt idx="558">
                  <c:v>0.59999999999999964</c:v>
                </c:pt>
                <c:pt idx="559">
                  <c:v>1.3499999999999996</c:v>
                </c:pt>
                <c:pt idx="560">
                  <c:v>1.25</c:v>
                </c:pt>
                <c:pt idx="561">
                  <c:v>0.25</c:v>
                </c:pt>
                <c:pt idx="562">
                  <c:v>0</c:v>
                </c:pt>
                <c:pt idx="563">
                  <c:v>-0.79999999999999982</c:v>
                </c:pt>
                <c:pt idx="564">
                  <c:v>-3.45</c:v>
                </c:pt>
                <c:pt idx="565">
                  <c:v>-5.3000000000000007</c:v>
                </c:pt>
                <c:pt idx="566">
                  <c:v>-5.05</c:v>
                </c:pt>
                <c:pt idx="567">
                  <c:v>-2.4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0.5</c:v>
                </c:pt>
                <c:pt idx="601">
                  <c:v>1.05</c:v>
                </c:pt>
                <c:pt idx="602">
                  <c:v>1.9</c:v>
                </c:pt>
                <c:pt idx="603">
                  <c:v>3.5</c:v>
                </c:pt>
                <c:pt idx="604">
                  <c:v>4.6999999999999993</c:v>
                </c:pt>
                <c:pt idx="605">
                  <c:v>5.3500000000000005</c:v>
                </c:pt>
                <c:pt idx="606">
                  <c:v>5.65</c:v>
                </c:pt>
                <c:pt idx="607">
                  <c:v>5.35</c:v>
                </c:pt>
                <c:pt idx="608">
                  <c:v>4.6499999999999986</c:v>
                </c:pt>
                <c:pt idx="609">
                  <c:v>4.1499999999999986</c:v>
                </c:pt>
                <c:pt idx="610">
                  <c:v>4.0500000000000007</c:v>
                </c:pt>
                <c:pt idx="611">
                  <c:v>3.8000000000000007</c:v>
                </c:pt>
                <c:pt idx="612">
                  <c:v>2.6999999999999993</c:v>
                </c:pt>
                <c:pt idx="613">
                  <c:v>1.1500000000000021</c:v>
                </c:pt>
                <c:pt idx="614">
                  <c:v>0.10000000000000142</c:v>
                </c:pt>
                <c:pt idx="615">
                  <c:v>-0.15000000000000213</c:v>
                </c:pt>
                <c:pt idx="616">
                  <c:v>-0.14999999999999858</c:v>
                </c:pt>
                <c:pt idx="617">
                  <c:v>-0.30000000000000071</c:v>
                </c:pt>
                <c:pt idx="618">
                  <c:v>-0.60000000000000142</c:v>
                </c:pt>
                <c:pt idx="619">
                  <c:v>-0.94999999999999929</c:v>
                </c:pt>
                <c:pt idx="620">
                  <c:v>-1.0500000000000007</c:v>
                </c:pt>
                <c:pt idx="621">
                  <c:v>-0.75</c:v>
                </c:pt>
                <c:pt idx="622">
                  <c:v>-0.30000000000000071</c:v>
                </c:pt>
                <c:pt idx="623">
                  <c:v>5.0000000000000711E-2</c:v>
                </c:pt>
                <c:pt idx="624">
                  <c:v>0.40000000000000213</c:v>
                </c:pt>
                <c:pt idx="625">
                  <c:v>0.60000000000000142</c:v>
                </c:pt>
                <c:pt idx="626">
                  <c:v>0.44999999999999929</c:v>
                </c:pt>
                <c:pt idx="627">
                  <c:v>0.14999999999999858</c:v>
                </c:pt>
                <c:pt idx="628">
                  <c:v>0</c:v>
                </c:pt>
                <c:pt idx="629">
                  <c:v>5.0000000000000711E-2</c:v>
                </c:pt>
                <c:pt idx="630">
                  <c:v>0.35000000000000142</c:v>
                </c:pt>
                <c:pt idx="631">
                  <c:v>0.80000000000000071</c:v>
                </c:pt>
                <c:pt idx="632">
                  <c:v>1.0999999999999979</c:v>
                </c:pt>
                <c:pt idx="633">
                  <c:v>1.2999999999999972</c:v>
                </c:pt>
                <c:pt idx="634">
                  <c:v>1.3500000000000014</c:v>
                </c:pt>
                <c:pt idx="635">
                  <c:v>1.1500000000000021</c:v>
                </c:pt>
                <c:pt idx="636">
                  <c:v>0.69999999999999929</c:v>
                </c:pt>
                <c:pt idx="637">
                  <c:v>0.19999999999999929</c:v>
                </c:pt>
                <c:pt idx="638">
                  <c:v>-5.0000000000000711E-2</c:v>
                </c:pt>
                <c:pt idx="639">
                  <c:v>-0.14999999999999858</c:v>
                </c:pt>
                <c:pt idx="640">
                  <c:v>-0.14999999999999858</c:v>
                </c:pt>
                <c:pt idx="641">
                  <c:v>0.19999999999999929</c:v>
                </c:pt>
                <c:pt idx="642">
                  <c:v>0.84999999999999787</c:v>
                </c:pt>
                <c:pt idx="643">
                  <c:v>1.0500000000000007</c:v>
                </c:pt>
                <c:pt idx="644">
                  <c:v>0.60000000000000142</c:v>
                </c:pt>
                <c:pt idx="645">
                  <c:v>0.34999999999999787</c:v>
                </c:pt>
                <c:pt idx="646">
                  <c:v>0.39999999999999858</c:v>
                </c:pt>
                <c:pt idx="647">
                  <c:v>0.40000000000000213</c:v>
                </c:pt>
                <c:pt idx="648">
                  <c:v>0.30000000000000071</c:v>
                </c:pt>
                <c:pt idx="649">
                  <c:v>4.9999999999997158E-2</c:v>
                </c:pt>
                <c:pt idx="650">
                  <c:v>-0.44999999999999929</c:v>
                </c:pt>
                <c:pt idx="651">
                  <c:v>-1.2999999999999972</c:v>
                </c:pt>
                <c:pt idx="652">
                  <c:v>-1.9499999999999993</c:v>
                </c:pt>
                <c:pt idx="653">
                  <c:v>-2.0500000000000007</c:v>
                </c:pt>
                <c:pt idx="654">
                  <c:v>-2.4499999999999993</c:v>
                </c:pt>
                <c:pt idx="655">
                  <c:v>-3.4499999999999993</c:v>
                </c:pt>
                <c:pt idx="656">
                  <c:v>-4</c:v>
                </c:pt>
                <c:pt idx="657">
                  <c:v>-3.3500000000000014</c:v>
                </c:pt>
                <c:pt idx="658">
                  <c:v>-2.4500000000000028</c:v>
                </c:pt>
                <c:pt idx="659">
                  <c:v>-2.75</c:v>
                </c:pt>
                <c:pt idx="660">
                  <c:v>-4.1499999999999986</c:v>
                </c:pt>
                <c:pt idx="661">
                  <c:v>-5.15</c:v>
                </c:pt>
                <c:pt idx="662">
                  <c:v>-5.3</c:v>
                </c:pt>
                <c:pt idx="663">
                  <c:v>-3.8</c:v>
                </c:pt>
                <c:pt idx="664">
                  <c:v>-1.7000000000000002</c:v>
                </c:pt>
                <c:pt idx="665">
                  <c:v>-0.29999999999999982</c:v>
                </c:pt>
                <c:pt idx="666">
                  <c:v>1</c:v>
                </c:pt>
                <c:pt idx="667">
                  <c:v>3.25</c:v>
                </c:pt>
                <c:pt idx="668">
                  <c:v>4.5999999999999996</c:v>
                </c:pt>
                <c:pt idx="669">
                  <c:v>4.5</c:v>
                </c:pt>
                <c:pt idx="670">
                  <c:v>4.4000000000000004</c:v>
                </c:pt>
                <c:pt idx="671">
                  <c:v>3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1.1499999999999986</c:v>
                </c:pt>
                <c:pt idx="676">
                  <c:v>0.25</c:v>
                </c:pt>
                <c:pt idx="677">
                  <c:v>-0.64999999999999858</c:v>
                </c:pt>
                <c:pt idx="678">
                  <c:v>-2.3999999999999986</c:v>
                </c:pt>
                <c:pt idx="679">
                  <c:v>-3.5999999999999996</c:v>
                </c:pt>
                <c:pt idx="680">
                  <c:v>-4.3000000000000007</c:v>
                </c:pt>
                <c:pt idx="681">
                  <c:v>-4.5</c:v>
                </c:pt>
                <c:pt idx="682">
                  <c:v>-3</c:v>
                </c:pt>
                <c:pt idx="683">
                  <c:v>-1.9500000000000011</c:v>
                </c:pt>
                <c:pt idx="684">
                  <c:v>-1.1000000000000014</c:v>
                </c:pt>
                <c:pt idx="685">
                  <c:v>1.2000000000000011</c:v>
                </c:pt>
                <c:pt idx="686">
                  <c:v>2.5</c:v>
                </c:pt>
                <c:pt idx="687">
                  <c:v>2.2999999999999989</c:v>
                </c:pt>
                <c:pt idx="688">
                  <c:v>2.25</c:v>
                </c:pt>
                <c:pt idx="689">
                  <c:v>2.2000000000000011</c:v>
                </c:pt>
                <c:pt idx="690">
                  <c:v>1.25</c:v>
                </c:pt>
                <c:pt idx="691">
                  <c:v>0.40000000000000036</c:v>
                </c:pt>
                <c:pt idx="692">
                  <c:v>0.45000000000000107</c:v>
                </c:pt>
                <c:pt idx="693">
                  <c:v>0.80000000000000071</c:v>
                </c:pt>
                <c:pt idx="694">
                  <c:v>0.70000000000000107</c:v>
                </c:pt>
                <c:pt idx="695">
                  <c:v>-0.15000000000000213</c:v>
                </c:pt>
                <c:pt idx="696">
                  <c:v>-2.4500000000000011</c:v>
                </c:pt>
                <c:pt idx="697">
                  <c:v>-3.2999999999999989</c:v>
                </c:pt>
                <c:pt idx="698">
                  <c:v>-2.5999999999999996</c:v>
                </c:pt>
                <c:pt idx="699">
                  <c:v>-2</c:v>
                </c:pt>
                <c:pt idx="700">
                  <c:v>-0.95000000000000107</c:v>
                </c:pt>
                <c:pt idx="701">
                  <c:v>-0.40000000000000036</c:v>
                </c:pt>
                <c:pt idx="702">
                  <c:v>-9.9999999999999645E-2</c:v>
                </c:pt>
                <c:pt idx="703">
                  <c:v>-5.0000000000000711E-2</c:v>
                </c:pt>
                <c:pt idx="704">
                  <c:v>-0.55000000000000071</c:v>
                </c:pt>
                <c:pt idx="705">
                  <c:v>-1.5</c:v>
                </c:pt>
                <c:pt idx="706">
                  <c:v>-2.3999999999999995</c:v>
                </c:pt>
                <c:pt idx="707">
                  <c:v>-2.5499999999999989</c:v>
                </c:pt>
                <c:pt idx="708">
                  <c:v>-1.5499999999999998</c:v>
                </c:pt>
                <c:pt idx="709">
                  <c:v>0.19999999999999929</c:v>
                </c:pt>
                <c:pt idx="710">
                  <c:v>2.5500000000000007</c:v>
                </c:pt>
                <c:pt idx="711">
                  <c:v>3.9500000000000011</c:v>
                </c:pt>
                <c:pt idx="712">
                  <c:v>2.3499999999999996</c:v>
                </c:pt>
                <c:pt idx="713">
                  <c:v>4.9999999999998934E-2</c:v>
                </c:pt>
                <c:pt idx="714">
                  <c:v>-1.6500000000000004</c:v>
                </c:pt>
                <c:pt idx="715">
                  <c:v>-3.6499999999999995</c:v>
                </c:pt>
                <c:pt idx="716">
                  <c:v>-3.25</c:v>
                </c:pt>
                <c:pt idx="717">
                  <c:v>-0.95000000000000018</c:v>
                </c:pt>
                <c:pt idx="718">
                  <c:v>0.5</c:v>
                </c:pt>
                <c:pt idx="719">
                  <c:v>2</c:v>
                </c:pt>
                <c:pt idx="720">
                  <c:v>2.75</c:v>
                </c:pt>
                <c:pt idx="721">
                  <c:v>2.3000000000000007</c:v>
                </c:pt>
                <c:pt idx="722">
                  <c:v>2</c:v>
                </c:pt>
                <c:pt idx="723">
                  <c:v>1.6999999999999993</c:v>
                </c:pt>
                <c:pt idx="724">
                  <c:v>2.0500000000000007</c:v>
                </c:pt>
                <c:pt idx="725">
                  <c:v>2.9499999999999993</c:v>
                </c:pt>
                <c:pt idx="726">
                  <c:v>4.0999999999999979</c:v>
                </c:pt>
                <c:pt idx="727">
                  <c:v>3.9499999999999993</c:v>
                </c:pt>
                <c:pt idx="728">
                  <c:v>2.7000000000000028</c:v>
                </c:pt>
                <c:pt idx="729">
                  <c:v>1.9000000000000021</c:v>
                </c:pt>
                <c:pt idx="730">
                  <c:v>0.84999999999999787</c:v>
                </c:pt>
                <c:pt idx="731">
                  <c:v>0.19999999999999929</c:v>
                </c:pt>
                <c:pt idx="732">
                  <c:v>0.15000000000000213</c:v>
                </c:pt>
                <c:pt idx="733">
                  <c:v>0.19999999999999929</c:v>
                </c:pt>
                <c:pt idx="734">
                  <c:v>0.25</c:v>
                </c:pt>
                <c:pt idx="735">
                  <c:v>0.35000000000000142</c:v>
                </c:pt>
                <c:pt idx="736">
                  <c:v>0.5</c:v>
                </c:pt>
                <c:pt idx="737">
                  <c:v>0.44999999999999929</c:v>
                </c:pt>
                <c:pt idx="738">
                  <c:v>0.19999999999999929</c:v>
                </c:pt>
                <c:pt idx="739">
                  <c:v>0.64999999999999858</c:v>
                </c:pt>
                <c:pt idx="740">
                  <c:v>1.1499999999999986</c:v>
                </c:pt>
                <c:pt idx="741">
                  <c:v>0.95000000000000284</c:v>
                </c:pt>
                <c:pt idx="742">
                  <c:v>0.44999999999999929</c:v>
                </c:pt>
                <c:pt idx="743">
                  <c:v>9.9999999999997868E-2</c:v>
                </c:pt>
                <c:pt idx="744">
                  <c:v>5.0000000000000711E-2</c:v>
                </c:pt>
                <c:pt idx="745">
                  <c:v>5.0000000000000711E-2</c:v>
                </c:pt>
                <c:pt idx="746">
                  <c:v>0.25</c:v>
                </c:pt>
                <c:pt idx="747">
                  <c:v>0.55000000000000071</c:v>
                </c:pt>
                <c:pt idx="748">
                  <c:v>0.75</c:v>
                </c:pt>
                <c:pt idx="749">
                  <c:v>0.59999999999999787</c:v>
                </c:pt>
                <c:pt idx="750">
                  <c:v>0.19999999999999929</c:v>
                </c:pt>
                <c:pt idx="751">
                  <c:v>-4.9999999999997158E-2</c:v>
                </c:pt>
                <c:pt idx="752">
                  <c:v>-0.25</c:v>
                </c:pt>
                <c:pt idx="753">
                  <c:v>-0.60000000000000142</c:v>
                </c:pt>
                <c:pt idx="754">
                  <c:v>-0.84999999999999787</c:v>
                </c:pt>
                <c:pt idx="755">
                  <c:v>-1.1000000000000014</c:v>
                </c:pt>
                <c:pt idx="756">
                  <c:v>-1.9499999999999993</c:v>
                </c:pt>
                <c:pt idx="757">
                  <c:v>-3.5</c:v>
                </c:pt>
                <c:pt idx="758">
                  <c:v>-4.8000000000000007</c:v>
                </c:pt>
                <c:pt idx="759">
                  <c:v>-5.1499999999999986</c:v>
                </c:pt>
                <c:pt idx="760">
                  <c:v>-5.2000000000000011</c:v>
                </c:pt>
                <c:pt idx="761">
                  <c:v>-5.3000000000000007</c:v>
                </c:pt>
                <c:pt idx="762">
                  <c:v>-4.6999999999999993</c:v>
                </c:pt>
                <c:pt idx="763">
                  <c:v>-3.1999999999999993</c:v>
                </c:pt>
                <c:pt idx="764">
                  <c:v>-0.75</c:v>
                </c:pt>
                <c:pt idx="765">
                  <c:v>2</c:v>
                </c:pt>
                <c:pt idx="766">
                  <c:v>3.1500000000000004</c:v>
                </c:pt>
                <c:pt idx="767">
                  <c:v>3.1999999999999993</c:v>
                </c:pt>
                <c:pt idx="768">
                  <c:v>3.25</c:v>
                </c:pt>
                <c:pt idx="769">
                  <c:v>3.8500000000000014</c:v>
                </c:pt>
                <c:pt idx="770">
                  <c:v>4.8499999999999979</c:v>
                </c:pt>
                <c:pt idx="771">
                  <c:v>4.8999999999999986</c:v>
                </c:pt>
                <c:pt idx="772">
                  <c:v>4.6000000000000014</c:v>
                </c:pt>
                <c:pt idx="773">
                  <c:v>3.8000000000000007</c:v>
                </c:pt>
                <c:pt idx="774">
                  <c:v>3.1999999999999993</c:v>
                </c:pt>
                <c:pt idx="775">
                  <c:v>3.3000000000000007</c:v>
                </c:pt>
                <c:pt idx="776">
                  <c:v>2.6999999999999993</c:v>
                </c:pt>
                <c:pt idx="777">
                  <c:v>2</c:v>
                </c:pt>
                <c:pt idx="778">
                  <c:v>1.75</c:v>
                </c:pt>
                <c:pt idx="779">
                  <c:v>1.5</c:v>
                </c:pt>
                <c:pt idx="780">
                  <c:v>1.1500000000000021</c:v>
                </c:pt>
                <c:pt idx="781">
                  <c:v>0.84999999999999787</c:v>
                </c:pt>
                <c:pt idx="782">
                  <c:v>0.59999999999999787</c:v>
                </c:pt>
                <c:pt idx="783">
                  <c:v>0.40000000000000213</c:v>
                </c:pt>
                <c:pt idx="784">
                  <c:v>0.35000000000000142</c:v>
                </c:pt>
                <c:pt idx="785">
                  <c:v>0.55000000000000071</c:v>
                </c:pt>
                <c:pt idx="786">
                  <c:v>0.60000000000000142</c:v>
                </c:pt>
                <c:pt idx="787">
                  <c:v>0.29999999999999716</c:v>
                </c:pt>
                <c:pt idx="788">
                  <c:v>4.9999999999997158E-2</c:v>
                </c:pt>
                <c:pt idx="789">
                  <c:v>5.0000000000004263E-2</c:v>
                </c:pt>
                <c:pt idx="790">
                  <c:v>0.20000000000000284</c:v>
                </c:pt>
                <c:pt idx="791">
                  <c:v>0.29999999999999716</c:v>
                </c:pt>
                <c:pt idx="792">
                  <c:v>-5.0000000000004263E-2</c:v>
                </c:pt>
                <c:pt idx="793">
                  <c:v>-1.25</c:v>
                </c:pt>
                <c:pt idx="794">
                  <c:v>-2.9499999999999957</c:v>
                </c:pt>
                <c:pt idx="795">
                  <c:v>-4.4499999999999993</c:v>
                </c:pt>
                <c:pt idx="796">
                  <c:v>-5.2000000000000028</c:v>
                </c:pt>
                <c:pt idx="797">
                  <c:v>-4.8500000000000014</c:v>
                </c:pt>
                <c:pt idx="798">
                  <c:v>-3.5</c:v>
                </c:pt>
                <c:pt idx="799">
                  <c:v>-1.75</c:v>
                </c:pt>
                <c:pt idx="800">
                  <c:v>-0.5</c:v>
                </c:pt>
                <c:pt idx="801">
                  <c:v>0.35000000000000142</c:v>
                </c:pt>
                <c:pt idx="802">
                  <c:v>1.7000000000000028</c:v>
                </c:pt>
                <c:pt idx="803">
                  <c:v>3.1499999999999986</c:v>
                </c:pt>
                <c:pt idx="804">
                  <c:v>3.3499999999999979</c:v>
                </c:pt>
                <c:pt idx="805">
                  <c:v>2.1500000000000021</c:v>
                </c:pt>
                <c:pt idx="806">
                  <c:v>0.80000000000000071</c:v>
                </c:pt>
                <c:pt idx="807">
                  <c:v>-0.10000000000000142</c:v>
                </c:pt>
                <c:pt idx="808">
                  <c:v>-0.85000000000000142</c:v>
                </c:pt>
                <c:pt idx="809">
                  <c:v>-1.3999999999999986</c:v>
                </c:pt>
                <c:pt idx="810">
                  <c:v>-1.9499999999999993</c:v>
                </c:pt>
                <c:pt idx="811">
                  <c:v>-3</c:v>
                </c:pt>
                <c:pt idx="812">
                  <c:v>-3.8499999999999979</c:v>
                </c:pt>
                <c:pt idx="813">
                  <c:v>-4.1000000000000014</c:v>
                </c:pt>
                <c:pt idx="814">
                  <c:v>-4.3000000000000007</c:v>
                </c:pt>
                <c:pt idx="815">
                  <c:v>-4.5999999999999996</c:v>
                </c:pt>
                <c:pt idx="816">
                  <c:v>-4.6000000000000014</c:v>
                </c:pt>
                <c:pt idx="817">
                  <c:v>-4.1500000000000004</c:v>
                </c:pt>
                <c:pt idx="818">
                  <c:v>-2.4499999999999993</c:v>
                </c:pt>
                <c:pt idx="819">
                  <c:v>0</c:v>
                </c:pt>
                <c:pt idx="820">
                  <c:v>2.1999999999999993</c:v>
                </c:pt>
                <c:pt idx="821">
                  <c:v>3.4000000000000004</c:v>
                </c:pt>
                <c:pt idx="822">
                  <c:v>3.25</c:v>
                </c:pt>
                <c:pt idx="823">
                  <c:v>3</c:v>
                </c:pt>
                <c:pt idx="824">
                  <c:v>2.5500000000000007</c:v>
                </c:pt>
                <c:pt idx="825">
                  <c:v>2.1500000000000004</c:v>
                </c:pt>
                <c:pt idx="826">
                  <c:v>2.0500000000000007</c:v>
                </c:pt>
                <c:pt idx="827">
                  <c:v>1.8999999999999986</c:v>
                </c:pt>
                <c:pt idx="828">
                  <c:v>2.1499999999999986</c:v>
                </c:pt>
                <c:pt idx="829">
                  <c:v>2.5500000000000007</c:v>
                </c:pt>
                <c:pt idx="830">
                  <c:v>2.4499999999999993</c:v>
                </c:pt>
                <c:pt idx="831">
                  <c:v>1.8500000000000014</c:v>
                </c:pt>
                <c:pt idx="832">
                  <c:v>0.95000000000000284</c:v>
                </c:pt>
                <c:pt idx="833">
                  <c:v>0.5</c:v>
                </c:pt>
                <c:pt idx="834">
                  <c:v>0.54999999999999716</c:v>
                </c:pt>
                <c:pt idx="835">
                  <c:v>0.54999999999999716</c:v>
                </c:pt>
                <c:pt idx="836">
                  <c:v>0.45000000000000284</c:v>
                </c:pt>
                <c:pt idx="837">
                  <c:v>0.55000000000000071</c:v>
                </c:pt>
                <c:pt idx="838">
                  <c:v>0.79999999999999716</c:v>
                </c:pt>
                <c:pt idx="839">
                  <c:v>0.80000000000000071</c:v>
                </c:pt>
                <c:pt idx="840">
                  <c:v>0.75</c:v>
                </c:pt>
                <c:pt idx="841">
                  <c:v>1</c:v>
                </c:pt>
                <c:pt idx="842">
                  <c:v>1.2000000000000028</c:v>
                </c:pt>
                <c:pt idx="843">
                  <c:v>1</c:v>
                </c:pt>
                <c:pt idx="844">
                  <c:v>0.54999999999999716</c:v>
                </c:pt>
                <c:pt idx="845">
                  <c:v>0.25</c:v>
                </c:pt>
                <c:pt idx="846">
                  <c:v>0.20000000000000284</c:v>
                </c:pt>
                <c:pt idx="847">
                  <c:v>0.35000000000000142</c:v>
                </c:pt>
                <c:pt idx="848">
                  <c:v>0.75</c:v>
                </c:pt>
                <c:pt idx="849">
                  <c:v>1.1999999999999993</c:v>
                </c:pt>
                <c:pt idx="850">
                  <c:v>1.1999999999999993</c:v>
                </c:pt>
                <c:pt idx="851">
                  <c:v>0.80000000000000071</c:v>
                </c:pt>
                <c:pt idx="852">
                  <c:v>0.59999999999999787</c:v>
                </c:pt>
                <c:pt idx="853">
                  <c:v>0.59999999999999787</c:v>
                </c:pt>
                <c:pt idx="854">
                  <c:v>0.5</c:v>
                </c:pt>
                <c:pt idx="855">
                  <c:v>0.25</c:v>
                </c:pt>
                <c:pt idx="856">
                  <c:v>0.10000000000000142</c:v>
                </c:pt>
                <c:pt idx="857">
                  <c:v>0.55000000000000071</c:v>
                </c:pt>
                <c:pt idx="858">
                  <c:v>1.1499999999999986</c:v>
                </c:pt>
                <c:pt idx="859">
                  <c:v>1.1499999999999986</c:v>
                </c:pt>
                <c:pt idx="860">
                  <c:v>0.80000000000000426</c:v>
                </c:pt>
                <c:pt idx="861">
                  <c:v>1</c:v>
                </c:pt>
                <c:pt idx="862">
                  <c:v>1.8499999999999943</c:v>
                </c:pt>
                <c:pt idx="863">
                  <c:v>1.75</c:v>
                </c:pt>
                <c:pt idx="864">
                  <c:v>0.85000000000000142</c:v>
                </c:pt>
                <c:pt idx="865">
                  <c:v>0.55000000000000426</c:v>
                </c:pt>
                <c:pt idx="866">
                  <c:v>0.89999999999999858</c:v>
                </c:pt>
                <c:pt idx="867">
                  <c:v>1.2999999999999972</c:v>
                </c:pt>
                <c:pt idx="868">
                  <c:v>1</c:v>
                </c:pt>
                <c:pt idx="869">
                  <c:v>0.25</c:v>
                </c:pt>
                <c:pt idx="870">
                  <c:v>-0.19999999999999574</c:v>
                </c:pt>
                <c:pt idx="871">
                  <c:v>-0.35000000000000142</c:v>
                </c:pt>
                <c:pt idx="872">
                  <c:v>-0.39999999999999858</c:v>
                </c:pt>
                <c:pt idx="873">
                  <c:v>-0.5</c:v>
                </c:pt>
                <c:pt idx="874">
                  <c:v>-0.75</c:v>
                </c:pt>
                <c:pt idx="875">
                  <c:v>-1.0499999999999972</c:v>
                </c:pt>
                <c:pt idx="876">
                  <c:v>-1.3000000000000043</c:v>
                </c:pt>
                <c:pt idx="877">
                  <c:v>-1.1499999999999986</c:v>
                </c:pt>
                <c:pt idx="878">
                  <c:v>-0.64999999999999858</c:v>
                </c:pt>
                <c:pt idx="879">
                  <c:v>-0.20000000000000284</c:v>
                </c:pt>
                <c:pt idx="880">
                  <c:v>-0.5</c:v>
                </c:pt>
                <c:pt idx="881">
                  <c:v>-1</c:v>
                </c:pt>
                <c:pt idx="882">
                  <c:v>-0.5</c:v>
                </c:pt>
                <c:pt idx="883">
                  <c:v>0</c:v>
                </c:pt>
                <c:pt idx="884">
                  <c:v>4.9999999999997158E-2</c:v>
                </c:pt>
                <c:pt idx="885">
                  <c:v>0.20000000000000284</c:v>
                </c:pt>
                <c:pt idx="886">
                  <c:v>0.25</c:v>
                </c:pt>
                <c:pt idx="887">
                  <c:v>0.14999999999999858</c:v>
                </c:pt>
                <c:pt idx="888">
                  <c:v>-4.9999999999997158E-2</c:v>
                </c:pt>
                <c:pt idx="889">
                  <c:v>-0.30000000000000426</c:v>
                </c:pt>
                <c:pt idx="890">
                  <c:v>-0.60000000000000142</c:v>
                </c:pt>
                <c:pt idx="891">
                  <c:v>-0.94999999999999574</c:v>
                </c:pt>
                <c:pt idx="892">
                  <c:v>-1.25</c:v>
                </c:pt>
                <c:pt idx="893">
                  <c:v>-1.3000000000000007</c:v>
                </c:pt>
                <c:pt idx="894">
                  <c:v>-1.0999999999999979</c:v>
                </c:pt>
                <c:pt idx="895">
                  <c:v>-0.75</c:v>
                </c:pt>
                <c:pt idx="896">
                  <c:v>-0.35000000000000142</c:v>
                </c:pt>
                <c:pt idx="897">
                  <c:v>-0.10000000000000142</c:v>
                </c:pt>
                <c:pt idx="898">
                  <c:v>-5.0000000000000711E-2</c:v>
                </c:pt>
                <c:pt idx="899">
                  <c:v>-0.19999999999999929</c:v>
                </c:pt>
                <c:pt idx="900">
                  <c:v>-0.44999999999999929</c:v>
                </c:pt>
                <c:pt idx="901">
                  <c:v>-0.89999999999999858</c:v>
                </c:pt>
                <c:pt idx="902">
                  <c:v>-3.1499999999999986</c:v>
                </c:pt>
                <c:pt idx="903">
                  <c:v>-5.2000000000000028</c:v>
                </c:pt>
                <c:pt idx="904">
                  <c:v>-4.8500000000000014</c:v>
                </c:pt>
                <c:pt idx="905">
                  <c:v>-3.5</c:v>
                </c:pt>
                <c:pt idx="906">
                  <c:v>-1.75</c:v>
                </c:pt>
                <c:pt idx="907">
                  <c:v>-0.5</c:v>
                </c:pt>
                <c:pt idx="908">
                  <c:v>0.35000000000000142</c:v>
                </c:pt>
                <c:pt idx="909">
                  <c:v>1.7000000000000028</c:v>
                </c:pt>
                <c:pt idx="910">
                  <c:v>3.1499999999999986</c:v>
                </c:pt>
                <c:pt idx="911">
                  <c:v>3.3499999999999979</c:v>
                </c:pt>
                <c:pt idx="912">
                  <c:v>2.1500000000000021</c:v>
                </c:pt>
                <c:pt idx="913">
                  <c:v>1.3000000000000007</c:v>
                </c:pt>
                <c:pt idx="914">
                  <c:v>2.1499999999999986</c:v>
                </c:pt>
                <c:pt idx="915">
                  <c:v>2.0500000000000007</c:v>
                </c:pt>
                <c:pt idx="916">
                  <c:v>1.1000000000000014</c:v>
                </c:pt>
                <c:pt idx="917">
                  <c:v>0.44999999999999929</c:v>
                </c:pt>
                <c:pt idx="918">
                  <c:v>-5.0000000000000711E-2</c:v>
                </c:pt>
                <c:pt idx="919">
                  <c:v>0.25</c:v>
                </c:pt>
                <c:pt idx="920">
                  <c:v>0.69999999999999929</c:v>
                </c:pt>
                <c:pt idx="921">
                  <c:v>1.3999999999999986</c:v>
                </c:pt>
                <c:pt idx="922">
                  <c:v>1.6999999999999993</c:v>
                </c:pt>
                <c:pt idx="923">
                  <c:v>1.3999999999999986</c:v>
                </c:pt>
                <c:pt idx="924">
                  <c:v>9.9999999999997868E-2</c:v>
                </c:pt>
                <c:pt idx="925">
                  <c:v>-1.1999999999999957</c:v>
                </c:pt>
                <c:pt idx="926">
                  <c:v>-1.0499999999999972</c:v>
                </c:pt>
                <c:pt idx="927">
                  <c:v>-0.70000000000000284</c:v>
                </c:pt>
                <c:pt idx="928">
                  <c:v>-0.55000000000000071</c:v>
                </c:pt>
                <c:pt idx="929">
                  <c:v>-0.39999999999999858</c:v>
                </c:pt>
                <c:pt idx="930">
                  <c:v>-0.34999999999999787</c:v>
                </c:pt>
                <c:pt idx="931">
                  <c:v>-0.35000000000000142</c:v>
                </c:pt>
                <c:pt idx="932">
                  <c:v>-0.40000000000000213</c:v>
                </c:pt>
                <c:pt idx="933">
                  <c:v>-0.59999999999999787</c:v>
                </c:pt>
                <c:pt idx="934">
                  <c:v>-0.94999999999999929</c:v>
                </c:pt>
                <c:pt idx="935">
                  <c:v>-1</c:v>
                </c:pt>
                <c:pt idx="936">
                  <c:v>-0.75</c:v>
                </c:pt>
                <c:pt idx="937">
                  <c:v>-0.55000000000000071</c:v>
                </c:pt>
                <c:pt idx="938">
                  <c:v>-0.5</c:v>
                </c:pt>
                <c:pt idx="939">
                  <c:v>-0.55000000000000071</c:v>
                </c:pt>
                <c:pt idx="940">
                  <c:v>-0.44999999999999929</c:v>
                </c:pt>
                <c:pt idx="941">
                  <c:v>-0.19999999999999929</c:v>
                </c:pt>
                <c:pt idx="942">
                  <c:v>-0.10000000000000142</c:v>
                </c:pt>
                <c:pt idx="943">
                  <c:v>-5.0000000000000711E-2</c:v>
                </c:pt>
                <c:pt idx="944">
                  <c:v>5.0000000000000711E-2</c:v>
                </c:pt>
                <c:pt idx="945">
                  <c:v>0.15000000000000213</c:v>
                </c:pt>
                <c:pt idx="946">
                  <c:v>0.5</c:v>
                </c:pt>
                <c:pt idx="947">
                  <c:v>0.79999999999999716</c:v>
                </c:pt>
                <c:pt idx="948">
                  <c:v>0.60000000000000142</c:v>
                </c:pt>
                <c:pt idx="949">
                  <c:v>0.15000000000000213</c:v>
                </c:pt>
                <c:pt idx="950">
                  <c:v>-0.55000000000000071</c:v>
                </c:pt>
                <c:pt idx="951">
                  <c:v>-1.6999999999999993</c:v>
                </c:pt>
                <c:pt idx="952">
                  <c:v>-3.3500000000000014</c:v>
                </c:pt>
                <c:pt idx="953">
                  <c:v>-4.8000000000000007</c:v>
                </c:pt>
                <c:pt idx="954">
                  <c:v>-5.3000000000000007</c:v>
                </c:pt>
                <c:pt idx="955">
                  <c:v>-5.3000000000000007</c:v>
                </c:pt>
                <c:pt idx="956">
                  <c:v>-5.2999999999999989</c:v>
                </c:pt>
                <c:pt idx="957">
                  <c:v>-3.6999999999999993</c:v>
                </c:pt>
                <c:pt idx="958">
                  <c:v>-0.59999999999999964</c:v>
                </c:pt>
                <c:pt idx="959">
                  <c:v>2.0999999999999996</c:v>
                </c:pt>
                <c:pt idx="960">
                  <c:v>4.3000000000000007</c:v>
                </c:pt>
                <c:pt idx="961">
                  <c:v>5.5499999999999989</c:v>
                </c:pt>
                <c:pt idx="962">
                  <c:v>5.3499999999999979</c:v>
                </c:pt>
                <c:pt idx="963">
                  <c:v>4.3000000000000007</c:v>
                </c:pt>
                <c:pt idx="964">
                  <c:v>2.9000000000000021</c:v>
                </c:pt>
                <c:pt idx="965">
                  <c:v>1.5500000000000007</c:v>
                </c:pt>
                <c:pt idx="966">
                  <c:v>0.55000000000000071</c:v>
                </c:pt>
                <c:pt idx="967">
                  <c:v>0</c:v>
                </c:pt>
                <c:pt idx="968">
                  <c:v>-0.25</c:v>
                </c:pt>
                <c:pt idx="969">
                  <c:v>-0.60000000000000142</c:v>
                </c:pt>
                <c:pt idx="970">
                  <c:v>-1.25</c:v>
                </c:pt>
                <c:pt idx="971">
                  <c:v>-2.5</c:v>
                </c:pt>
                <c:pt idx="972">
                  <c:v>-4.3000000000000007</c:v>
                </c:pt>
                <c:pt idx="973">
                  <c:v>-5.3000000000000007</c:v>
                </c:pt>
                <c:pt idx="974">
                  <c:v>-5.3000000000000007</c:v>
                </c:pt>
                <c:pt idx="975">
                  <c:v>-5.2999999999999989</c:v>
                </c:pt>
                <c:pt idx="976">
                  <c:v>-5.35</c:v>
                </c:pt>
                <c:pt idx="977">
                  <c:v>-4.3499999999999996</c:v>
                </c:pt>
                <c:pt idx="978">
                  <c:v>-3.0500000000000007</c:v>
                </c:pt>
                <c:pt idx="979">
                  <c:v>-2.6500000000000004</c:v>
                </c:pt>
                <c:pt idx="980">
                  <c:v>-2.1999999999999993</c:v>
                </c:pt>
                <c:pt idx="981">
                  <c:v>-1.7499999999999996</c:v>
                </c:pt>
                <c:pt idx="982">
                  <c:v>-1.6500000000000004</c:v>
                </c:pt>
                <c:pt idx="983">
                  <c:v>-2</c:v>
                </c:pt>
                <c:pt idx="984">
                  <c:v>-2.2000000000000002</c:v>
                </c:pt>
                <c:pt idx="985">
                  <c:v>-1.6</c:v>
                </c:pt>
                <c:pt idx="986">
                  <c:v>-0.55000000000000004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0.4</c:v>
                </c:pt>
                <c:pt idx="1027">
                  <c:v>1.8</c:v>
                </c:pt>
                <c:pt idx="1028">
                  <c:v>3.9</c:v>
                </c:pt>
                <c:pt idx="1029">
                  <c:v>5.5</c:v>
                </c:pt>
                <c:pt idx="1030">
                  <c:v>5.7</c:v>
                </c:pt>
                <c:pt idx="1031">
                  <c:v>4.8999999999999995</c:v>
                </c:pt>
                <c:pt idx="1032">
                  <c:v>4.0999999999999996</c:v>
                </c:pt>
                <c:pt idx="1033">
                  <c:v>3.6500000000000004</c:v>
                </c:pt>
                <c:pt idx="1034">
                  <c:v>3.4000000000000004</c:v>
                </c:pt>
                <c:pt idx="1035">
                  <c:v>2.9500000000000011</c:v>
                </c:pt>
                <c:pt idx="1036">
                  <c:v>2.3500000000000014</c:v>
                </c:pt>
                <c:pt idx="1037">
                  <c:v>1.9499999999999993</c:v>
                </c:pt>
                <c:pt idx="1038">
                  <c:v>1.9499999999999993</c:v>
                </c:pt>
                <c:pt idx="1039">
                  <c:v>2.25</c:v>
                </c:pt>
                <c:pt idx="1040">
                  <c:v>2.3999999999999986</c:v>
                </c:pt>
                <c:pt idx="1041">
                  <c:v>2.25</c:v>
                </c:pt>
                <c:pt idx="1042">
                  <c:v>1.75</c:v>
                </c:pt>
                <c:pt idx="1043">
                  <c:v>1.0500000000000007</c:v>
                </c:pt>
                <c:pt idx="1044">
                  <c:v>0.44999999999999929</c:v>
                </c:pt>
                <c:pt idx="1045">
                  <c:v>0.14999999999999858</c:v>
                </c:pt>
                <c:pt idx="1046">
                  <c:v>0.15000000000000213</c:v>
                </c:pt>
                <c:pt idx="1047">
                  <c:v>0.19999999999999929</c:v>
                </c:pt>
                <c:pt idx="1048">
                  <c:v>0</c:v>
                </c:pt>
                <c:pt idx="1049">
                  <c:v>-0.5</c:v>
                </c:pt>
                <c:pt idx="1050">
                  <c:v>-1.1999999999999993</c:v>
                </c:pt>
                <c:pt idx="1051">
                  <c:v>-1.75</c:v>
                </c:pt>
                <c:pt idx="1052">
                  <c:v>-2.1000000000000014</c:v>
                </c:pt>
                <c:pt idx="1053">
                  <c:v>-2.5</c:v>
                </c:pt>
                <c:pt idx="1054">
                  <c:v>-3.1000000000000014</c:v>
                </c:pt>
                <c:pt idx="1055">
                  <c:v>-3.8999999999999986</c:v>
                </c:pt>
                <c:pt idx="1056">
                  <c:v>-4.7999999999999989</c:v>
                </c:pt>
                <c:pt idx="1057">
                  <c:v>-5.3000000000000007</c:v>
                </c:pt>
                <c:pt idx="1058">
                  <c:v>-4.8499999999999996</c:v>
                </c:pt>
                <c:pt idx="1059">
                  <c:v>-4.3499999999999996</c:v>
                </c:pt>
                <c:pt idx="1060">
                  <c:v>-3.8</c:v>
                </c:pt>
                <c:pt idx="1061">
                  <c:v>-2.3499999999999996</c:v>
                </c:pt>
                <c:pt idx="1062">
                  <c:v>-0.65000000000000036</c:v>
                </c:pt>
                <c:pt idx="1063">
                  <c:v>0.40000000000000036</c:v>
                </c:pt>
                <c:pt idx="1064">
                  <c:v>1.75</c:v>
                </c:pt>
                <c:pt idx="1065">
                  <c:v>3.5499999999999989</c:v>
                </c:pt>
                <c:pt idx="1066">
                  <c:v>3.8999999999999995</c:v>
                </c:pt>
                <c:pt idx="1067">
                  <c:v>2.3500000000000014</c:v>
                </c:pt>
                <c:pt idx="1068">
                  <c:v>0.90000000000000036</c:v>
                </c:pt>
                <c:pt idx="1069">
                  <c:v>0.89999999999999858</c:v>
                </c:pt>
                <c:pt idx="1070">
                  <c:v>1.8000000000000007</c:v>
                </c:pt>
                <c:pt idx="1071">
                  <c:v>2.7000000000000011</c:v>
                </c:pt>
                <c:pt idx="1072">
                  <c:v>3.2499999999999982</c:v>
                </c:pt>
                <c:pt idx="1073">
                  <c:v>3.8499999999999996</c:v>
                </c:pt>
                <c:pt idx="1074">
                  <c:v>4.6000000000000014</c:v>
                </c:pt>
                <c:pt idx="1075">
                  <c:v>4.8999999999999986</c:v>
                </c:pt>
                <c:pt idx="1076">
                  <c:v>4.3999999999999986</c:v>
                </c:pt>
                <c:pt idx="1077">
                  <c:v>3.5500000000000007</c:v>
                </c:pt>
                <c:pt idx="1078">
                  <c:v>2.8000000000000007</c:v>
                </c:pt>
                <c:pt idx="1079">
                  <c:v>2.4000000000000021</c:v>
                </c:pt>
                <c:pt idx="1080">
                  <c:v>1.8500000000000014</c:v>
                </c:pt>
                <c:pt idx="1081">
                  <c:v>0.89999999999999858</c:v>
                </c:pt>
                <c:pt idx="1082">
                  <c:v>-5.0000000000000711E-2</c:v>
                </c:pt>
                <c:pt idx="1083">
                  <c:v>-1.0500000000000007</c:v>
                </c:pt>
                <c:pt idx="1084">
                  <c:v>-1.6000000000000014</c:v>
                </c:pt>
                <c:pt idx="1085">
                  <c:v>-1.1499999999999986</c:v>
                </c:pt>
                <c:pt idx="1086">
                  <c:v>-0.34999999999999787</c:v>
                </c:pt>
                <c:pt idx="1087">
                  <c:v>5.0000000000000711E-2</c:v>
                </c:pt>
                <c:pt idx="1088">
                  <c:v>9.9999999999997868E-2</c:v>
                </c:pt>
                <c:pt idx="1089">
                  <c:v>4.9999999999997158E-2</c:v>
                </c:pt>
                <c:pt idx="1090">
                  <c:v>0</c:v>
                </c:pt>
                <c:pt idx="1091">
                  <c:v>0.15000000000000213</c:v>
                </c:pt>
                <c:pt idx="1092">
                  <c:v>0.65000000000000213</c:v>
                </c:pt>
                <c:pt idx="1093">
                  <c:v>1.3000000000000007</c:v>
                </c:pt>
                <c:pt idx="1094">
                  <c:v>1.4499999999999993</c:v>
                </c:pt>
                <c:pt idx="1095">
                  <c:v>1</c:v>
                </c:pt>
                <c:pt idx="1096">
                  <c:v>0.44999999999999929</c:v>
                </c:pt>
                <c:pt idx="1097">
                  <c:v>-0.10000000000000142</c:v>
                </c:pt>
                <c:pt idx="1098">
                  <c:v>-0.80000000000000071</c:v>
                </c:pt>
                <c:pt idx="1099">
                  <c:v>-1.6000000000000014</c:v>
                </c:pt>
                <c:pt idx="1100">
                  <c:v>-1.6999999999999993</c:v>
                </c:pt>
                <c:pt idx="1101">
                  <c:v>-0.94999999999999929</c:v>
                </c:pt>
                <c:pt idx="1102">
                  <c:v>-5.0000000000000711E-2</c:v>
                </c:pt>
                <c:pt idx="1103">
                  <c:v>0.90000000000000213</c:v>
                </c:pt>
                <c:pt idx="1104">
                  <c:v>1.75</c:v>
                </c:pt>
                <c:pt idx="1105">
                  <c:v>1.8499999999999979</c:v>
                </c:pt>
                <c:pt idx="1106">
                  <c:v>1.1000000000000014</c:v>
                </c:pt>
                <c:pt idx="1107">
                  <c:v>0.25000000000000355</c:v>
                </c:pt>
                <c:pt idx="1108">
                  <c:v>-0.5</c:v>
                </c:pt>
                <c:pt idx="1109">
                  <c:v>-1.2000000000000028</c:v>
                </c:pt>
                <c:pt idx="1110">
                  <c:v>-1.1499999999999986</c:v>
                </c:pt>
                <c:pt idx="1111">
                  <c:v>-0.35000000000000142</c:v>
                </c:pt>
                <c:pt idx="1112">
                  <c:v>0.69999999999999929</c:v>
                </c:pt>
                <c:pt idx="1113">
                  <c:v>2</c:v>
                </c:pt>
                <c:pt idx="1114">
                  <c:v>2.6999999999999993</c:v>
                </c:pt>
                <c:pt idx="1115">
                  <c:v>2.0500000000000043</c:v>
                </c:pt>
                <c:pt idx="1116">
                  <c:v>0.85000000000000142</c:v>
                </c:pt>
                <c:pt idx="1117">
                  <c:v>-5.0000000000004263E-2</c:v>
                </c:pt>
                <c:pt idx="1118">
                  <c:v>-0.80000000000000426</c:v>
                </c:pt>
                <c:pt idx="1119">
                  <c:v>-1.1999999999999957</c:v>
                </c:pt>
                <c:pt idx="1120">
                  <c:v>-0.94999999999999574</c:v>
                </c:pt>
                <c:pt idx="1121">
                  <c:v>-0.60000000000000142</c:v>
                </c:pt>
                <c:pt idx="1122">
                  <c:v>-0.64999999999999858</c:v>
                </c:pt>
                <c:pt idx="1123">
                  <c:v>-1.25</c:v>
                </c:pt>
                <c:pt idx="1124">
                  <c:v>-2.3000000000000043</c:v>
                </c:pt>
                <c:pt idx="1125">
                  <c:v>-3.7000000000000028</c:v>
                </c:pt>
                <c:pt idx="1126">
                  <c:v>-4.8999999999999986</c:v>
                </c:pt>
                <c:pt idx="1127">
                  <c:v>-5.2999999999999972</c:v>
                </c:pt>
                <c:pt idx="1128">
                  <c:v>-5.1999999999999993</c:v>
                </c:pt>
                <c:pt idx="1129">
                  <c:v>-4.5</c:v>
                </c:pt>
                <c:pt idx="1130">
                  <c:v>-3.6000000000000014</c:v>
                </c:pt>
                <c:pt idx="1131">
                  <c:v>-3.2000000000000011</c:v>
                </c:pt>
                <c:pt idx="1132">
                  <c:v>-3.1499999999999986</c:v>
                </c:pt>
                <c:pt idx="1133">
                  <c:v>-3.4000000000000004</c:v>
                </c:pt>
                <c:pt idx="1134">
                  <c:v>-3.6000000000000014</c:v>
                </c:pt>
                <c:pt idx="1135">
                  <c:v>-3.3499999999999996</c:v>
                </c:pt>
                <c:pt idx="1136">
                  <c:v>-2.3999999999999995</c:v>
                </c:pt>
                <c:pt idx="1137">
                  <c:v>-1.0500000000000007</c:v>
                </c:pt>
                <c:pt idx="1138">
                  <c:v>-0.14999999999999947</c:v>
                </c:pt>
                <c:pt idx="1139">
                  <c:v>0.20000000000000018</c:v>
                </c:pt>
                <c:pt idx="1140">
                  <c:v>0.39999999999999947</c:v>
                </c:pt>
                <c:pt idx="1141">
                  <c:v>0.89999999999999947</c:v>
                </c:pt>
                <c:pt idx="1142">
                  <c:v>2.0000000000000009</c:v>
                </c:pt>
                <c:pt idx="1143">
                  <c:v>3.0500000000000007</c:v>
                </c:pt>
                <c:pt idx="1144">
                  <c:v>2.6499999999999986</c:v>
                </c:pt>
                <c:pt idx="1145">
                  <c:v>1.1500000000000004</c:v>
                </c:pt>
                <c:pt idx="1146">
                  <c:v>-0.84999999999999964</c:v>
                </c:pt>
                <c:pt idx="1147">
                  <c:v>-3.7000000000000011</c:v>
                </c:pt>
                <c:pt idx="1148">
                  <c:v>-4.4499999999999993</c:v>
                </c:pt>
                <c:pt idx="1149">
                  <c:v>-2.6999999999999993</c:v>
                </c:pt>
                <c:pt idx="1150">
                  <c:v>-0.90000000000000036</c:v>
                </c:pt>
                <c:pt idx="1151">
                  <c:v>0</c:v>
                </c:pt>
                <c:pt idx="1152">
                  <c:v>0.95000000000000018</c:v>
                </c:pt>
                <c:pt idx="1153">
                  <c:v>3.4000000000000004</c:v>
                </c:pt>
                <c:pt idx="1154">
                  <c:v>5.6000000000000005</c:v>
                </c:pt>
                <c:pt idx="1155">
                  <c:v>5.5</c:v>
                </c:pt>
                <c:pt idx="1156">
                  <c:v>4.3499999999999979</c:v>
                </c:pt>
                <c:pt idx="1157">
                  <c:v>4.2000000000000011</c:v>
                </c:pt>
                <c:pt idx="1158">
                  <c:v>4.8000000000000007</c:v>
                </c:pt>
                <c:pt idx="1159">
                  <c:v>5.3499999999999979</c:v>
                </c:pt>
                <c:pt idx="1160">
                  <c:v>5.1999999999999993</c:v>
                </c:pt>
                <c:pt idx="1161">
                  <c:v>4.4499999999999993</c:v>
                </c:pt>
                <c:pt idx="1162">
                  <c:v>3.8500000000000014</c:v>
                </c:pt>
                <c:pt idx="1163">
                  <c:v>3.6000000000000014</c:v>
                </c:pt>
                <c:pt idx="1164">
                  <c:v>3.4500000000000028</c:v>
                </c:pt>
                <c:pt idx="1165">
                  <c:v>3.2999999999999972</c:v>
                </c:pt>
                <c:pt idx="1166">
                  <c:v>2.2999999999999972</c:v>
                </c:pt>
                <c:pt idx="1167">
                  <c:v>1.3500000000000014</c:v>
                </c:pt>
                <c:pt idx="1168">
                  <c:v>1.6000000000000014</c:v>
                </c:pt>
                <c:pt idx="1169">
                  <c:v>1.8000000000000043</c:v>
                </c:pt>
                <c:pt idx="1170">
                  <c:v>1.6499999999999986</c:v>
                </c:pt>
                <c:pt idx="1171">
                  <c:v>1.5499999999999972</c:v>
                </c:pt>
                <c:pt idx="1172">
                  <c:v>1.3999999999999986</c:v>
                </c:pt>
                <c:pt idx="1173">
                  <c:v>1.25</c:v>
                </c:pt>
                <c:pt idx="1174">
                  <c:v>1.1499999999999986</c:v>
                </c:pt>
                <c:pt idx="1175">
                  <c:v>1</c:v>
                </c:pt>
                <c:pt idx="1176">
                  <c:v>0.85000000000000142</c:v>
                </c:pt>
                <c:pt idx="1177">
                  <c:v>0.79999999999999716</c:v>
                </c:pt>
                <c:pt idx="1178">
                  <c:v>0.89999999999999858</c:v>
                </c:pt>
                <c:pt idx="1179">
                  <c:v>1</c:v>
                </c:pt>
                <c:pt idx="1180">
                  <c:v>1</c:v>
                </c:pt>
                <c:pt idx="1181">
                  <c:v>0.95000000000000284</c:v>
                </c:pt>
                <c:pt idx="1182">
                  <c:v>0.80000000000000426</c:v>
                </c:pt>
                <c:pt idx="1183">
                  <c:v>0.64999999999999858</c:v>
                </c:pt>
                <c:pt idx="1184">
                  <c:v>0.54999999999999716</c:v>
                </c:pt>
                <c:pt idx="1185">
                  <c:v>0.39999999999999858</c:v>
                </c:pt>
                <c:pt idx="1186">
                  <c:v>0.14999999999999858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5.0000000000004263E-2</c:v>
                </c:pt>
                <c:pt idx="1196">
                  <c:v>5.0000000000004263E-2</c:v>
                </c:pt>
                <c:pt idx="1197">
                  <c:v>4.9999999999997158E-2</c:v>
                </c:pt>
                <c:pt idx="1198">
                  <c:v>0.25</c:v>
                </c:pt>
                <c:pt idx="1199">
                  <c:v>0.45000000000000284</c:v>
                </c:pt>
                <c:pt idx="1200">
                  <c:v>0.64999999999999858</c:v>
                </c:pt>
                <c:pt idx="1201">
                  <c:v>0.79999999999999716</c:v>
                </c:pt>
                <c:pt idx="1202">
                  <c:v>0.70000000000000284</c:v>
                </c:pt>
                <c:pt idx="1203">
                  <c:v>0.5</c:v>
                </c:pt>
                <c:pt idx="1204">
                  <c:v>0.29999999999999716</c:v>
                </c:pt>
                <c:pt idx="1205">
                  <c:v>0.14999999999999858</c:v>
                </c:pt>
                <c:pt idx="1206">
                  <c:v>0.10000000000000142</c:v>
                </c:pt>
                <c:pt idx="1207">
                  <c:v>0.10000000000000142</c:v>
                </c:pt>
                <c:pt idx="1208">
                  <c:v>0.10000000000000142</c:v>
                </c:pt>
                <c:pt idx="1209">
                  <c:v>5.0000000000004263E-2</c:v>
                </c:pt>
                <c:pt idx="1210">
                  <c:v>0</c:v>
                </c:pt>
                <c:pt idx="1211">
                  <c:v>0</c:v>
                </c:pt>
                <c:pt idx="1212">
                  <c:v>-5.0000000000004263E-2</c:v>
                </c:pt>
                <c:pt idx="1213">
                  <c:v>-5.0000000000004263E-2</c:v>
                </c:pt>
                <c:pt idx="1214">
                  <c:v>0</c:v>
                </c:pt>
                <c:pt idx="1215">
                  <c:v>0</c:v>
                </c:pt>
                <c:pt idx="1216">
                  <c:v>-4.9999999999997158E-2</c:v>
                </c:pt>
                <c:pt idx="1217">
                  <c:v>-0.10000000000000142</c:v>
                </c:pt>
                <c:pt idx="1218">
                  <c:v>-0.10000000000000142</c:v>
                </c:pt>
                <c:pt idx="1219">
                  <c:v>-9.9999999999994316E-2</c:v>
                </c:pt>
                <c:pt idx="1220">
                  <c:v>-0.14999999999999858</c:v>
                </c:pt>
                <c:pt idx="1221">
                  <c:v>-0.25</c:v>
                </c:pt>
                <c:pt idx="1222">
                  <c:v>-0.30000000000000426</c:v>
                </c:pt>
                <c:pt idx="1223">
                  <c:v>-0.35000000000000142</c:v>
                </c:pt>
                <c:pt idx="1224">
                  <c:v>-0.29999999999999716</c:v>
                </c:pt>
                <c:pt idx="1225">
                  <c:v>-0.20000000000000284</c:v>
                </c:pt>
                <c:pt idx="1226">
                  <c:v>-0.14999999999999858</c:v>
                </c:pt>
                <c:pt idx="1227">
                  <c:v>-0.14999999999999858</c:v>
                </c:pt>
                <c:pt idx="1228">
                  <c:v>-0.14999999999999858</c:v>
                </c:pt>
                <c:pt idx="1229">
                  <c:v>-0.14999999999999858</c:v>
                </c:pt>
                <c:pt idx="1230">
                  <c:v>-0.20000000000000284</c:v>
                </c:pt>
                <c:pt idx="1231">
                  <c:v>-0.14999999999999858</c:v>
                </c:pt>
                <c:pt idx="1232">
                  <c:v>-4.9999999999997158E-2</c:v>
                </c:pt>
                <c:pt idx="1233">
                  <c:v>-5.0000000000004263E-2</c:v>
                </c:pt>
                <c:pt idx="1234">
                  <c:v>-5.0000000000004263E-2</c:v>
                </c:pt>
                <c:pt idx="1235">
                  <c:v>-0.10000000000000142</c:v>
                </c:pt>
                <c:pt idx="1236">
                  <c:v>-0.19999999999999574</c:v>
                </c:pt>
                <c:pt idx="1237">
                  <c:v>-0.34999999999999432</c:v>
                </c:pt>
                <c:pt idx="1238">
                  <c:v>-0.55000000000000426</c:v>
                </c:pt>
                <c:pt idx="1239">
                  <c:v>-0.70000000000000284</c:v>
                </c:pt>
                <c:pt idx="1240">
                  <c:v>-0.75</c:v>
                </c:pt>
                <c:pt idx="1241">
                  <c:v>-0.70000000000000284</c:v>
                </c:pt>
                <c:pt idx="1242">
                  <c:v>-0.64999999999999858</c:v>
                </c:pt>
                <c:pt idx="1243">
                  <c:v>-0.64999999999999858</c:v>
                </c:pt>
                <c:pt idx="1244">
                  <c:v>-0.64999999999999858</c:v>
                </c:pt>
                <c:pt idx="1245">
                  <c:v>-0.60000000000000142</c:v>
                </c:pt>
                <c:pt idx="1246">
                  <c:v>-0.64999999999999858</c:v>
                </c:pt>
                <c:pt idx="1247">
                  <c:v>-0.69999999999999574</c:v>
                </c:pt>
                <c:pt idx="1248">
                  <c:v>-0.70000000000000284</c:v>
                </c:pt>
                <c:pt idx="1249">
                  <c:v>-0.70000000000000284</c:v>
                </c:pt>
                <c:pt idx="1250">
                  <c:v>-0.64999999999999858</c:v>
                </c:pt>
                <c:pt idx="1251">
                  <c:v>-0.60000000000000142</c:v>
                </c:pt>
                <c:pt idx="1252">
                  <c:v>-0.60000000000000142</c:v>
                </c:pt>
                <c:pt idx="1253">
                  <c:v>-0.59999999999999432</c:v>
                </c:pt>
                <c:pt idx="1254">
                  <c:v>-0.60000000000000142</c:v>
                </c:pt>
                <c:pt idx="1255">
                  <c:v>-0.60000000000000142</c:v>
                </c:pt>
                <c:pt idx="1256">
                  <c:v>-0.60000000000000142</c:v>
                </c:pt>
                <c:pt idx="1257">
                  <c:v>-0.60000000000000142</c:v>
                </c:pt>
                <c:pt idx="1258">
                  <c:v>-0.59999999999999432</c:v>
                </c:pt>
                <c:pt idx="1259">
                  <c:v>-0.54999999999999716</c:v>
                </c:pt>
                <c:pt idx="1260">
                  <c:v>-0.45000000000000284</c:v>
                </c:pt>
                <c:pt idx="1261">
                  <c:v>-0.35000000000000142</c:v>
                </c:pt>
                <c:pt idx="1262">
                  <c:v>-0.14999999999999858</c:v>
                </c:pt>
                <c:pt idx="1263">
                  <c:v>4.9999999999997158E-2</c:v>
                </c:pt>
                <c:pt idx="1264">
                  <c:v>0.19999999999999574</c:v>
                </c:pt>
                <c:pt idx="1265">
                  <c:v>0.30000000000000426</c:v>
                </c:pt>
                <c:pt idx="1266">
                  <c:v>0.25</c:v>
                </c:pt>
                <c:pt idx="1267">
                  <c:v>0.19999999999999574</c:v>
                </c:pt>
                <c:pt idx="1268">
                  <c:v>0.10000000000000142</c:v>
                </c:pt>
                <c:pt idx="1269">
                  <c:v>-0.10000000000000142</c:v>
                </c:pt>
                <c:pt idx="1270">
                  <c:v>-0.25</c:v>
                </c:pt>
                <c:pt idx="1271">
                  <c:v>-0.34999999999999432</c:v>
                </c:pt>
                <c:pt idx="1272">
                  <c:v>-0.39999999999999858</c:v>
                </c:pt>
                <c:pt idx="1273">
                  <c:v>-0.35000000000000142</c:v>
                </c:pt>
                <c:pt idx="1274">
                  <c:v>-0.29999999999999716</c:v>
                </c:pt>
                <c:pt idx="1275">
                  <c:v>-0.25</c:v>
                </c:pt>
                <c:pt idx="1276">
                  <c:v>-0.10000000000000142</c:v>
                </c:pt>
                <c:pt idx="1277">
                  <c:v>4.9999999999997158E-2</c:v>
                </c:pt>
                <c:pt idx="1278">
                  <c:v>0.10000000000000142</c:v>
                </c:pt>
                <c:pt idx="1279">
                  <c:v>0.14999999999999858</c:v>
                </c:pt>
                <c:pt idx="1280">
                  <c:v>0.19999999999999574</c:v>
                </c:pt>
                <c:pt idx="1281">
                  <c:v>0.10000000000000142</c:v>
                </c:pt>
                <c:pt idx="1282">
                  <c:v>5.0000000000004263E-2</c:v>
                </c:pt>
                <c:pt idx="1283">
                  <c:v>5.0000000000004263E-2</c:v>
                </c:pt>
                <c:pt idx="1284">
                  <c:v>0</c:v>
                </c:pt>
                <c:pt idx="1285">
                  <c:v>-0.10000000000000142</c:v>
                </c:pt>
                <c:pt idx="1286">
                  <c:v>-0.20000000000000284</c:v>
                </c:pt>
                <c:pt idx="1287">
                  <c:v>-0.25</c:v>
                </c:pt>
                <c:pt idx="1288">
                  <c:v>-0.35000000000000142</c:v>
                </c:pt>
                <c:pt idx="1289">
                  <c:v>-0.39999999999999858</c:v>
                </c:pt>
                <c:pt idx="1290">
                  <c:v>-0.35000000000000142</c:v>
                </c:pt>
                <c:pt idx="1291">
                  <c:v>-0.35000000000000142</c:v>
                </c:pt>
                <c:pt idx="1292">
                  <c:v>-0.44999999999999574</c:v>
                </c:pt>
                <c:pt idx="1293">
                  <c:v>-0.5</c:v>
                </c:pt>
                <c:pt idx="1294">
                  <c:v>-0.5</c:v>
                </c:pt>
                <c:pt idx="1295">
                  <c:v>-0.39999999999999858</c:v>
                </c:pt>
                <c:pt idx="1296">
                  <c:v>-0.20000000000000284</c:v>
                </c:pt>
                <c:pt idx="1297">
                  <c:v>0</c:v>
                </c:pt>
                <c:pt idx="1298">
                  <c:v>0.14999999999999858</c:v>
                </c:pt>
                <c:pt idx="1299">
                  <c:v>0.25</c:v>
                </c:pt>
                <c:pt idx="1300">
                  <c:v>0.25</c:v>
                </c:pt>
                <c:pt idx="1301">
                  <c:v>0.19999999999999574</c:v>
                </c:pt>
                <c:pt idx="1302">
                  <c:v>0.20000000000000284</c:v>
                </c:pt>
                <c:pt idx="1303">
                  <c:v>0.25</c:v>
                </c:pt>
                <c:pt idx="1304">
                  <c:v>0.20000000000000284</c:v>
                </c:pt>
                <c:pt idx="1305">
                  <c:v>0.10000000000000142</c:v>
                </c:pt>
                <c:pt idx="1306">
                  <c:v>4.9999999999997158E-2</c:v>
                </c:pt>
                <c:pt idx="1307">
                  <c:v>0</c:v>
                </c:pt>
                <c:pt idx="1308">
                  <c:v>-4.9999999999997158E-2</c:v>
                </c:pt>
                <c:pt idx="1309">
                  <c:v>-4.9999999999997158E-2</c:v>
                </c:pt>
                <c:pt idx="1310">
                  <c:v>-5.0000000000004263E-2</c:v>
                </c:pt>
                <c:pt idx="1311">
                  <c:v>-0.10000000000000142</c:v>
                </c:pt>
                <c:pt idx="1312">
                  <c:v>-0.14999999999999858</c:v>
                </c:pt>
                <c:pt idx="1313">
                  <c:v>-0.25</c:v>
                </c:pt>
                <c:pt idx="1314">
                  <c:v>-0.25</c:v>
                </c:pt>
                <c:pt idx="1315">
                  <c:v>-0.25</c:v>
                </c:pt>
                <c:pt idx="1316">
                  <c:v>-0.45000000000000284</c:v>
                </c:pt>
                <c:pt idx="1317">
                  <c:v>-0.5</c:v>
                </c:pt>
                <c:pt idx="1318">
                  <c:v>-0.39999999999999858</c:v>
                </c:pt>
                <c:pt idx="1319">
                  <c:v>-0.10000000000000142</c:v>
                </c:pt>
                <c:pt idx="1320">
                  <c:v>0.35000000000000142</c:v>
                </c:pt>
                <c:pt idx="1321">
                  <c:v>0.70000000000000284</c:v>
                </c:pt>
                <c:pt idx="1322">
                  <c:v>1.0499999999999972</c:v>
                </c:pt>
                <c:pt idx="1323">
                  <c:v>1.3999999999999986</c:v>
                </c:pt>
                <c:pt idx="1324">
                  <c:v>1.5500000000000043</c:v>
                </c:pt>
                <c:pt idx="1325">
                  <c:v>1.2999999999999972</c:v>
                </c:pt>
                <c:pt idx="1326">
                  <c:v>0.79999999999999716</c:v>
                </c:pt>
                <c:pt idx="1327">
                  <c:v>0.35000000000000142</c:v>
                </c:pt>
                <c:pt idx="1328">
                  <c:v>0.10000000000000142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-4.9999999999997158E-2</c:v>
                </c:pt>
                <c:pt idx="1333">
                  <c:v>-0.20000000000000284</c:v>
                </c:pt>
                <c:pt idx="1334">
                  <c:v>-0.30000000000000426</c:v>
                </c:pt>
                <c:pt idx="1335">
                  <c:v>-0.29999999999999716</c:v>
                </c:pt>
                <c:pt idx="1336">
                  <c:v>-0.19999999999999574</c:v>
                </c:pt>
                <c:pt idx="1337">
                  <c:v>-0.10000000000000142</c:v>
                </c:pt>
                <c:pt idx="1338">
                  <c:v>-5.0000000000004263E-2</c:v>
                </c:pt>
                <c:pt idx="1339">
                  <c:v>0</c:v>
                </c:pt>
                <c:pt idx="1340">
                  <c:v>5.0000000000004263E-2</c:v>
                </c:pt>
                <c:pt idx="1341">
                  <c:v>0.10000000000000142</c:v>
                </c:pt>
                <c:pt idx="1342">
                  <c:v>0.25</c:v>
                </c:pt>
                <c:pt idx="1343">
                  <c:v>0.39999999999999858</c:v>
                </c:pt>
                <c:pt idx="1344">
                  <c:v>0.39999999999999858</c:v>
                </c:pt>
                <c:pt idx="1345">
                  <c:v>0.35000000000000142</c:v>
                </c:pt>
                <c:pt idx="1346">
                  <c:v>0.19999999999999574</c:v>
                </c:pt>
                <c:pt idx="1347">
                  <c:v>4.9999999999997158E-2</c:v>
                </c:pt>
                <c:pt idx="1348">
                  <c:v>-9.9999999999994316E-2</c:v>
                </c:pt>
                <c:pt idx="1349">
                  <c:v>-0.44999999999999574</c:v>
                </c:pt>
                <c:pt idx="1350">
                  <c:v>-0.90000000000000568</c:v>
                </c:pt>
                <c:pt idx="1351">
                  <c:v>-1.25</c:v>
                </c:pt>
                <c:pt idx="1352">
                  <c:v>-1.3999999999999986</c:v>
                </c:pt>
                <c:pt idx="1353">
                  <c:v>-1.4500000000000028</c:v>
                </c:pt>
                <c:pt idx="1354">
                  <c:v>-1.5</c:v>
                </c:pt>
                <c:pt idx="1355">
                  <c:v>-1.6000000000000014</c:v>
                </c:pt>
                <c:pt idx="1356">
                  <c:v>-1.7999999999999972</c:v>
                </c:pt>
                <c:pt idx="1357">
                  <c:v>-1.9499999999999957</c:v>
                </c:pt>
                <c:pt idx="1358">
                  <c:v>-2.0500000000000043</c:v>
                </c:pt>
                <c:pt idx="1359">
                  <c:v>-2.2000000000000028</c:v>
                </c:pt>
                <c:pt idx="1360">
                  <c:v>-2.2499999999999964</c:v>
                </c:pt>
                <c:pt idx="1361">
                  <c:v>-1.7999999999999972</c:v>
                </c:pt>
                <c:pt idx="1362">
                  <c:v>-0.90000000000000213</c:v>
                </c:pt>
                <c:pt idx="1363">
                  <c:v>9.9999999999997868E-2</c:v>
                </c:pt>
                <c:pt idx="1364">
                  <c:v>1</c:v>
                </c:pt>
                <c:pt idx="1365">
                  <c:v>1.1000000000000014</c:v>
                </c:pt>
                <c:pt idx="1366">
                  <c:v>0.45000000000000284</c:v>
                </c:pt>
                <c:pt idx="1367">
                  <c:v>-0.35000000000000142</c:v>
                </c:pt>
                <c:pt idx="1368">
                  <c:v>-1.3500000000000014</c:v>
                </c:pt>
                <c:pt idx="1369">
                  <c:v>-1.75</c:v>
                </c:pt>
                <c:pt idx="1370">
                  <c:v>-1.1000000000000014</c:v>
                </c:pt>
                <c:pt idx="1371">
                  <c:v>-0.30000000000000071</c:v>
                </c:pt>
                <c:pt idx="1372">
                  <c:v>0</c:v>
                </c:pt>
                <c:pt idx="1373">
                  <c:v>-0.25</c:v>
                </c:pt>
                <c:pt idx="1374">
                  <c:v>-0.79999999999999716</c:v>
                </c:pt>
                <c:pt idx="1375">
                  <c:v>-1.5</c:v>
                </c:pt>
                <c:pt idx="1376">
                  <c:v>-2.7000000000000028</c:v>
                </c:pt>
                <c:pt idx="1377">
                  <c:v>-4.3999999999999986</c:v>
                </c:pt>
                <c:pt idx="1378">
                  <c:v>-5.2999999999999972</c:v>
                </c:pt>
                <c:pt idx="1379">
                  <c:v>-5.3000000000000007</c:v>
                </c:pt>
                <c:pt idx="1380">
                  <c:v>-5.3000000000000007</c:v>
                </c:pt>
                <c:pt idx="1381">
                  <c:v>-3.7999999999999989</c:v>
                </c:pt>
                <c:pt idx="1382">
                  <c:v>-0.15000000000000036</c:v>
                </c:pt>
                <c:pt idx="1383">
                  <c:v>2.7999999999999989</c:v>
                </c:pt>
                <c:pt idx="1384">
                  <c:v>3.1500000000000004</c:v>
                </c:pt>
                <c:pt idx="1385">
                  <c:v>1.9000000000000021</c:v>
                </c:pt>
                <c:pt idx="1386">
                  <c:v>1</c:v>
                </c:pt>
                <c:pt idx="1387">
                  <c:v>1.3499999999999979</c:v>
                </c:pt>
                <c:pt idx="1388">
                  <c:v>2.4499999999999993</c:v>
                </c:pt>
                <c:pt idx="1389">
                  <c:v>3.5500000000000007</c:v>
                </c:pt>
                <c:pt idx="1390">
                  <c:v>3.8500000000000014</c:v>
                </c:pt>
                <c:pt idx="1391">
                  <c:v>3.1499999999999986</c:v>
                </c:pt>
                <c:pt idx="1392">
                  <c:v>2.0499999999999972</c:v>
                </c:pt>
                <c:pt idx="1393">
                  <c:v>1.0500000000000007</c:v>
                </c:pt>
                <c:pt idx="1394">
                  <c:v>0.30000000000000071</c:v>
                </c:pt>
                <c:pt idx="1395">
                  <c:v>-9.9999999999997868E-2</c:v>
                </c:pt>
                <c:pt idx="1396">
                  <c:v>-0.39999999999999858</c:v>
                </c:pt>
                <c:pt idx="1397">
                  <c:v>-0.75</c:v>
                </c:pt>
                <c:pt idx="1398">
                  <c:v>-1</c:v>
                </c:pt>
                <c:pt idx="1399">
                  <c:v>-1.25</c:v>
                </c:pt>
                <c:pt idx="1400">
                  <c:v>-1.5</c:v>
                </c:pt>
                <c:pt idx="1401">
                  <c:v>-1.6500000000000021</c:v>
                </c:pt>
                <c:pt idx="1402">
                  <c:v>-1.9499999999999993</c:v>
                </c:pt>
                <c:pt idx="1403">
                  <c:v>-2.8000000000000007</c:v>
                </c:pt>
                <c:pt idx="1404">
                  <c:v>-4.3500000000000014</c:v>
                </c:pt>
                <c:pt idx="1405">
                  <c:v>-5.2999999999999989</c:v>
                </c:pt>
                <c:pt idx="1406">
                  <c:v>-4.4499999999999993</c:v>
                </c:pt>
                <c:pt idx="1407">
                  <c:v>-2.1500000000000004</c:v>
                </c:pt>
                <c:pt idx="1408">
                  <c:v>-0.15000000000000036</c:v>
                </c:pt>
                <c:pt idx="1409">
                  <c:v>0.30000000000000071</c:v>
                </c:pt>
                <c:pt idx="1410">
                  <c:v>4.9999999999998934E-2</c:v>
                </c:pt>
                <c:pt idx="1411">
                  <c:v>-0.19999999999999929</c:v>
                </c:pt>
                <c:pt idx="1412">
                  <c:v>-0.34999999999999964</c:v>
                </c:pt>
                <c:pt idx="1413">
                  <c:v>-0.15000000000000036</c:v>
                </c:pt>
                <c:pt idx="1414">
                  <c:v>0.75</c:v>
                </c:pt>
                <c:pt idx="1415">
                  <c:v>2.1500000000000004</c:v>
                </c:pt>
                <c:pt idx="1416">
                  <c:v>3.2999999999999989</c:v>
                </c:pt>
                <c:pt idx="1417">
                  <c:v>3.6499999999999986</c:v>
                </c:pt>
                <c:pt idx="1418">
                  <c:v>3.0500000000000007</c:v>
                </c:pt>
                <c:pt idx="1419">
                  <c:v>1.6500000000000021</c:v>
                </c:pt>
                <c:pt idx="1420">
                  <c:v>0</c:v>
                </c:pt>
                <c:pt idx="1421">
                  <c:v>-1.7000000000000028</c:v>
                </c:pt>
                <c:pt idx="1422">
                  <c:v>-2.8000000000000007</c:v>
                </c:pt>
                <c:pt idx="1423">
                  <c:v>-2</c:v>
                </c:pt>
                <c:pt idx="1424">
                  <c:v>-0.34999999999999787</c:v>
                </c:pt>
                <c:pt idx="1425">
                  <c:v>1</c:v>
                </c:pt>
                <c:pt idx="1426">
                  <c:v>2.4499999999999993</c:v>
                </c:pt>
                <c:pt idx="1427">
                  <c:v>2.75</c:v>
                </c:pt>
                <c:pt idx="1428">
                  <c:v>1.5</c:v>
                </c:pt>
                <c:pt idx="1429">
                  <c:v>5.0000000000000711E-2</c:v>
                </c:pt>
                <c:pt idx="1430">
                  <c:v>-1.1999999999999993</c:v>
                </c:pt>
                <c:pt idx="1431">
                  <c:v>-2.6499999999999986</c:v>
                </c:pt>
                <c:pt idx="1432">
                  <c:v>-4.4000000000000004</c:v>
                </c:pt>
                <c:pt idx="1433">
                  <c:v>-5.3000000000000007</c:v>
                </c:pt>
                <c:pt idx="1434">
                  <c:v>-5.35</c:v>
                </c:pt>
                <c:pt idx="1435">
                  <c:v>-3.4499999999999993</c:v>
                </c:pt>
                <c:pt idx="1436">
                  <c:v>-0.45000000000000107</c:v>
                </c:pt>
                <c:pt idx="1437">
                  <c:v>1</c:v>
                </c:pt>
                <c:pt idx="1438">
                  <c:v>1.1500000000000004</c:v>
                </c:pt>
                <c:pt idx="1439">
                  <c:v>0.5</c:v>
                </c:pt>
                <c:pt idx="1440">
                  <c:v>-0.30000000000000071</c:v>
                </c:pt>
                <c:pt idx="1441">
                  <c:v>-1.25</c:v>
                </c:pt>
                <c:pt idx="1442">
                  <c:v>-1.5499999999999989</c:v>
                </c:pt>
                <c:pt idx="1443">
                  <c:v>-0.80000000000000071</c:v>
                </c:pt>
                <c:pt idx="1444">
                  <c:v>0</c:v>
                </c:pt>
                <c:pt idx="1445">
                  <c:v>0.25</c:v>
                </c:pt>
                <c:pt idx="1446">
                  <c:v>-0.20000000000000107</c:v>
                </c:pt>
                <c:pt idx="1447">
                  <c:v>-1.75</c:v>
                </c:pt>
                <c:pt idx="1448">
                  <c:v>-3.9999999999999991</c:v>
                </c:pt>
                <c:pt idx="1449">
                  <c:v>-5.2</c:v>
                </c:pt>
                <c:pt idx="1450">
                  <c:v>-4.3500000000000005</c:v>
                </c:pt>
                <c:pt idx="1451">
                  <c:v>-2.2999999999999998</c:v>
                </c:pt>
                <c:pt idx="1452">
                  <c:v>-0.6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1.1000000000000001</c:v>
                </c:pt>
                <c:pt idx="1479">
                  <c:v>2.2000000000000002</c:v>
                </c:pt>
                <c:pt idx="1480">
                  <c:v>2.0499999999999998</c:v>
                </c:pt>
                <c:pt idx="1481">
                  <c:v>1.75</c:v>
                </c:pt>
                <c:pt idx="1482">
                  <c:v>1.4499999999999997</c:v>
                </c:pt>
                <c:pt idx="1483">
                  <c:v>1.25</c:v>
                </c:pt>
                <c:pt idx="1484">
                  <c:v>1.1500000000000004</c:v>
                </c:pt>
                <c:pt idx="1485">
                  <c:v>1.25</c:v>
                </c:pt>
                <c:pt idx="1486">
                  <c:v>1.5999999999999996</c:v>
                </c:pt>
                <c:pt idx="1487">
                  <c:v>2.0499999999999998</c:v>
                </c:pt>
                <c:pt idx="1488">
                  <c:v>2.5500000000000007</c:v>
                </c:pt>
                <c:pt idx="1489">
                  <c:v>3.0500000000000007</c:v>
                </c:pt>
                <c:pt idx="1490">
                  <c:v>3.4499999999999993</c:v>
                </c:pt>
                <c:pt idx="1491">
                  <c:v>3.6999999999999993</c:v>
                </c:pt>
                <c:pt idx="1492">
                  <c:v>3.7000000000000011</c:v>
                </c:pt>
                <c:pt idx="1493">
                  <c:v>3.5</c:v>
                </c:pt>
                <c:pt idx="1494">
                  <c:v>3.25</c:v>
                </c:pt>
                <c:pt idx="1495">
                  <c:v>2.8999999999999986</c:v>
                </c:pt>
                <c:pt idx="1496">
                  <c:v>2.5500000000000007</c:v>
                </c:pt>
                <c:pt idx="1497">
                  <c:v>2.2000000000000028</c:v>
                </c:pt>
                <c:pt idx="1498">
                  <c:v>1.7999999999999972</c:v>
                </c:pt>
                <c:pt idx="1499">
                  <c:v>1.3999999999999986</c:v>
                </c:pt>
                <c:pt idx="1500">
                  <c:v>1</c:v>
                </c:pt>
                <c:pt idx="1501">
                  <c:v>0.80000000000000071</c:v>
                </c:pt>
                <c:pt idx="1502">
                  <c:v>0.70000000000000284</c:v>
                </c:pt>
                <c:pt idx="1503">
                  <c:v>0.64999999999999858</c:v>
                </c:pt>
                <c:pt idx="1504">
                  <c:v>0.64999999999999858</c:v>
                </c:pt>
                <c:pt idx="1505">
                  <c:v>0.55000000000000071</c:v>
                </c:pt>
                <c:pt idx="1506">
                  <c:v>0.5</c:v>
                </c:pt>
                <c:pt idx="1507">
                  <c:v>0.55000000000000071</c:v>
                </c:pt>
                <c:pt idx="1508">
                  <c:v>0.64999999999999858</c:v>
                </c:pt>
                <c:pt idx="1509">
                  <c:v>0.80000000000000071</c:v>
                </c:pt>
                <c:pt idx="1510">
                  <c:v>1.1000000000000014</c:v>
                </c:pt>
                <c:pt idx="1511">
                  <c:v>1.5</c:v>
                </c:pt>
                <c:pt idx="1512">
                  <c:v>1.8999999999999986</c:v>
                </c:pt>
                <c:pt idx="1513">
                  <c:v>2.25</c:v>
                </c:pt>
                <c:pt idx="1514">
                  <c:v>2.3999999999999986</c:v>
                </c:pt>
                <c:pt idx="1515">
                  <c:v>2.25</c:v>
                </c:pt>
                <c:pt idx="1516">
                  <c:v>1.8000000000000043</c:v>
                </c:pt>
                <c:pt idx="1517">
                  <c:v>1.3500000000000014</c:v>
                </c:pt>
                <c:pt idx="1518">
                  <c:v>1</c:v>
                </c:pt>
                <c:pt idx="1519">
                  <c:v>0.75</c:v>
                </c:pt>
                <c:pt idx="1520">
                  <c:v>0.54999999999999716</c:v>
                </c:pt>
                <c:pt idx="1521">
                  <c:v>0.34999999999999432</c:v>
                </c:pt>
                <c:pt idx="1522">
                  <c:v>0.10000000000000142</c:v>
                </c:pt>
                <c:pt idx="1523">
                  <c:v>-0.25</c:v>
                </c:pt>
                <c:pt idx="1524">
                  <c:v>-0.75</c:v>
                </c:pt>
                <c:pt idx="1525">
                  <c:v>-1.3999999999999986</c:v>
                </c:pt>
                <c:pt idx="1526">
                  <c:v>-1.9500000000000028</c:v>
                </c:pt>
                <c:pt idx="1527">
                  <c:v>-2.2999999999999972</c:v>
                </c:pt>
                <c:pt idx="1528">
                  <c:v>-2.2999999999999972</c:v>
                </c:pt>
                <c:pt idx="1529">
                  <c:v>-2</c:v>
                </c:pt>
                <c:pt idx="1530">
                  <c:v>-1.5500000000000007</c:v>
                </c:pt>
                <c:pt idx="1531">
                  <c:v>-1</c:v>
                </c:pt>
                <c:pt idx="1532">
                  <c:v>-0.44999999999999929</c:v>
                </c:pt>
                <c:pt idx="1533">
                  <c:v>9.9999999999997868E-2</c:v>
                </c:pt>
                <c:pt idx="1534">
                  <c:v>0.69999999999999929</c:v>
                </c:pt>
                <c:pt idx="1535">
                  <c:v>1.4000000000000021</c:v>
                </c:pt>
                <c:pt idx="1536">
                  <c:v>2.0999999999999979</c:v>
                </c:pt>
                <c:pt idx="1537">
                  <c:v>2.6000000000000014</c:v>
                </c:pt>
                <c:pt idx="1538">
                  <c:v>3</c:v>
                </c:pt>
                <c:pt idx="1539">
                  <c:v>3.25</c:v>
                </c:pt>
                <c:pt idx="1540">
                  <c:v>3.4000000000000057</c:v>
                </c:pt>
                <c:pt idx="1541">
                  <c:v>3.4499999999999957</c:v>
                </c:pt>
                <c:pt idx="1542">
                  <c:v>3.25</c:v>
                </c:pt>
                <c:pt idx="1543">
                  <c:v>2.8000000000000043</c:v>
                </c:pt>
                <c:pt idx="1544">
                  <c:v>2.0499999999999972</c:v>
                </c:pt>
                <c:pt idx="1545">
                  <c:v>1.2999999999999972</c:v>
                </c:pt>
                <c:pt idx="1546">
                  <c:v>0.79999999999999716</c:v>
                </c:pt>
                <c:pt idx="1547">
                  <c:v>0.5</c:v>
                </c:pt>
                <c:pt idx="1548">
                  <c:v>0.45000000000000284</c:v>
                </c:pt>
                <c:pt idx="1549">
                  <c:v>0.5</c:v>
                </c:pt>
                <c:pt idx="1550">
                  <c:v>0.60000000000000142</c:v>
                </c:pt>
                <c:pt idx="1551">
                  <c:v>0.70000000000000284</c:v>
                </c:pt>
                <c:pt idx="1552">
                  <c:v>0.75</c:v>
                </c:pt>
                <c:pt idx="1553">
                  <c:v>0.75</c:v>
                </c:pt>
                <c:pt idx="1554">
                  <c:v>0.75</c:v>
                </c:pt>
                <c:pt idx="1555">
                  <c:v>0.84999999999999432</c:v>
                </c:pt>
                <c:pt idx="1556">
                  <c:v>1</c:v>
                </c:pt>
                <c:pt idx="1557">
                  <c:v>1.1500000000000057</c:v>
                </c:pt>
                <c:pt idx="1558">
                  <c:v>1.3500000000000014</c:v>
                </c:pt>
                <c:pt idx="1559">
                  <c:v>1.5499999999999972</c:v>
                </c:pt>
                <c:pt idx="1560">
                  <c:v>1.5999999999999943</c:v>
                </c:pt>
                <c:pt idx="1561">
                  <c:v>1.6000000000000014</c:v>
                </c:pt>
                <c:pt idx="1562">
                  <c:v>1.6000000000000014</c:v>
                </c:pt>
                <c:pt idx="1563">
                  <c:v>1.6499999999999986</c:v>
                </c:pt>
                <c:pt idx="1564">
                  <c:v>1.7000000000000028</c:v>
                </c:pt>
                <c:pt idx="1565">
                  <c:v>1.7000000000000028</c:v>
                </c:pt>
                <c:pt idx="1566">
                  <c:v>1.75</c:v>
                </c:pt>
                <c:pt idx="1567">
                  <c:v>1.6999999999999957</c:v>
                </c:pt>
                <c:pt idx="1568">
                  <c:v>1.5499999999999972</c:v>
                </c:pt>
                <c:pt idx="1569">
                  <c:v>1.4500000000000028</c:v>
                </c:pt>
                <c:pt idx="1570">
                  <c:v>1.3500000000000014</c:v>
                </c:pt>
                <c:pt idx="1571">
                  <c:v>1.25</c:v>
                </c:pt>
                <c:pt idx="1572">
                  <c:v>1.1499999999999986</c:v>
                </c:pt>
                <c:pt idx="1573">
                  <c:v>0.94999999999999574</c:v>
                </c:pt>
                <c:pt idx="1574">
                  <c:v>0.70000000000000284</c:v>
                </c:pt>
                <c:pt idx="1575">
                  <c:v>0.5</c:v>
                </c:pt>
                <c:pt idx="1576">
                  <c:v>0.25</c:v>
                </c:pt>
                <c:pt idx="1577">
                  <c:v>0</c:v>
                </c:pt>
                <c:pt idx="1578">
                  <c:v>-0.20000000000000284</c:v>
                </c:pt>
                <c:pt idx="1579">
                  <c:v>-0.29999999999999716</c:v>
                </c:pt>
                <c:pt idx="1580">
                  <c:v>-0.39999999999999858</c:v>
                </c:pt>
                <c:pt idx="1581">
                  <c:v>-0.45000000000000284</c:v>
                </c:pt>
                <c:pt idx="1582">
                  <c:v>-0.5</c:v>
                </c:pt>
                <c:pt idx="1583">
                  <c:v>-0.64999999999999858</c:v>
                </c:pt>
                <c:pt idx="1584">
                  <c:v>-0.75</c:v>
                </c:pt>
                <c:pt idx="1585">
                  <c:v>-0.85000000000000142</c:v>
                </c:pt>
                <c:pt idx="1586">
                  <c:v>-0.95000000000000284</c:v>
                </c:pt>
                <c:pt idx="1587">
                  <c:v>-1</c:v>
                </c:pt>
                <c:pt idx="1588">
                  <c:v>-0.94999999999999574</c:v>
                </c:pt>
                <c:pt idx="1589">
                  <c:v>-0.79999999999999716</c:v>
                </c:pt>
                <c:pt idx="1590">
                  <c:v>-0.64999999999999858</c:v>
                </c:pt>
                <c:pt idx="1591">
                  <c:v>-0.5</c:v>
                </c:pt>
                <c:pt idx="1592">
                  <c:v>-0.40000000000000568</c:v>
                </c:pt>
                <c:pt idx="1593">
                  <c:v>-0.29999999999999716</c:v>
                </c:pt>
                <c:pt idx="1594">
                  <c:v>-0.19999999999999574</c:v>
                </c:pt>
                <c:pt idx="1595">
                  <c:v>-0.30000000000000426</c:v>
                </c:pt>
                <c:pt idx="1596">
                  <c:v>-0.39999999999999858</c:v>
                </c:pt>
                <c:pt idx="1597">
                  <c:v>-0.54999999999999716</c:v>
                </c:pt>
                <c:pt idx="1598">
                  <c:v>-0.75</c:v>
                </c:pt>
                <c:pt idx="1599">
                  <c:v>-0.85000000000000142</c:v>
                </c:pt>
                <c:pt idx="1600">
                  <c:v>-0.95000000000000284</c:v>
                </c:pt>
                <c:pt idx="1601">
                  <c:v>-1</c:v>
                </c:pt>
                <c:pt idx="1602">
                  <c:v>-0.89999999999999858</c:v>
                </c:pt>
                <c:pt idx="1603">
                  <c:v>-0.70000000000000284</c:v>
                </c:pt>
                <c:pt idx="1604">
                  <c:v>-0.55000000000000426</c:v>
                </c:pt>
                <c:pt idx="1605">
                  <c:v>-0.34999999999999432</c:v>
                </c:pt>
                <c:pt idx="1606">
                  <c:v>-0.19999999999999574</c:v>
                </c:pt>
                <c:pt idx="1607">
                  <c:v>-0.10000000000000142</c:v>
                </c:pt>
                <c:pt idx="1608">
                  <c:v>0</c:v>
                </c:pt>
                <c:pt idx="1609">
                  <c:v>0.10000000000000142</c:v>
                </c:pt>
                <c:pt idx="1610">
                  <c:v>0.14999999999999858</c:v>
                </c:pt>
                <c:pt idx="1611">
                  <c:v>0.19999999999999574</c:v>
                </c:pt>
                <c:pt idx="1612">
                  <c:v>0.35000000000000142</c:v>
                </c:pt>
                <c:pt idx="1613">
                  <c:v>0.5</c:v>
                </c:pt>
                <c:pt idx="1614">
                  <c:v>0.64999999999999858</c:v>
                </c:pt>
                <c:pt idx="1615">
                  <c:v>0.80000000000000426</c:v>
                </c:pt>
                <c:pt idx="1616">
                  <c:v>1</c:v>
                </c:pt>
                <c:pt idx="1617">
                  <c:v>1.1499999999999986</c:v>
                </c:pt>
                <c:pt idx="1618">
                  <c:v>1.25</c:v>
                </c:pt>
                <c:pt idx="1619">
                  <c:v>1.1999999999999957</c:v>
                </c:pt>
                <c:pt idx="1620">
                  <c:v>1.0499999999999972</c:v>
                </c:pt>
                <c:pt idx="1621">
                  <c:v>0.90000000000000568</c:v>
                </c:pt>
                <c:pt idx="1622">
                  <c:v>0.70000000000000284</c:v>
                </c:pt>
                <c:pt idx="1623">
                  <c:v>0.39999999999999858</c:v>
                </c:pt>
                <c:pt idx="1624">
                  <c:v>4.9999999999997158E-2</c:v>
                </c:pt>
                <c:pt idx="1625">
                  <c:v>-0.25</c:v>
                </c:pt>
                <c:pt idx="1626">
                  <c:v>-0.69999999999999574</c:v>
                </c:pt>
                <c:pt idx="1627">
                  <c:v>-1.2000000000000028</c:v>
                </c:pt>
                <c:pt idx="1628">
                  <c:v>-1.6000000000000014</c:v>
                </c:pt>
                <c:pt idx="1629">
                  <c:v>-1.8500000000000014</c:v>
                </c:pt>
                <c:pt idx="1630">
                  <c:v>-1.8500000000000014</c:v>
                </c:pt>
                <c:pt idx="1631">
                  <c:v>-1.5499999999999972</c:v>
                </c:pt>
                <c:pt idx="1632">
                  <c:v>-1.1000000000000014</c:v>
                </c:pt>
                <c:pt idx="1633">
                  <c:v>-0.60000000000000142</c:v>
                </c:pt>
                <c:pt idx="1634">
                  <c:v>-0.19999999999999574</c:v>
                </c:pt>
                <c:pt idx="1635">
                  <c:v>-4.9999999999997158E-2</c:v>
                </c:pt>
                <c:pt idx="1636">
                  <c:v>-5.0000000000004263E-2</c:v>
                </c:pt>
                <c:pt idx="1637">
                  <c:v>-0.20000000000000284</c:v>
                </c:pt>
                <c:pt idx="1638">
                  <c:v>-0.34999999999999432</c:v>
                </c:pt>
                <c:pt idx="1639">
                  <c:v>-0.44999999999999574</c:v>
                </c:pt>
                <c:pt idx="1640">
                  <c:v>-0.45000000000000284</c:v>
                </c:pt>
                <c:pt idx="1641">
                  <c:v>-0.30000000000000426</c:v>
                </c:pt>
                <c:pt idx="1642">
                  <c:v>-4.9999999999997158E-2</c:v>
                </c:pt>
                <c:pt idx="1643">
                  <c:v>0.30000000000000426</c:v>
                </c:pt>
                <c:pt idx="1644">
                  <c:v>0.59999999999999432</c:v>
                </c:pt>
                <c:pt idx="1645">
                  <c:v>0.84999999999999432</c:v>
                </c:pt>
                <c:pt idx="1646">
                  <c:v>1.0500000000000043</c:v>
                </c:pt>
                <c:pt idx="1647">
                  <c:v>1.2000000000000028</c:v>
                </c:pt>
                <c:pt idx="1648">
                  <c:v>1.3500000000000014</c:v>
                </c:pt>
                <c:pt idx="1649">
                  <c:v>1.3999999999999986</c:v>
                </c:pt>
                <c:pt idx="1650">
                  <c:v>1.3999999999999986</c:v>
                </c:pt>
                <c:pt idx="1651">
                  <c:v>1.3000000000000043</c:v>
                </c:pt>
                <c:pt idx="1652">
                  <c:v>1.1499999999999986</c:v>
                </c:pt>
                <c:pt idx="1653">
                  <c:v>1.0499999999999972</c:v>
                </c:pt>
                <c:pt idx="1654">
                  <c:v>0.89999999999999858</c:v>
                </c:pt>
                <c:pt idx="1655">
                  <c:v>0.79999999999999716</c:v>
                </c:pt>
                <c:pt idx="1656">
                  <c:v>0.80000000000000426</c:v>
                </c:pt>
                <c:pt idx="1657">
                  <c:v>0.80000000000000426</c:v>
                </c:pt>
                <c:pt idx="1658">
                  <c:v>0.79999999999999716</c:v>
                </c:pt>
                <c:pt idx="1659">
                  <c:v>0.79999999999999716</c:v>
                </c:pt>
                <c:pt idx="1660">
                  <c:v>0.79999999999999716</c:v>
                </c:pt>
                <c:pt idx="1661">
                  <c:v>0.75</c:v>
                </c:pt>
                <c:pt idx="1662">
                  <c:v>0.75</c:v>
                </c:pt>
                <c:pt idx="1663">
                  <c:v>0.75</c:v>
                </c:pt>
                <c:pt idx="1664">
                  <c:v>0.65000000000000568</c:v>
                </c:pt>
                <c:pt idx="1665">
                  <c:v>0.60000000000000142</c:v>
                </c:pt>
                <c:pt idx="1666">
                  <c:v>0.5</c:v>
                </c:pt>
                <c:pt idx="1667">
                  <c:v>0.39999999999999858</c:v>
                </c:pt>
                <c:pt idx="1668">
                  <c:v>0.34999999999999432</c:v>
                </c:pt>
                <c:pt idx="1669">
                  <c:v>0.30000000000000426</c:v>
                </c:pt>
                <c:pt idx="1670">
                  <c:v>0.25</c:v>
                </c:pt>
                <c:pt idx="1671">
                  <c:v>0.14999999999999858</c:v>
                </c:pt>
                <c:pt idx="1672">
                  <c:v>0.10000000000000142</c:v>
                </c:pt>
                <c:pt idx="1673">
                  <c:v>0.10000000000000142</c:v>
                </c:pt>
                <c:pt idx="1674">
                  <c:v>5.0000000000004263E-2</c:v>
                </c:pt>
                <c:pt idx="1675">
                  <c:v>0</c:v>
                </c:pt>
                <c:pt idx="1676">
                  <c:v>-5.0000000000004263E-2</c:v>
                </c:pt>
                <c:pt idx="1677">
                  <c:v>-0.15000000000000568</c:v>
                </c:pt>
                <c:pt idx="1678">
                  <c:v>-0.25</c:v>
                </c:pt>
                <c:pt idx="1679">
                  <c:v>-0.29999999999999716</c:v>
                </c:pt>
                <c:pt idx="1680">
                  <c:v>-0.29999999999999716</c:v>
                </c:pt>
                <c:pt idx="1681">
                  <c:v>-0.20000000000000284</c:v>
                </c:pt>
                <c:pt idx="1682">
                  <c:v>-5.0000000000004263E-2</c:v>
                </c:pt>
                <c:pt idx="1683">
                  <c:v>0.10000000000000142</c:v>
                </c:pt>
                <c:pt idx="1684">
                  <c:v>0.30000000000000426</c:v>
                </c:pt>
                <c:pt idx="1685">
                  <c:v>0.39999999999999858</c:v>
                </c:pt>
                <c:pt idx="1686">
                  <c:v>0.39999999999999858</c:v>
                </c:pt>
                <c:pt idx="1687">
                  <c:v>0.40000000000000568</c:v>
                </c:pt>
                <c:pt idx="1688">
                  <c:v>0.29999999999999716</c:v>
                </c:pt>
                <c:pt idx="1689">
                  <c:v>0.19999999999999574</c:v>
                </c:pt>
                <c:pt idx="1690">
                  <c:v>0.15000000000000568</c:v>
                </c:pt>
                <c:pt idx="1691">
                  <c:v>0.10000000000000142</c:v>
                </c:pt>
                <c:pt idx="1692">
                  <c:v>9.9999999999994316E-2</c:v>
                </c:pt>
                <c:pt idx="1693">
                  <c:v>9.9999999999994316E-2</c:v>
                </c:pt>
                <c:pt idx="1694">
                  <c:v>0.10000000000000853</c:v>
                </c:pt>
                <c:pt idx="1695">
                  <c:v>0.10000000000000853</c:v>
                </c:pt>
                <c:pt idx="1696">
                  <c:v>9.9999999999994316E-2</c:v>
                </c:pt>
                <c:pt idx="1697">
                  <c:v>9.9999999999994316E-2</c:v>
                </c:pt>
                <c:pt idx="1698">
                  <c:v>4.9999999999997158E-2</c:v>
                </c:pt>
                <c:pt idx="1699">
                  <c:v>-4.9999999999997158E-2</c:v>
                </c:pt>
                <c:pt idx="1700">
                  <c:v>-0.14999999999999147</c:v>
                </c:pt>
                <c:pt idx="1701">
                  <c:v>-0.20000000000000284</c:v>
                </c:pt>
                <c:pt idx="1702">
                  <c:v>-0.20000000000000284</c:v>
                </c:pt>
                <c:pt idx="1703">
                  <c:v>-0.25</c:v>
                </c:pt>
                <c:pt idx="1704">
                  <c:v>-0.25</c:v>
                </c:pt>
                <c:pt idx="1705">
                  <c:v>-0.19999999999999574</c:v>
                </c:pt>
                <c:pt idx="1706">
                  <c:v>-0.20000000000000284</c:v>
                </c:pt>
                <c:pt idx="1707">
                  <c:v>-0.14999999999999858</c:v>
                </c:pt>
                <c:pt idx="1708">
                  <c:v>-0.10000000000000142</c:v>
                </c:pt>
                <c:pt idx="1709">
                  <c:v>-0.10000000000000142</c:v>
                </c:pt>
                <c:pt idx="1710">
                  <c:v>0</c:v>
                </c:pt>
                <c:pt idx="1711">
                  <c:v>0.10000000000000142</c:v>
                </c:pt>
                <c:pt idx="1712">
                  <c:v>0.14999999999999858</c:v>
                </c:pt>
                <c:pt idx="1713">
                  <c:v>0.25</c:v>
                </c:pt>
                <c:pt idx="1714">
                  <c:v>0.30000000000000426</c:v>
                </c:pt>
                <c:pt idx="1715">
                  <c:v>0.34999999999999432</c:v>
                </c:pt>
                <c:pt idx="1716">
                  <c:v>0.39999999999999858</c:v>
                </c:pt>
                <c:pt idx="1717">
                  <c:v>0.45000000000000284</c:v>
                </c:pt>
                <c:pt idx="1718">
                  <c:v>0.5</c:v>
                </c:pt>
                <c:pt idx="1719">
                  <c:v>0.54999999999999716</c:v>
                </c:pt>
                <c:pt idx="1720">
                  <c:v>0.54999999999999716</c:v>
                </c:pt>
                <c:pt idx="1721">
                  <c:v>0.45000000000000284</c:v>
                </c:pt>
                <c:pt idx="1722">
                  <c:v>0.29999999999999716</c:v>
                </c:pt>
                <c:pt idx="1723">
                  <c:v>0.15000000000000568</c:v>
                </c:pt>
                <c:pt idx="1724">
                  <c:v>0</c:v>
                </c:pt>
                <c:pt idx="1725">
                  <c:v>-0.30000000000001137</c:v>
                </c:pt>
                <c:pt idx="1726">
                  <c:v>-0.69999999999998863</c:v>
                </c:pt>
                <c:pt idx="1727">
                  <c:v>-1.1499999999999915</c:v>
                </c:pt>
                <c:pt idx="1728">
                  <c:v>-1.6500000000000057</c:v>
                </c:pt>
                <c:pt idx="1729">
                  <c:v>-2.1500000000000057</c:v>
                </c:pt>
                <c:pt idx="1730">
                  <c:v>-2.4500000000000028</c:v>
                </c:pt>
                <c:pt idx="1731">
                  <c:v>-2.5499999999999972</c:v>
                </c:pt>
                <c:pt idx="1732">
                  <c:v>-2.5499999999999972</c:v>
                </c:pt>
                <c:pt idx="1733">
                  <c:v>-2.4500000000000028</c:v>
                </c:pt>
                <c:pt idx="1734">
                  <c:v>-2.3500000000000014</c:v>
                </c:pt>
                <c:pt idx="1735">
                  <c:v>-2.2999999999999972</c:v>
                </c:pt>
                <c:pt idx="1736">
                  <c:v>-2.3500000000000014</c:v>
                </c:pt>
                <c:pt idx="1737">
                  <c:v>-2.3500000000000014</c:v>
                </c:pt>
                <c:pt idx="1738">
                  <c:v>-2.2999999999999972</c:v>
                </c:pt>
                <c:pt idx="1739">
                  <c:v>-2.1999999999999957</c:v>
                </c:pt>
                <c:pt idx="1740">
                  <c:v>-1.9500000000000028</c:v>
                </c:pt>
                <c:pt idx="1741">
                  <c:v>-1.6000000000000014</c:v>
                </c:pt>
                <c:pt idx="1742">
                  <c:v>-1.3499999999999943</c:v>
                </c:pt>
                <c:pt idx="1743">
                  <c:v>-1.2000000000000028</c:v>
                </c:pt>
                <c:pt idx="1744">
                  <c:v>-1.0500000000000043</c:v>
                </c:pt>
                <c:pt idx="1745">
                  <c:v>-1</c:v>
                </c:pt>
                <c:pt idx="1746">
                  <c:v>-1</c:v>
                </c:pt>
                <c:pt idx="1747">
                  <c:v>-0.89999999999999858</c:v>
                </c:pt>
                <c:pt idx="1748">
                  <c:v>-0.79999999999999716</c:v>
                </c:pt>
                <c:pt idx="1749">
                  <c:v>-0.70000000000000284</c:v>
                </c:pt>
                <c:pt idx="1750">
                  <c:v>-0.55000000000000426</c:v>
                </c:pt>
                <c:pt idx="1751">
                  <c:v>-0.5</c:v>
                </c:pt>
                <c:pt idx="1752">
                  <c:v>-0.5</c:v>
                </c:pt>
                <c:pt idx="1753">
                  <c:v>-0.5</c:v>
                </c:pt>
                <c:pt idx="1754">
                  <c:v>-0.5</c:v>
                </c:pt>
                <c:pt idx="1755">
                  <c:v>-0.5</c:v>
                </c:pt>
                <c:pt idx="1756">
                  <c:v>-0.5</c:v>
                </c:pt>
                <c:pt idx="1757">
                  <c:v>-0.54999999999999716</c:v>
                </c:pt>
                <c:pt idx="1758">
                  <c:v>-0.54999999999999716</c:v>
                </c:pt>
                <c:pt idx="1759">
                  <c:v>-0.54999999999999716</c:v>
                </c:pt>
                <c:pt idx="1760">
                  <c:v>-0.60000000000000142</c:v>
                </c:pt>
                <c:pt idx="1761">
                  <c:v>-0.60000000000000142</c:v>
                </c:pt>
                <c:pt idx="1762">
                  <c:v>-0.60000000000000142</c:v>
                </c:pt>
                <c:pt idx="1763">
                  <c:v>-0.60000000000000142</c:v>
                </c:pt>
                <c:pt idx="1764">
                  <c:v>-0.64999999999999858</c:v>
                </c:pt>
                <c:pt idx="1765">
                  <c:v>-0.79999999999999716</c:v>
                </c:pt>
                <c:pt idx="1766">
                  <c:v>-1.1000000000000014</c:v>
                </c:pt>
                <c:pt idx="1767">
                  <c:v>-1.5</c:v>
                </c:pt>
                <c:pt idx="1768">
                  <c:v>-2</c:v>
                </c:pt>
                <c:pt idx="1769">
                  <c:v>-2.5500000000000043</c:v>
                </c:pt>
                <c:pt idx="1770">
                  <c:v>-3</c:v>
                </c:pt>
                <c:pt idx="1771">
                  <c:v>-3.1999999999999957</c:v>
                </c:pt>
                <c:pt idx="1772">
                  <c:v>-3.1999999999999957</c:v>
                </c:pt>
                <c:pt idx="1773">
                  <c:v>-3.1000000000000014</c:v>
                </c:pt>
                <c:pt idx="1774">
                  <c:v>-2.8500000000000014</c:v>
                </c:pt>
                <c:pt idx="1775">
                  <c:v>-2.5500000000000007</c:v>
                </c:pt>
                <c:pt idx="1776">
                  <c:v>-2.3999999999999986</c:v>
                </c:pt>
                <c:pt idx="1777">
                  <c:v>-2.4499999999999993</c:v>
                </c:pt>
                <c:pt idx="1778">
                  <c:v>-2.7000000000000028</c:v>
                </c:pt>
                <c:pt idx="1779">
                  <c:v>-3.1000000000000014</c:v>
                </c:pt>
                <c:pt idx="1780">
                  <c:v>-3.4499999999999993</c:v>
                </c:pt>
                <c:pt idx="1781">
                  <c:v>-3.5500000000000007</c:v>
                </c:pt>
                <c:pt idx="1782">
                  <c:v>-3.3499999999999979</c:v>
                </c:pt>
                <c:pt idx="1783">
                  <c:v>-2.9499999999999993</c:v>
                </c:pt>
                <c:pt idx="1784">
                  <c:v>-2.4500000000000011</c:v>
                </c:pt>
                <c:pt idx="1785">
                  <c:v>-2.0999999999999996</c:v>
                </c:pt>
                <c:pt idx="1786">
                  <c:v>-1.9500000000000011</c:v>
                </c:pt>
                <c:pt idx="1787">
                  <c:v>-1.9000000000000004</c:v>
                </c:pt>
                <c:pt idx="1788">
                  <c:v>-1.9499999999999993</c:v>
                </c:pt>
                <c:pt idx="1789">
                  <c:v>-2.1500000000000004</c:v>
                </c:pt>
                <c:pt idx="1790">
                  <c:v>-2.5</c:v>
                </c:pt>
                <c:pt idx="1791">
                  <c:v>-2.9499999999999993</c:v>
                </c:pt>
                <c:pt idx="1792">
                  <c:v>-3.4000000000000004</c:v>
                </c:pt>
                <c:pt idx="1793">
                  <c:v>-3.5500000000000003</c:v>
                </c:pt>
                <c:pt idx="1794">
                  <c:v>-4.3499999999999996</c:v>
                </c:pt>
                <c:pt idx="1795">
                  <c:v>-2.6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80D-4875-B73C-DE3300AD04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5067280"/>
        <c:axId val="1845067760"/>
      </c:scatterChart>
      <c:valAx>
        <c:axId val="184506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5067760"/>
        <c:crosses val="autoZero"/>
        <c:crossBetween val="midCat"/>
      </c:valAx>
      <c:valAx>
        <c:axId val="184506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5067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Energies over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Calculations'!$T$4:$T$1804</c:f>
              <c:numCache>
                <c:formatCode>0.000_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2.6978142555503255E-2</c:v>
                </c:pt>
                <c:pt idx="37">
                  <c:v>8.7945044822934873E-2</c:v>
                </c:pt>
                <c:pt idx="38">
                  <c:v>0.15533796011413353</c:v>
                </c:pt>
                <c:pt idx="39">
                  <c:v>0.21177921770420755</c:v>
                </c:pt>
                <c:pt idx="40">
                  <c:v>0.26787017102059224</c:v>
                </c:pt>
                <c:pt idx="41">
                  <c:v>0.33840769740639498</c:v>
                </c:pt>
                <c:pt idx="42">
                  <c:v>0.41091698110485653</c:v>
                </c:pt>
                <c:pt idx="43">
                  <c:v>0.45904926629011022</c:v>
                </c:pt>
                <c:pt idx="44">
                  <c:v>0.4761230634109227</c:v>
                </c:pt>
                <c:pt idx="45">
                  <c:v>0.47749779892871991</c:v>
                </c:pt>
                <c:pt idx="46">
                  <c:v>0.47983819296799629</c:v>
                </c:pt>
                <c:pt idx="47">
                  <c:v>0.48379392391224074</c:v>
                </c:pt>
                <c:pt idx="48">
                  <c:v>0.48379392391224074</c:v>
                </c:pt>
                <c:pt idx="49">
                  <c:v>0.48379392391224074</c:v>
                </c:pt>
                <c:pt idx="50">
                  <c:v>0.48379392391224074</c:v>
                </c:pt>
                <c:pt idx="51">
                  <c:v>0.50013305797647589</c:v>
                </c:pt>
                <c:pt idx="52">
                  <c:v>0.52189902566587687</c:v>
                </c:pt>
                <c:pt idx="53">
                  <c:v>0.52919261207232682</c:v>
                </c:pt>
                <c:pt idx="54">
                  <c:v>0.52919261207232682</c:v>
                </c:pt>
                <c:pt idx="55">
                  <c:v>0.52919261207232682</c:v>
                </c:pt>
                <c:pt idx="56">
                  <c:v>0.52919261207232682</c:v>
                </c:pt>
                <c:pt idx="57">
                  <c:v>0.52919261207232682</c:v>
                </c:pt>
                <c:pt idx="58">
                  <c:v>0.52919261207232682</c:v>
                </c:pt>
                <c:pt idx="59">
                  <c:v>0.52919261207232682</c:v>
                </c:pt>
                <c:pt idx="60">
                  <c:v>0.52919261207232682</c:v>
                </c:pt>
                <c:pt idx="61">
                  <c:v>0.52919261207232682</c:v>
                </c:pt>
                <c:pt idx="62">
                  <c:v>0.52919261207232682</c:v>
                </c:pt>
                <c:pt idx="63">
                  <c:v>0.52919261207232682</c:v>
                </c:pt>
                <c:pt idx="64">
                  <c:v>0.52919261207232682</c:v>
                </c:pt>
                <c:pt idx="65">
                  <c:v>0.52919261207232682</c:v>
                </c:pt>
                <c:pt idx="66">
                  <c:v>0.52919261207232682</c:v>
                </c:pt>
                <c:pt idx="67">
                  <c:v>0.52919261207232682</c:v>
                </c:pt>
                <c:pt idx="68">
                  <c:v>0.52919261207232682</c:v>
                </c:pt>
                <c:pt idx="69">
                  <c:v>0.52919261207232682</c:v>
                </c:pt>
                <c:pt idx="70">
                  <c:v>0.52919261207232682</c:v>
                </c:pt>
                <c:pt idx="71">
                  <c:v>0.52919261207232682</c:v>
                </c:pt>
                <c:pt idx="72">
                  <c:v>0.52919261207232682</c:v>
                </c:pt>
                <c:pt idx="73">
                  <c:v>0.52919261207232682</c:v>
                </c:pt>
                <c:pt idx="74">
                  <c:v>0.52919261207232682</c:v>
                </c:pt>
                <c:pt idx="75">
                  <c:v>0.52919261207232682</c:v>
                </c:pt>
                <c:pt idx="76">
                  <c:v>0.52919261207232682</c:v>
                </c:pt>
                <c:pt idx="77">
                  <c:v>0.52919261207232682</c:v>
                </c:pt>
                <c:pt idx="78">
                  <c:v>0.52919261207232682</c:v>
                </c:pt>
                <c:pt idx="79">
                  <c:v>0.52919261207232682</c:v>
                </c:pt>
                <c:pt idx="80">
                  <c:v>0.52919261207232682</c:v>
                </c:pt>
                <c:pt idx="81">
                  <c:v>0.5318542878675695</c:v>
                </c:pt>
                <c:pt idx="82">
                  <c:v>0.5318542878675695</c:v>
                </c:pt>
                <c:pt idx="83">
                  <c:v>0.5318542878675695</c:v>
                </c:pt>
                <c:pt idx="84">
                  <c:v>0.5318542878675695</c:v>
                </c:pt>
                <c:pt idx="85">
                  <c:v>0.5318542878675695</c:v>
                </c:pt>
                <c:pt idx="86">
                  <c:v>0.5318542878675695</c:v>
                </c:pt>
                <c:pt idx="87">
                  <c:v>0.54484645465598436</c:v>
                </c:pt>
                <c:pt idx="88">
                  <c:v>0.65165018870945246</c:v>
                </c:pt>
                <c:pt idx="89">
                  <c:v>0.85566269314770249</c:v>
                </c:pt>
                <c:pt idx="90">
                  <c:v>1.0732796539314418</c:v>
                </c:pt>
                <c:pt idx="91">
                  <c:v>1.2300432970099231</c:v>
                </c:pt>
                <c:pt idx="92">
                  <c:v>1.313037369050601</c:v>
                </c:pt>
                <c:pt idx="93">
                  <c:v>1.3630086549200049</c:v>
                </c:pt>
                <c:pt idx="94">
                  <c:v>1.4097457162189886</c:v>
                </c:pt>
                <c:pt idx="95">
                  <c:v>1.4460194059199218</c:v>
                </c:pt>
                <c:pt idx="96">
                  <c:v>1.4632389271877793</c:v>
                </c:pt>
                <c:pt idx="97">
                  <c:v>1.4702291275982124</c:v>
                </c:pt>
                <c:pt idx="98">
                  <c:v>1.4729108264526625</c:v>
                </c:pt>
                <c:pt idx="99">
                  <c:v>1.4729108264526625</c:v>
                </c:pt>
                <c:pt idx="100">
                  <c:v>1.4729108264526625</c:v>
                </c:pt>
                <c:pt idx="101">
                  <c:v>1.4729108264526625</c:v>
                </c:pt>
                <c:pt idx="102">
                  <c:v>1.4729108264526625</c:v>
                </c:pt>
                <c:pt idx="103">
                  <c:v>1.4729108264526625</c:v>
                </c:pt>
                <c:pt idx="104">
                  <c:v>1.4729108264526625</c:v>
                </c:pt>
                <c:pt idx="105">
                  <c:v>1.4729108264526625</c:v>
                </c:pt>
                <c:pt idx="106">
                  <c:v>1.4729108264526625</c:v>
                </c:pt>
                <c:pt idx="107">
                  <c:v>1.4729108264526625</c:v>
                </c:pt>
                <c:pt idx="108">
                  <c:v>1.4729108264526625</c:v>
                </c:pt>
                <c:pt idx="109">
                  <c:v>1.4729108264526625</c:v>
                </c:pt>
                <c:pt idx="110">
                  <c:v>1.4729108264526625</c:v>
                </c:pt>
                <c:pt idx="111">
                  <c:v>1.4729108264526625</c:v>
                </c:pt>
                <c:pt idx="112">
                  <c:v>1.4729108264526625</c:v>
                </c:pt>
                <c:pt idx="113">
                  <c:v>1.4729108264526625</c:v>
                </c:pt>
                <c:pt idx="114">
                  <c:v>1.4729108264526625</c:v>
                </c:pt>
                <c:pt idx="115">
                  <c:v>1.4729108264526625</c:v>
                </c:pt>
                <c:pt idx="116">
                  <c:v>1.4729108264526625</c:v>
                </c:pt>
                <c:pt idx="117">
                  <c:v>1.4729108264526625</c:v>
                </c:pt>
                <c:pt idx="118">
                  <c:v>1.4729108264526625</c:v>
                </c:pt>
                <c:pt idx="119">
                  <c:v>1.4729108264526625</c:v>
                </c:pt>
                <c:pt idx="120">
                  <c:v>1.4729108264526625</c:v>
                </c:pt>
                <c:pt idx="121">
                  <c:v>1.4729108264526625</c:v>
                </c:pt>
                <c:pt idx="122">
                  <c:v>1.4729108264526625</c:v>
                </c:pt>
                <c:pt idx="123">
                  <c:v>1.4729108264526625</c:v>
                </c:pt>
                <c:pt idx="124">
                  <c:v>1.4729108264526625</c:v>
                </c:pt>
                <c:pt idx="125">
                  <c:v>1.4729108264526625</c:v>
                </c:pt>
                <c:pt idx="126">
                  <c:v>1.4729108264526625</c:v>
                </c:pt>
                <c:pt idx="127">
                  <c:v>1.4729108264526625</c:v>
                </c:pt>
                <c:pt idx="128">
                  <c:v>1.4729108264526625</c:v>
                </c:pt>
                <c:pt idx="129">
                  <c:v>1.4729108264526625</c:v>
                </c:pt>
                <c:pt idx="130">
                  <c:v>1.4729108264526625</c:v>
                </c:pt>
                <c:pt idx="131">
                  <c:v>1.4729108264526625</c:v>
                </c:pt>
                <c:pt idx="132">
                  <c:v>1.4729108264526625</c:v>
                </c:pt>
                <c:pt idx="133">
                  <c:v>1.4729108264526625</c:v>
                </c:pt>
                <c:pt idx="134">
                  <c:v>1.4729108264526625</c:v>
                </c:pt>
                <c:pt idx="135">
                  <c:v>1.4729108264526625</c:v>
                </c:pt>
                <c:pt idx="136">
                  <c:v>1.4729108264526625</c:v>
                </c:pt>
                <c:pt idx="137">
                  <c:v>1.4729108264526625</c:v>
                </c:pt>
                <c:pt idx="138">
                  <c:v>1.4729108264526625</c:v>
                </c:pt>
                <c:pt idx="139">
                  <c:v>1.4729108264526625</c:v>
                </c:pt>
                <c:pt idx="140">
                  <c:v>1.4729108264526625</c:v>
                </c:pt>
                <c:pt idx="141">
                  <c:v>1.4729108264526625</c:v>
                </c:pt>
                <c:pt idx="142">
                  <c:v>1.4729108264526625</c:v>
                </c:pt>
                <c:pt idx="143">
                  <c:v>1.4729108264526625</c:v>
                </c:pt>
                <c:pt idx="144">
                  <c:v>1.4729108264526625</c:v>
                </c:pt>
                <c:pt idx="145">
                  <c:v>1.4729108264526625</c:v>
                </c:pt>
                <c:pt idx="146">
                  <c:v>1.4729108264526625</c:v>
                </c:pt>
                <c:pt idx="147">
                  <c:v>1.4729108264526625</c:v>
                </c:pt>
                <c:pt idx="148">
                  <c:v>1.4729108264526625</c:v>
                </c:pt>
                <c:pt idx="149">
                  <c:v>1.4729108264526625</c:v>
                </c:pt>
                <c:pt idx="150">
                  <c:v>1.4729108264526625</c:v>
                </c:pt>
                <c:pt idx="151">
                  <c:v>1.624516552453833</c:v>
                </c:pt>
                <c:pt idx="152">
                  <c:v>1.9135710461020161</c:v>
                </c:pt>
                <c:pt idx="153">
                  <c:v>2.1968889951736523</c:v>
                </c:pt>
                <c:pt idx="154">
                  <c:v>2.3603028320852126</c:v>
                </c:pt>
                <c:pt idx="155">
                  <c:v>2.3974649782959405</c:v>
                </c:pt>
                <c:pt idx="156">
                  <c:v>2.3974649782959405</c:v>
                </c:pt>
                <c:pt idx="157">
                  <c:v>2.3974649782959405</c:v>
                </c:pt>
                <c:pt idx="158">
                  <c:v>2.3974649782959405</c:v>
                </c:pt>
                <c:pt idx="159">
                  <c:v>2.3974649782959405</c:v>
                </c:pt>
                <c:pt idx="160">
                  <c:v>2.3974649782959405</c:v>
                </c:pt>
                <c:pt idx="161">
                  <c:v>2.3974649782959405</c:v>
                </c:pt>
                <c:pt idx="162">
                  <c:v>2.3974649782959405</c:v>
                </c:pt>
                <c:pt idx="163">
                  <c:v>2.3974649782959405</c:v>
                </c:pt>
                <c:pt idx="164">
                  <c:v>2.3974649782959405</c:v>
                </c:pt>
                <c:pt idx="165">
                  <c:v>2.3974649782959405</c:v>
                </c:pt>
                <c:pt idx="166">
                  <c:v>2.3974649782959405</c:v>
                </c:pt>
                <c:pt idx="167">
                  <c:v>2.3974649782959405</c:v>
                </c:pt>
                <c:pt idx="168">
                  <c:v>2.3974649782959405</c:v>
                </c:pt>
                <c:pt idx="169">
                  <c:v>2.3974649782959405</c:v>
                </c:pt>
                <c:pt idx="170">
                  <c:v>2.3974649782959405</c:v>
                </c:pt>
                <c:pt idx="171">
                  <c:v>2.6138609003054314</c:v>
                </c:pt>
                <c:pt idx="172">
                  <c:v>2.9779168268905178</c:v>
                </c:pt>
                <c:pt idx="173">
                  <c:v>3.2877029937496038</c:v>
                </c:pt>
                <c:pt idx="174">
                  <c:v>3.413131916747544</c:v>
                </c:pt>
                <c:pt idx="175">
                  <c:v>3.413131916747544</c:v>
                </c:pt>
                <c:pt idx="176">
                  <c:v>3.413131916747544</c:v>
                </c:pt>
                <c:pt idx="177">
                  <c:v>3.413131916747544</c:v>
                </c:pt>
                <c:pt idx="178">
                  <c:v>3.413131916747544</c:v>
                </c:pt>
                <c:pt idx="179">
                  <c:v>3.413131916747544</c:v>
                </c:pt>
                <c:pt idx="180">
                  <c:v>3.413131916747544</c:v>
                </c:pt>
                <c:pt idx="181">
                  <c:v>3.413131916747544</c:v>
                </c:pt>
                <c:pt idx="182">
                  <c:v>3.4509578603990372</c:v>
                </c:pt>
                <c:pt idx="183">
                  <c:v>3.5851059743905114</c:v>
                </c:pt>
                <c:pt idx="184">
                  <c:v>3.7617601823486848</c:v>
                </c:pt>
                <c:pt idx="185">
                  <c:v>3.922515571417585</c:v>
                </c:pt>
                <c:pt idx="186">
                  <c:v>4.0425215235485004</c:v>
                </c:pt>
                <c:pt idx="187">
                  <c:v>4.1228054640496667</c:v>
                </c:pt>
                <c:pt idx="188">
                  <c:v>4.1735962147825916</c:v>
                </c:pt>
                <c:pt idx="189">
                  <c:v>4.2012680059751926</c:v>
                </c:pt>
                <c:pt idx="190">
                  <c:v>4.2119400103160718</c:v>
                </c:pt>
                <c:pt idx="191">
                  <c:v>4.2119400103160718</c:v>
                </c:pt>
                <c:pt idx="192">
                  <c:v>4.2119400103160718</c:v>
                </c:pt>
                <c:pt idx="193">
                  <c:v>4.2119400103160718</c:v>
                </c:pt>
                <c:pt idx="194">
                  <c:v>4.2119400103160718</c:v>
                </c:pt>
                <c:pt idx="195">
                  <c:v>4.2119400103160718</c:v>
                </c:pt>
                <c:pt idx="196">
                  <c:v>4.2119400103160718</c:v>
                </c:pt>
                <c:pt idx="197">
                  <c:v>4.2119400103160718</c:v>
                </c:pt>
                <c:pt idx="198">
                  <c:v>4.2119400103160718</c:v>
                </c:pt>
                <c:pt idx="199">
                  <c:v>4.2119400103160718</c:v>
                </c:pt>
                <c:pt idx="200">
                  <c:v>4.2119400103160718</c:v>
                </c:pt>
                <c:pt idx="201">
                  <c:v>4.2119400103160718</c:v>
                </c:pt>
                <c:pt idx="202">
                  <c:v>4.2119400103160718</c:v>
                </c:pt>
                <c:pt idx="203">
                  <c:v>4.2119400103160718</c:v>
                </c:pt>
                <c:pt idx="204">
                  <c:v>4.2119400103160718</c:v>
                </c:pt>
                <c:pt idx="205">
                  <c:v>4.2119400103160718</c:v>
                </c:pt>
                <c:pt idx="206">
                  <c:v>4.2119400103160718</c:v>
                </c:pt>
                <c:pt idx="207">
                  <c:v>4.2119400103160718</c:v>
                </c:pt>
                <c:pt idx="208">
                  <c:v>4.2119400103160718</c:v>
                </c:pt>
                <c:pt idx="209">
                  <c:v>4.2119400103160718</c:v>
                </c:pt>
                <c:pt idx="210">
                  <c:v>4.2119400103160718</c:v>
                </c:pt>
                <c:pt idx="211">
                  <c:v>4.2119400103160718</c:v>
                </c:pt>
                <c:pt idx="212">
                  <c:v>4.2119400103160718</c:v>
                </c:pt>
                <c:pt idx="213">
                  <c:v>4.2119400103160718</c:v>
                </c:pt>
                <c:pt idx="214">
                  <c:v>4.2119400103160718</c:v>
                </c:pt>
                <c:pt idx="215">
                  <c:v>4.2119400103160718</c:v>
                </c:pt>
                <c:pt idx="216">
                  <c:v>4.2119400103160718</c:v>
                </c:pt>
                <c:pt idx="217">
                  <c:v>4.2119400103160718</c:v>
                </c:pt>
                <c:pt idx="218">
                  <c:v>4.2119400103160718</c:v>
                </c:pt>
                <c:pt idx="219">
                  <c:v>4.2119400103160718</c:v>
                </c:pt>
                <c:pt idx="220">
                  <c:v>4.2119400103160718</c:v>
                </c:pt>
                <c:pt idx="221">
                  <c:v>4.2119400103160718</c:v>
                </c:pt>
                <c:pt idx="222">
                  <c:v>4.2119400103160718</c:v>
                </c:pt>
                <c:pt idx="223">
                  <c:v>4.2119400103160718</c:v>
                </c:pt>
                <c:pt idx="224">
                  <c:v>4.2119400103160718</c:v>
                </c:pt>
                <c:pt idx="225">
                  <c:v>4.2119400103160718</c:v>
                </c:pt>
                <c:pt idx="226">
                  <c:v>4.2119400103160718</c:v>
                </c:pt>
                <c:pt idx="227">
                  <c:v>4.2119400103160718</c:v>
                </c:pt>
                <c:pt idx="228">
                  <c:v>4.2119400103160718</c:v>
                </c:pt>
                <c:pt idx="229">
                  <c:v>4.2119400103160718</c:v>
                </c:pt>
                <c:pt idx="230">
                  <c:v>4.2119400103160718</c:v>
                </c:pt>
                <c:pt idx="231">
                  <c:v>4.2119400103160718</c:v>
                </c:pt>
                <c:pt idx="232">
                  <c:v>4.3378750149111767</c:v>
                </c:pt>
                <c:pt idx="233">
                  <c:v>4.6256972703312265</c:v>
                </c:pt>
                <c:pt idx="234">
                  <c:v>4.8930848376139977</c:v>
                </c:pt>
                <c:pt idx="235">
                  <c:v>5.0132545629234189</c:v>
                </c:pt>
                <c:pt idx="236">
                  <c:v>5.0186715207108357</c:v>
                </c:pt>
                <c:pt idx="237">
                  <c:v>5.0564521613472957</c:v>
                </c:pt>
                <c:pt idx="238">
                  <c:v>5.2661927851695145</c:v>
                </c:pt>
                <c:pt idx="239">
                  <c:v>5.6595035529804036</c:v>
                </c:pt>
                <c:pt idx="240">
                  <c:v>6.0761727069631171</c:v>
                </c:pt>
                <c:pt idx="241">
                  <c:v>6.4214872793476445</c:v>
                </c:pt>
                <c:pt idx="242">
                  <c:v>6.7538378708965823</c:v>
                </c:pt>
                <c:pt idx="243">
                  <c:v>7.0777408908997375</c:v>
                </c:pt>
                <c:pt idx="244">
                  <c:v>7.4129185387659389</c:v>
                </c:pt>
                <c:pt idx="245">
                  <c:v>7.8260669075970695</c:v>
                </c:pt>
                <c:pt idx="246">
                  <c:v>8.2425737232603247</c:v>
                </c:pt>
                <c:pt idx="247">
                  <c:v>8.5138647852135723</c:v>
                </c:pt>
                <c:pt idx="248">
                  <c:v>8.6083397959487353</c:v>
                </c:pt>
                <c:pt idx="249">
                  <c:v>8.615811184632415</c:v>
                </c:pt>
                <c:pt idx="250">
                  <c:v>8.6283098847145077</c:v>
                </c:pt>
                <c:pt idx="251">
                  <c:v>8.6490774721717916</c:v>
                </c:pt>
                <c:pt idx="252">
                  <c:v>8.6490774721717916</c:v>
                </c:pt>
                <c:pt idx="253">
                  <c:v>8.6490774721717916</c:v>
                </c:pt>
                <c:pt idx="254">
                  <c:v>8.6490774721717916</c:v>
                </c:pt>
                <c:pt idx="255">
                  <c:v>8.6977472081005622</c:v>
                </c:pt>
                <c:pt idx="256">
                  <c:v>8.7062438290076933</c:v>
                </c:pt>
                <c:pt idx="257">
                  <c:v>8.7062438290076933</c:v>
                </c:pt>
                <c:pt idx="258">
                  <c:v>8.7062438290076933</c:v>
                </c:pt>
                <c:pt idx="259">
                  <c:v>8.7062438290076933</c:v>
                </c:pt>
                <c:pt idx="260">
                  <c:v>8.7062438290076933</c:v>
                </c:pt>
                <c:pt idx="261">
                  <c:v>8.7062438290076933</c:v>
                </c:pt>
                <c:pt idx="262">
                  <c:v>8.7062438290076933</c:v>
                </c:pt>
                <c:pt idx="263">
                  <c:v>8.7062438290076933</c:v>
                </c:pt>
                <c:pt idx="264">
                  <c:v>8.7062438290076933</c:v>
                </c:pt>
                <c:pt idx="265">
                  <c:v>8.7062438290076933</c:v>
                </c:pt>
                <c:pt idx="266">
                  <c:v>8.7062438290076933</c:v>
                </c:pt>
                <c:pt idx="267">
                  <c:v>8.7062438290076933</c:v>
                </c:pt>
                <c:pt idx="268">
                  <c:v>8.7062438290076933</c:v>
                </c:pt>
                <c:pt idx="269">
                  <c:v>8.7062438290076933</c:v>
                </c:pt>
                <c:pt idx="270">
                  <c:v>8.7062438290076933</c:v>
                </c:pt>
                <c:pt idx="271">
                  <c:v>8.7062438290076933</c:v>
                </c:pt>
                <c:pt idx="272">
                  <c:v>8.7062438290076933</c:v>
                </c:pt>
                <c:pt idx="273">
                  <c:v>8.9308292356718315</c:v>
                </c:pt>
                <c:pt idx="274">
                  <c:v>9.3953445452806861</c:v>
                </c:pt>
                <c:pt idx="275">
                  <c:v>9.9487993215967752</c:v>
                </c:pt>
                <c:pt idx="276">
                  <c:v>10.538910873194641</c:v>
                </c:pt>
                <c:pt idx="277">
                  <c:v>11.199114021917321</c:v>
                </c:pt>
                <c:pt idx="278">
                  <c:v>11.880867059720597</c:v>
                </c:pt>
                <c:pt idx="279">
                  <c:v>12.333170175275356</c:v>
                </c:pt>
                <c:pt idx="280">
                  <c:v>12.367709501007663</c:v>
                </c:pt>
                <c:pt idx="281">
                  <c:v>12.367709501007663</c:v>
                </c:pt>
                <c:pt idx="282">
                  <c:v>12.367709501007663</c:v>
                </c:pt>
                <c:pt idx="283">
                  <c:v>12.367709501007663</c:v>
                </c:pt>
                <c:pt idx="284">
                  <c:v>12.367709501007663</c:v>
                </c:pt>
                <c:pt idx="285">
                  <c:v>12.367709501007663</c:v>
                </c:pt>
                <c:pt idx="286">
                  <c:v>12.367709501007663</c:v>
                </c:pt>
                <c:pt idx="287">
                  <c:v>12.367709501007663</c:v>
                </c:pt>
                <c:pt idx="288">
                  <c:v>12.367709501007663</c:v>
                </c:pt>
                <c:pt idx="289">
                  <c:v>12.367709501007663</c:v>
                </c:pt>
                <c:pt idx="290">
                  <c:v>12.367709501007663</c:v>
                </c:pt>
                <c:pt idx="291">
                  <c:v>12.367709501007663</c:v>
                </c:pt>
                <c:pt idx="292">
                  <c:v>12.406512359883834</c:v>
                </c:pt>
                <c:pt idx="293">
                  <c:v>12.414043849808651</c:v>
                </c:pt>
                <c:pt idx="294">
                  <c:v>12.414043849808651</c:v>
                </c:pt>
                <c:pt idx="295">
                  <c:v>12.414043849808651</c:v>
                </c:pt>
                <c:pt idx="296">
                  <c:v>12.414043849808651</c:v>
                </c:pt>
                <c:pt idx="297">
                  <c:v>12.414043849808651</c:v>
                </c:pt>
                <c:pt idx="298">
                  <c:v>12.414043849808651</c:v>
                </c:pt>
                <c:pt idx="299">
                  <c:v>12.414043849808651</c:v>
                </c:pt>
                <c:pt idx="300">
                  <c:v>12.414043849808651</c:v>
                </c:pt>
                <c:pt idx="301">
                  <c:v>12.414043849808651</c:v>
                </c:pt>
                <c:pt idx="302">
                  <c:v>12.414043849808651</c:v>
                </c:pt>
                <c:pt idx="303">
                  <c:v>12.507086789954991</c:v>
                </c:pt>
                <c:pt idx="304">
                  <c:v>12.689388408650453</c:v>
                </c:pt>
                <c:pt idx="305">
                  <c:v>12.867991028991645</c:v>
                </c:pt>
                <c:pt idx="306">
                  <c:v>12.935307724781934</c:v>
                </c:pt>
                <c:pt idx="307">
                  <c:v>12.935307724781934</c:v>
                </c:pt>
                <c:pt idx="308">
                  <c:v>12.935307724781934</c:v>
                </c:pt>
                <c:pt idx="309">
                  <c:v>12.935307724781934</c:v>
                </c:pt>
                <c:pt idx="310">
                  <c:v>12.935307724781934</c:v>
                </c:pt>
                <c:pt idx="311">
                  <c:v>12.935307724781934</c:v>
                </c:pt>
                <c:pt idx="312">
                  <c:v>13.018339851593947</c:v>
                </c:pt>
                <c:pt idx="313">
                  <c:v>13.177491684731587</c:v>
                </c:pt>
                <c:pt idx="314">
                  <c:v>13.363081463875588</c:v>
                </c:pt>
                <c:pt idx="315">
                  <c:v>13.524203291484632</c:v>
                </c:pt>
                <c:pt idx="316">
                  <c:v>13.679117225911932</c:v>
                </c:pt>
                <c:pt idx="317">
                  <c:v>13.882460521032707</c:v>
                </c:pt>
                <c:pt idx="318">
                  <c:v>14.122438762340151</c:v>
                </c:pt>
                <c:pt idx="319">
                  <c:v>14.286930039012596</c:v>
                </c:pt>
                <c:pt idx="320">
                  <c:v>14.316542160827041</c:v>
                </c:pt>
                <c:pt idx="321">
                  <c:v>14.316542160827041</c:v>
                </c:pt>
                <c:pt idx="322">
                  <c:v>14.316542160827041</c:v>
                </c:pt>
                <c:pt idx="323">
                  <c:v>14.316542160827041</c:v>
                </c:pt>
                <c:pt idx="324">
                  <c:v>14.316542160827041</c:v>
                </c:pt>
                <c:pt idx="325">
                  <c:v>14.316542160827041</c:v>
                </c:pt>
                <c:pt idx="326">
                  <c:v>14.316542160827041</c:v>
                </c:pt>
                <c:pt idx="327">
                  <c:v>14.347757237577378</c:v>
                </c:pt>
                <c:pt idx="328">
                  <c:v>14.582515839606941</c:v>
                </c:pt>
                <c:pt idx="329">
                  <c:v>14.817371823342636</c:v>
                </c:pt>
                <c:pt idx="330">
                  <c:v>14.86625887657565</c:v>
                </c:pt>
                <c:pt idx="331">
                  <c:v>14.86625887657565</c:v>
                </c:pt>
                <c:pt idx="332">
                  <c:v>14.86625887657565</c:v>
                </c:pt>
                <c:pt idx="333">
                  <c:v>14.86625887657565</c:v>
                </c:pt>
                <c:pt idx="334">
                  <c:v>14.86625887657565</c:v>
                </c:pt>
                <c:pt idx="335">
                  <c:v>14.86625887657565</c:v>
                </c:pt>
                <c:pt idx="336">
                  <c:v>14.86625887657565</c:v>
                </c:pt>
                <c:pt idx="337">
                  <c:v>14.86625887657565</c:v>
                </c:pt>
                <c:pt idx="338">
                  <c:v>14.86625887657565</c:v>
                </c:pt>
                <c:pt idx="339">
                  <c:v>14.86625887657565</c:v>
                </c:pt>
                <c:pt idx="340">
                  <c:v>14.86625887657565</c:v>
                </c:pt>
                <c:pt idx="341">
                  <c:v>14.86625887657565</c:v>
                </c:pt>
                <c:pt idx="342">
                  <c:v>14.86625887657565</c:v>
                </c:pt>
                <c:pt idx="343">
                  <c:v>14.86625887657565</c:v>
                </c:pt>
                <c:pt idx="344">
                  <c:v>14.86625887657565</c:v>
                </c:pt>
                <c:pt idx="345">
                  <c:v>14.86625887657565</c:v>
                </c:pt>
                <c:pt idx="346">
                  <c:v>14.86625887657565</c:v>
                </c:pt>
                <c:pt idx="347">
                  <c:v>14.86625887657565</c:v>
                </c:pt>
                <c:pt idx="348">
                  <c:v>14.86625887657565</c:v>
                </c:pt>
                <c:pt idx="349">
                  <c:v>14.86625887657565</c:v>
                </c:pt>
                <c:pt idx="350">
                  <c:v>14.86625887657565</c:v>
                </c:pt>
                <c:pt idx="351">
                  <c:v>14.86625887657565</c:v>
                </c:pt>
                <c:pt idx="352">
                  <c:v>14.86625887657565</c:v>
                </c:pt>
                <c:pt idx="353">
                  <c:v>14.86625887657565</c:v>
                </c:pt>
                <c:pt idx="354">
                  <c:v>14.86625887657565</c:v>
                </c:pt>
                <c:pt idx="355">
                  <c:v>14.86625887657565</c:v>
                </c:pt>
                <c:pt idx="356">
                  <c:v>14.86625887657565</c:v>
                </c:pt>
                <c:pt idx="357">
                  <c:v>14.86625887657565</c:v>
                </c:pt>
                <c:pt idx="358">
                  <c:v>14.937298248013331</c:v>
                </c:pt>
                <c:pt idx="359">
                  <c:v>15.132138973438497</c:v>
                </c:pt>
                <c:pt idx="360">
                  <c:v>15.32140592930614</c:v>
                </c:pt>
                <c:pt idx="361">
                  <c:v>15.425975300954381</c:v>
                </c:pt>
                <c:pt idx="362">
                  <c:v>15.441976475662672</c:v>
                </c:pt>
                <c:pt idx="363">
                  <c:v>15.441976475662672</c:v>
                </c:pt>
                <c:pt idx="364">
                  <c:v>15.441976475662672</c:v>
                </c:pt>
                <c:pt idx="365">
                  <c:v>15.441976475662672</c:v>
                </c:pt>
                <c:pt idx="366">
                  <c:v>15.441976475662672</c:v>
                </c:pt>
                <c:pt idx="367">
                  <c:v>15.441976475662672</c:v>
                </c:pt>
                <c:pt idx="368">
                  <c:v>15.441976475662672</c:v>
                </c:pt>
                <c:pt idx="369">
                  <c:v>15.441976475662672</c:v>
                </c:pt>
                <c:pt idx="370">
                  <c:v>15.441976475662672</c:v>
                </c:pt>
                <c:pt idx="371">
                  <c:v>15.477048980469988</c:v>
                </c:pt>
                <c:pt idx="372">
                  <c:v>15.770483251290621</c:v>
                </c:pt>
                <c:pt idx="373">
                  <c:v>16.181564250883927</c:v>
                </c:pt>
                <c:pt idx="374">
                  <c:v>16.517676738619862</c:v>
                </c:pt>
                <c:pt idx="375">
                  <c:v>16.720000646206785</c:v>
                </c:pt>
                <c:pt idx="376">
                  <c:v>16.823506027441756</c:v>
                </c:pt>
                <c:pt idx="377">
                  <c:v>16.871848962088581</c:v>
                </c:pt>
                <c:pt idx="378">
                  <c:v>16.890848678054198</c:v>
                </c:pt>
                <c:pt idx="379">
                  <c:v>16.902567790479679</c:v>
                </c:pt>
                <c:pt idx="380">
                  <c:v>16.92118824702397</c:v>
                </c:pt>
                <c:pt idx="381">
                  <c:v>16.942903122494698</c:v>
                </c:pt>
                <c:pt idx="382">
                  <c:v>16.962621654484792</c:v>
                </c:pt>
                <c:pt idx="383">
                  <c:v>16.978941687798571</c:v>
                </c:pt>
                <c:pt idx="384">
                  <c:v>16.987574181108538</c:v>
                </c:pt>
                <c:pt idx="385">
                  <c:v>16.98930938504893</c:v>
                </c:pt>
                <c:pt idx="386">
                  <c:v>16.98930938504893</c:v>
                </c:pt>
                <c:pt idx="387">
                  <c:v>16.98930938504893</c:v>
                </c:pt>
                <c:pt idx="388">
                  <c:v>16.98930938504893</c:v>
                </c:pt>
                <c:pt idx="389">
                  <c:v>16.98930938504893</c:v>
                </c:pt>
                <c:pt idx="390">
                  <c:v>16.98930938504893</c:v>
                </c:pt>
                <c:pt idx="391">
                  <c:v>16.98930938504893</c:v>
                </c:pt>
                <c:pt idx="392">
                  <c:v>16.98930938504893</c:v>
                </c:pt>
                <c:pt idx="393">
                  <c:v>16.98930938504893</c:v>
                </c:pt>
                <c:pt idx="394">
                  <c:v>16.98930938504893</c:v>
                </c:pt>
                <c:pt idx="395">
                  <c:v>16.98930938504893</c:v>
                </c:pt>
                <c:pt idx="396">
                  <c:v>16.98930938504893</c:v>
                </c:pt>
                <c:pt idx="397">
                  <c:v>16.98930938504893</c:v>
                </c:pt>
                <c:pt idx="398">
                  <c:v>16.98930938504893</c:v>
                </c:pt>
                <c:pt idx="399">
                  <c:v>16.98930938504893</c:v>
                </c:pt>
                <c:pt idx="400">
                  <c:v>16.98930938504893</c:v>
                </c:pt>
                <c:pt idx="401">
                  <c:v>16.989415664077168</c:v>
                </c:pt>
                <c:pt idx="402">
                  <c:v>17.131853799270889</c:v>
                </c:pt>
                <c:pt idx="403">
                  <c:v>17.308425317208982</c:v>
                </c:pt>
                <c:pt idx="404">
                  <c:v>17.454499467666231</c:v>
                </c:pt>
                <c:pt idx="405">
                  <c:v>17.594803241457058</c:v>
                </c:pt>
                <c:pt idx="406">
                  <c:v>17.744863838826742</c:v>
                </c:pt>
                <c:pt idx="407">
                  <c:v>17.867991146798285</c:v>
                </c:pt>
                <c:pt idx="408">
                  <c:v>17.913591227758051</c:v>
                </c:pt>
                <c:pt idx="409">
                  <c:v>17.913591227758051</c:v>
                </c:pt>
                <c:pt idx="410">
                  <c:v>17.913591227758051</c:v>
                </c:pt>
                <c:pt idx="411">
                  <c:v>17.913591227758051</c:v>
                </c:pt>
                <c:pt idx="412">
                  <c:v>17.913591227758051</c:v>
                </c:pt>
                <c:pt idx="413">
                  <c:v>17.913591227758051</c:v>
                </c:pt>
                <c:pt idx="414">
                  <c:v>17.913591227758051</c:v>
                </c:pt>
                <c:pt idx="415">
                  <c:v>17.913591227758051</c:v>
                </c:pt>
                <c:pt idx="416">
                  <c:v>17.913591227758051</c:v>
                </c:pt>
                <c:pt idx="417">
                  <c:v>17.913591227758051</c:v>
                </c:pt>
                <c:pt idx="418">
                  <c:v>17.913591227758051</c:v>
                </c:pt>
                <c:pt idx="419">
                  <c:v>17.945654403085605</c:v>
                </c:pt>
                <c:pt idx="420">
                  <c:v>17.973943625724232</c:v>
                </c:pt>
                <c:pt idx="421">
                  <c:v>17.973943625724232</c:v>
                </c:pt>
                <c:pt idx="422">
                  <c:v>17.973943625724232</c:v>
                </c:pt>
                <c:pt idx="423">
                  <c:v>17.973943625724232</c:v>
                </c:pt>
                <c:pt idx="424">
                  <c:v>17.973943625724232</c:v>
                </c:pt>
                <c:pt idx="425">
                  <c:v>17.973943625724232</c:v>
                </c:pt>
                <c:pt idx="426">
                  <c:v>17.973943625724232</c:v>
                </c:pt>
                <c:pt idx="427">
                  <c:v>17.973943625724232</c:v>
                </c:pt>
                <c:pt idx="428">
                  <c:v>17.973943625724232</c:v>
                </c:pt>
                <c:pt idx="429">
                  <c:v>17.973943625724232</c:v>
                </c:pt>
                <c:pt idx="430">
                  <c:v>17.973943625724232</c:v>
                </c:pt>
                <c:pt idx="431">
                  <c:v>17.980496699696829</c:v>
                </c:pt>
                <c:pt idx="432">
                  <c:v>17.980496699696829</c:v>
                </c:pt>
                <c:pt idx="433">
                  <c:v>17.980496699696829</c:v>
                </c:pt>
                <c:pt idx="434">
                  <c:v>17.980496699696829</c:v>
                </c:pt>
                <c:pt idx="435">
                  <c:v>18.18286009147392</c:v>
                </c:pt>
                <c:pt idx="436">
                  <c:v>18.665911338374567</c:v>
                </c:pt>
                <c:pt idx="437">
                  <c:v>19.375954628479565</c:v>
                </c:pt>
                <c:pt idx="438">
                  <c:v>20.165510687070711</c:v>
                </c:pt>
                <c:pt idx="439">
                  <c:v>20.845819239441248</c:v>
                </c:pt>
                <c:pt idx="440">
                  <c:v>21.283403488595106</c:v>
                </c:pt>
                <c:pt idx="441">
                  <c:v>21.477865264123746</c:v>
                </c:pt>
                <c:pt idx="442">
                  <c:v>21.532258929022262</c:v>
                </c:pt>
                <c:pt idx="443">
                  <c:v>21.539317777991123</c:v>
                </c:pt>
                <c:pt idx="444">
                  <c:v>21.539317777991123</c:v>
                </c:pt>
                <c:pt idx="445">
                  <c:v>21.539317777991123</c:v>
                </c:pt>
                <c:pt idx="446">
                  <c:v>21.539317777991123</c:v>
                </c:pt>
                <c:pt idx="447">
                  <c:v>21.539317777991123</c:v>
                </c:pt>
                <c:pt idx="448">
                  <c:v>21.539317777991123</c:v>
                </c:pt>
                <c:pt idx="449">
                  <c:v>21.539317777991123</c:v>
                </c:pt>
                <c:pt idx="450">
                  <c:v>21.539317777991123</c:v>
                </c:pt>
                <c:pt idx="451">
                  <c:v>21.539317777991123</c:v>
                </c:pt>
                <c:pt idx="452">
                  <c:v>21.539317777991123</c:v>
                </c:pt>
                <c:pt idx="453">
                  <c:v>21.539317777991123</c:v>
                </c:pt>
                <c:pt idx="454">
                  <c:v>21.539317777991123</c:v>
                </c:pt>
                <c:pt idx="455">
                  <c:v>21.539317777991123</c:v>
                </c:pt>
                <c:pt idx="456">
                  <c:v>21.539317777991123</c:v>
                </c:pt>
                <c:pt idx="457">
                  <c:v>21.539317777991123</c:v>
                </c:pt>
                <c:pt idx="458">
                  <c:v>21.539317777991123</c:v>
                </c:pt>
                <c:pt idx="459">
                  <c:v>21.539317777991123</c:v>
                </c:pt>
                <c:pt idx="460">
                  <c:v>21.539317777991123</c:v>
                </c:pt>
                <c:pt idx="461">
                  <c:v>21.539317777991123</c:v>
                </c:pt>
                <c:pt idx="462">
                  <c:v>21.539317777991123</c:v>
                </c:pt>
                <c:pt idx="463">
                  <c:v>21.539317777991123</c:v>
                </c:pt>
                <c:pt idx="464">
                  <c:v>21.539317777991123</c:v>
                </c:pt>
                <c:pt idx="465">
                  <c:v>21.539317777991123</c:v>
                </c:pt>
                <c:pt idx="466">
                  <c:v>21.539317777991123</c:v>
                </c:pt>
                <c:pt idx="467">
                  <c:v>21.539317777991123</c:v>
                </c:pt>
                <c:pt idx="468">
                  <c:v>21.539317777991123</c:v>
                </c:pt>
                <c:pt idx="469">
                  <c:v>21.539317777991123</c:v>
                </c:pt>
                <c:pt idx="470">
                  <c:v>21.539317777991123</c:v>
                </c:pt>
                <c:pt idx="471">
                  <c:v>21.539317777991123</c:v>
                </c:pt>
                <c:pt idx="472">
                  <c:v>21.539317777991123</c:v>
                </c:pt>
                <c:pt idx="473">
                  <c:v>21.539317777991123</c:v>
                </c:pt>
                <c:pt idx="474">
                  <c:v>21.539317777991123</c:v>
                </c:pt>
                <c:pt idx="475">
                  <c:v>21.539317777991123</c:v>
                </c:pt>
                <c:pt idx="476">
                  <c:v>21.539317777991123</c:v>
                </c:pt>
                <c:pt idx="477">
                  <c:v>21.539317777991123</c:v>
                </c:pt>
                <c:pt idx="478">
                  <c:v>21.539317777991123</c:v>
                </c:pt>
                <c:pt idx="479">
                  <c:v>21.539317777991123</c:v>
                </c:pt>
                <c:pt idx="480">
                  <c:v>21.539317777991123</c:v>
                </c:pt>
                <c:pt idx="481">
                  <c:v>21.539317777991123</c:v>
                </c:pt>
                <c:pt idx="482">
                  <c:v>21.539317777991123</c:v>
                </c:pt>
                <c:pt idx="483">
                  <c:v>21.539317777991123</c:v>
                </c:pt>
                <c:pt idx="484">
                  <c:v>21.539317777991123</c:v>
                </c:pt>
                <c:pt idx="485">
                  <c:v>21.539317777991123</c:v>
                </c:pt>
                <c:pt idx="486">
                  <c:v>21.539317777991123</c:v>
                </c:pt>
                <c:pt idx="487">
                  <c:v>21.539317777991123</c:v>
                </c:pt>
                <c:pt idx="488">
                  <c:v>21.539317777991123</c:v>
                </c:pt>
                <c:pt idx="489">
                  <c:v>21.539317777991123</c:v>
                </c:pt>
                <c:pt idx="490">
                  <c:v>21.539317777991123</c:v>
                </c:pt>
                <c:pt idx="491">
                  <c:v>21.539317777991123</c:v>
                </c:pt>
                <c:pt idx="492">
                  <c:v>21.539317777991123</c:v>
                </c:pt>
                <c:pt idx="493">
                  <c:v>21.539317777991123</c:v>
                </c:pt>
                <c:pt idx="494">
                  <c:v>21.539317777991123</c:v>
                </c:pt>
                <c:pt idx="495">
                  <c:v>21.539317777991123</c:v>
                </c:pt>
                <c:pt idx="496">
                  <c:v>21.539317777991123</c:v>
                </c:pt>
                <c:pt idx="497">
                  <c:v>21.539317777991123</c:v>
                </c:pt>
                <c:pt idx="498">
                  <c:v>21.539317777991123</c:v>
                </c:pt>
                <c:pt idx="499">
                  <c:v>21.539317777991123</c:v>
                </c:pt>
                <c:pt idx="500">
                  <c:v>21.539317777991123</c:v>
                </c:pt>
                <c:pt idx="501">
                  <c:v>21.539317777991123</c:v>
                </c:pt>
                <c:pt idx="502">
                  <c:v>21.539317777991123</c:v>
                </c:pt>
                <c:pt idx="503">
                  <c:v>21.539317777991123</c:v>
                </c:pt>
                <c:pt idx="504">
                  <c:v>21.539317777991123</c:v>
                </c:pt>
                <c:pt idx="505">
                  <c:v>21.539317777991123</c:v>
                </c:pt>
                <c:pt idx="506">
                  <c:v>21.539317777991123</c:v>
                </c:pt>
                <c:pt idx="507">
                  <c:v>21.539317777991123</c:v>
                </c:pt>
                <c:pt idx="508">
                  <c:v>21.539317777991123</c:v>
                </c:pt>
                <c:pt idx="509">
                  <c:v>21.539317777991123</c:v>
                </c:pt>
                <c:pt idx="510">
                  <c:v>21.539317777991123</c:v>
                </c:pt>
                <c:pt idx="511">
                  <c:v>21.539317777991123</c:v>
                </c:pt>
                <c:pt idx="512">
                  <c:v>21.539317777991123</c:v>
                </c:pt>
                <c:pt idx="513">
                  <c:v>21.539317777991123</c:v>
                </c:pt>
                <c:pt idx="514">
                  <c:v>21.539317777991123</c:v>
                </c:pt>
                <c:pt idx="515">
                  <c:v>21.539317777991123</c:v>
                </c:pt>
                <c:pt idx="516">
                  <c:v>21.539317777991123</c:v>
                </c:pt>
                <c:pt idx="517">
                  <c:v>21.539317777991123</c:v>
                </c:pt>
                <c:pt idx="518">
                  <c:v>21.539317777991123</c:v>
                </c:pt>
                <c:pt idx="519">
                  <c:v>21.539317777991123</c:v>
                </c:pt>
                <c:pt idx="520">
                  <c:v>21.584503546351677</c:v>
                </c:pt>
                <c:pt idx="521">
                  <c:v>21.680291616658302</c:v>
                </c:pt>
                <c:pt idx="522">
                  <c:v>21.856124764931792</c:v>
                </c:pt>
                <c:pt idx="523">
                  <c:v>22.177436414328863</c:v>
                </c:pt>
                <c:pt idx="524">
                  <c:v>22.609055587805319</c:v>
                </c:pt>
                <c:pt idx="525">
                  <c:v>22.98297546601464</c:v>
                </c:pt>
                <c:pt idx="526">
                  <c:v>23.178856940303774</c:v>
                </c:pt>
                <c:pt idx="527">
                  <c:v>23.23807420885133</c:v>
                </c:pt>
                <c:pt idx="528">
                  <c:v>23.249265888029559</c:v>
                </c:pt>
                <c:pt idx="529">
                  <c:v>23.25101454930558</c:v>
                </c:pt>
                <c:pt idx="530">
                  <c:v>23.25101454930558</c:v>
                </c:pt>
                <c:pt idx="531">
                  <c:v>23.25101454930558</c:v>
                </c:pt>
                <c:pt idx="532">
                  <c:v>23.25101454930558</c:v>
                </c:pt>
                <c:pt idx="533">
                  <c:v>23.25101454930558</c:v>
                </c:pt>
                <c:pt idx="534">
                  <c:v>23.25101454930558</c:v>
                </c:pt>
                <c:pt idx="535">
                  <c:v>23.25101454930558</c:v>
                </c:pt>
                <c:pt idx="536">
                  <c:v>23.25101454930558</c:v>
                </c:pt>
                <c:pt idx="537">
                  <c:v>23.25101454930558</c:v>
                </c:pt>
                <c:pt idx="538">
                  <c:v>23.25101454930558</c:v>
                </c:pt>
                <c:pt idx="539">
                  <c:v>23.25101454930558</c:v>
                </c:pt>
                <c:pt idx="540">
                  <c:v>23.25101454930558</c:v>
                </c:pt>
                <c:pt idx="541">
                  <c:v>23.25101454930558</c:v>
                </c:pt>
                <c:pt idx="542">
                  <c:v>23.25101454930558</c:v>
                </c:pt>
                <c:pt idx="543">
                  <c:v>23.25101454930558</c:v>
                </c:pt>
                <c:pt idx="544">
                  <c:v>23.427220279515531</c:v>
                </c:pt>
                <c:pt idx="545">
                  <c:v>23.710350348137435</c:v>
                </c:pt>
                <c:pt idx="546">
                  <c:v>23.936650359290823</c:v>
                </c:pt>
                <c:pt idx="547">
                  <c:v>24.057795510621769</c:v>
                </c:pt>
                <c:pt idx="548">
                  <c:v>24.114150830350997</c:v>
                </c:pt>
                <c:pt idx="549">
                  <c:v>24.138058762410559</c:v>
                </c:pt>
                <c:pt idx="550">
                  <c:v>24.138058762410559</c:v>
                </c:pt>
                <c:pt idx="551">
                  <c:v>24.138058762410559</c:v>
                </c:pt>
                <c:pt idx="552">
                  <c:v>24.138058762410559</c:v>
                </c:pt>
                <c:pt idx="553">
                  <c:v>24.138058762410559</c:v>
                </c:pt>
                <c:pt idx="554">
                  <c:v>24.138058762410559</c:v>
                </c:pt>
                <c:pt idx="555">
                  <c:v>24.138058762410559</c:v>
                </c:pt>
                <c:pt idx="556">
                  <c:v>24.138058762410559</c:v>
                </c:pt>
                <c:pt idx="557">
                  <c:v>24.138058762410559</c:v>
                </c:pt>
                <c:pt idx="558">
                  <c:v>24.138058762410559</c:v>
                </c:pt>
                <c:pt idx="559">
                  <c:v>24.138058762410559</c:v>
                </c:pt>
                <c:pt idx="560">
                  <c:v>24.138058762410559</c:v>
                </c:pt>
                <c:pt idx="561">
                  <c:v>24.138058762410559</c:v>
                </c:pt>
                <c:pt idx="562">
                  <c:v>24.138058762410559</c:v>
                </c:pt>
                <c:pt idx="563">
                  <c:v>24.41229439241118</c:v>
                </c:pt>
                <c:pt idx="564">
                  <c:v>24.974639331723527</c:v>
                </c:pt>
                <c:pt idx="565">
                  <c:v>25.403229686313519</c:v>
                </c:pt>
                <c:pt idx="566">
                  <c:v>25.536499749023918</c:v>
                </c:pt>
                <c:pt idx="567">
                  <c:v>25.536499749023918</c:v>
                </c:pt>
                <c:pt idx="568">
                  <c:v>25.536499749023918</c:v>
                </c:pt>
                <c:pt idx="569">
                  <c:v>25.536499749023918</c:v>
                </c:pt>
                <c:pt idx="570">
                  <c:v>25.536499749023918</c:v>
                </c:pt>
                <c:pt idx="571">
                  <c:v>25.536499749023918</c:v>
                </c:pt>
                <c:pt idx="572">
                  <c:v>25.536499749023918</c:v>
                </c:pt>
                <c:pt idx="573">
                  <c:v>25.536499749023918</c:v>
                </c:pt>
                <c:pt idx="574">
                  <c:v>25.536499749023918</c:v>
                </c:pt>
                <c:pt idx="575">
                  <c:v>25.536499749023918</c:v>
                </c:pt>
                <c:pt idx="576">
                  <c:v>25.536499749023918</c:v>
                </c:pt>
                <c:pt idx="577">
                  <c:v>25.536499749023918</c:v>
                </c:pt>
                <c:pt idx="578">
                  <c:v>25.536499749023918</c:v>
                </c:pt>
                <c:pt idx="579">
                  <c:v>25.536499749023918</c:v>
                </c:pt>
                <c:pt idx="580">
                  <c:v>25.536499749023918</c:v>
                </c:pt>
                <c:pt idx="581">
                  <c:v>25.536499749023918</c:v>
                </c:pt>
                <c:pt idx="582">
                  <c:v>25.536499749023918</c:v>
                </c:pt>
                <c:pt idx="583">
                  <c:v>25.536499749023918</c:v>
                </c:pt>
                <c:pt idx="584">
                  <c:v>25.536499749023918</c:v>
                </c:pt>
                <c:pt idx="585">
                  <c:v>25.536499749023918</c:v>
                </c:pt>
                <c:pt idx="586">
                  <c:v>25.536499749023918</c:v>
                </c:pt>
                <c:pt idx="587">
                  <c:v>25.536499749023918</c:v>
                </c:pt>
                <c:pt idx="588">
                  <c:v>25.536499749023918</c:v>
                </c:pt>
                <c:pt idx="589">
                  <c:v>25.536499749023918</c:v>
                </c:pt>
                <c:pt idx="590">
                  <c:v>25.536499749023918</c:v>
                </c:pt>
                <c:pt idx="591">
                  <c:v>25.536499749023918</c:v>
                </c:pt>
                <c:pt idx="592">
                  <c:v>25.536499749023918</c:v>
                </c:pt>
                <c:pt idx="593">
                  <c:v>25.536499749023918</c:v>
                </c:pt>
                <c:pt idx="594">
                  <c:v>25.536499749023918</c:v>
                </c:pt>
                <c:pt idx="595">
                  <c:v>25.536499749023918</c:v>
                </c:pt>
                <c:pt idx="596">
                  <c:v>25.536499749023918</c:v>
                </c:pt>
                <c:pt idx="597">
                  <c:v>25.536499749023918</c:v>
                </c:pt>
                <c:pt idx="598">
                  <c:v>25.536499749023918</c:v>
                </c:pt>
                <c:pt idx="599">
                  <c:v>25.536499749023918</c:v>
                </c:pt>
                <c:pt idx="600">
                  <c:v>25.536499749023918</c:v>
                </c:pt>
                <c:pt idx="601">
                  <c:v>25.536499749023918</c:v>
                </c:pt>
                <c:pt idx="602">
                  <c:v>25.536499749023918</c:v>
                </c:pt>
                <c:pt idx="603">
                  <c:v>25.536499749023918</c:v>
                </c:pt>
                <c:pt idx="604">
                  <c:v>25.536499749023918</c:v>
                </c:pt>
                <c:pt idx="605">
                  <c:v>25.536499749023918</c:v>
                </c:pt>
                <c:pt idx="606">
                  <c:v>25.536499749023918</c:v>
                </c:pt>
                <c:pt idx="607">
                  <c:v>25.536499749023918</c:v>
                </c:pt>
                <c:pt idx="608">
                  <c:v>25.536499749023918</c:v>
                </c:pt>
                <c:pt idx="609">
                  <c:v>25.536499749023918</c:v>
                </c:pt>
                <c:pt idx="610">
                  <c:v>25.536499749023918</c:v>
                </c:pt>
                <c:pt idx="611">
                  <c:v>25.536499749023918</c:v>
                </c:pt>
                <c:pt idx="612">
                  <c:v>25.536499749023918</c:v>
                </c:pt>
                <c:pt idx="613">
                  <c:v>25.536499749023918</c:v>
                </c:pt>
                <c:pt idx="614">
                  <c:v>25.536499749023918</c:v>
                </c:pt>
                <c:pt idx="615">
                  <c:v>25.536499749023918</c:v>
                </c:pt>
                <c:pt idx="616">
                  <c:v>25.536499749023918</c:v>
                </c:pt>
                <c:pt idx="617">
                  <c:v>25.536499749023918</c:v>
                </c:pt>
                <c:pt idx="618">
                  <c:v>25.536499749023918</c:v>
                </c:pt>
                <c:pt idx="619">
                  <c:v>25.543777306938463</c:v>
                </c:pt>
                <c:pt idx="620">
                  <c:v>25.547963898369307</c:v>
                </c:pt>
                <c:pt idx="621">
                  <c:v>25.547963898369307</c:v>
                </c:pt>
                <c:pt idx="622">
                  <c:v>25.547963898369307</c:v>
                </c:pt>
                <c:pt idx="623">
                  <c:v>25.547963898369307</c:v>
                </c:pt>
                <c:pt idx="624">
                  <c:v>25.547963898369307</c:v>
                </c:pt>
                <c:pt idx="625">
                  <c:v>25.547963898369307</c:v>
                </c:pt>
                <c:pt idx="626">
                  <c:v>25.547963898369307</c:v>
                </c:pt>
                <c:pt idx="627">
                  <c:v>25.547963898369307</c:v>
                </c:pt>
                <c:pt idx="628">
                  <c:v>25.547963898369307</c:v>
                </c:pt>
                <c:pt idx="629">
                  <c:v>25.547963898369307</c:v>
                </c:pt>
                <c:pt idx="630">
                  <c:v>25.547963898369307</c:v>
                </c:pt>
                <c:pt idx="631">
                  <c:v>25.547963898369307</c:v>
                </c:pt>
                <c:pt idx="632">
                  <c:v>25.547963898369307</c:v>
                </c:pt>
                <c:pt idx="633">
                  <c:v>25.547963898369307</c:v>
                </c:pt>
                <c:pt idx="634">
                  <c:v>25.547963898369307</c:v>
                </c:pt>
                <c:pt idx="635">
                  <c:v>25.547963898369307</c:v>
                </c:pt>
                <c:pt idx="636">
                  <c:v>25.547963898369307</c:v>
                </c:pt>
                <c:pt idx="637">
                  <c:v>25.547963898369307</c:v>
                </c:pt>
                <c:pt idx="638">
                  <c:v>25.547963898369307</c:v>
                </c:pt>
                <c:pt idx="639">
                  <c:v>25.547963898369307</c:v>
                </c:pt>
                <c:pt idx="640">
                  <c:v>25.547963898369307</c:v>
                </c:pt>
                <c:pt idx="641">
                  <c:v>25.547963898369307</c:v>
                </c:pt>
                <c:pt idx="642">
                  <c:v>25.547963898369307</c:v>
                </c:pt>
                <c:pt idx="643">
                  <c:v>25.547963898369307</c:v>
                </c:pt>
                <c:pt idx="644">
                  <c:v>25.547963898369307</c:v>
                </c:pt>
                <c:pt idx="645">
                  <c:v>25.547963898369307</c:v>
                </c:pt>
                <c:pt idx="646">
                  <c:v>25.547963898369307</c:v>
                </c:pt>
                <c:pt idx="647">
                  <c:v>25.547963898369307</c:v>
                </c:pt>
                <c:pt idx="648">
                  <c:v>25.547963898369307</c:v>
                </c:pt>
                <c:pt idx="649">
                  <c:v>25.547963898369307</c:v>
                </c:pt>
                <c:pt idx="650">
                  <c:v>25.554402529862525</c:v>
                </c:pt>
                <c:pt idx="651">
                  <c:v>25.619561325852342</c:v>
                </c:pt>
                <c:pt idx="652">
                  <c:v>25.712774379340551</c:v>
                </c:pt>
                <c:pt idx="653">
                  <c:v>25.822555513129657</c:v>
                </c:pt>
                <c:pt idx="654">
                  <c:v>25.97890678034365</c:v>
                </c:pt>
                <c:pt idx="655">
                  <c:v>26.179910153260625</c:v>
                </c:pt>
                <c:pt idx="656">
                  <c:v>26.364841434168834</c:v>
                </c:pt>
                <c:pt idx="657">
                  <c:v>26.49183919047379</c:v>
                </c:pt>
                <c:pt idx="658">
                  <c:v>26.594595732162094</c:v>
                </c:pt>
                <c:pt idx="659">
                  <c:v>26.733826366998152</c:v>
                </c:pt>
                <c:pt idx="660">
                  <c:v>26.912566374957482</c:v>
                </c:pt>
                <c:pt idx="661">
                  <c:v>27.084828173720229</c:v>
                </c:pt>
                <c:pt idx="662">
                  <c:v>27.203265280866717</c:v>
                </c:pt>
                <c:pt idx="663">
                  <c:v>27.25412127838807</c:v>
                </c:pt>
                <c:pt idx="664">
                  <c:v>27.260704052003256</c:v>
                </c:pt>
                <c:pt idx="665">
                  <c:v>27.260704052003256</c:v>
                </c:pt>
                <c:pt idx="666">
                  <c:v>27.260704052003256</c:v>
                </c:pt>
                <c:pt idx="667">
                  <c:v>27.260704052003256</c:v>
                </c:pt>
                <c:pt idx="668">
                  <c:v>27.260704052003256</c:v>
                </c:pt>
                <c:pt idx="669">
                  <c:v>27.260704052003256</c:v>
                </c:pt>
                <c:pt idx="670">
                  <c:v>27.260704052003256</c:v>
                </c:pt>
                <c:pt idx="671">
                  <c:v>27.260704052003256</c:v>
                </c:pt>
                <c:pt idx="672">
                  <c:v>27.260704052003256</c:v>
                </c:pt>
                <c:pt idx="673">
                  <c:v>27.260704052003256</c:v>
                </c:pt>
                <c:pt idx="674">
                  <c:v>27.260704052003256</c:v>
                </c:pt>
                <c:pt idx="675">
                  <c:v>27.260704052003256</c:v>
                </c:pt>
                <c:pt idx="676">
                  <c:v>27.260704052003256</c:v>
                </c:pt>
                <c:pt idx="677">
                  <c:v>27.320055121328902</c:v>
                </c:pt>
                <c:pt idx="678">
                  <c:v>27.487930823306527</c:v>
                </c:pt>
                <c:pt idx="679">
                  <c:v>27.708007892048993</c:v>
                </c:pt>
                <c:pt idx="680">
                  <c:v>27.930825405368832</c:v>
                </c:pt>
                <c:pt idx="681">
                  <c:v>28.091743252676196</c:v>
                </c:pt>
                <c:pt idx="682">
                  <c:v>28.173578052519023</c:v>
                </c:pt>
                <c:pt idx="683">
                  <c:v>28.208425972462429</c:v>
                </c:pt>
                <c:pt idx="684">
                  <c:v>28.208425972462429</c:v>
                </c:pt>
                <c:pt idx="685">
                  <c:v>28.208425972462429</c:v>
                </c:pt>
                <c:pt idx="686">
                  <c:v>28.208425972462429</c:v>
                </c:pt>
                <c:pt idx="687">
                  <c:v>28.208425972462429</c:v>
                </c:pt>
                <c:pt idx="688">
                  <c:v>28.208425972462429</c:v>
                </c:pt>
                <c:pt idx="689">
                  <c:v>28.208425972462429</c:v>
                </c:pt>
                <c:pt idx="690">
                  <c:v>28.208425972462429</c:v>
                </c:pt>
                <c:pt idx="691">
                  <c:v>28.208425972462429</c:v>
                </c:pt>
                <c:pt idx="692">
                  <c:v>28.208425972462429</c:v>
                </c:pt>
                <c:pt idx="693">
                  <c:v>28.208425972462429</c:v>
                </c:pt>
                <c:pt idx="694">
                  <c:v>28.208425972462429</c:v>
                </c:pt>
                <c:pt idx="695">
                  <c:v>28.25049101986945</c:v>
                </c:pt>
                <c:pt idx="696">
                  <c:v>28.4055363341296</c:v>
                </c:pt>
                <c:pt idx="697">
                  <c:v>28.553321151524347</c:v>
                </c:pt>
                <c:pt idx="698">
                  <c:v>28.648903995241664</c:v>
                </c:pt>
                <c:pt idx="699">
                  <c:v>28.69113277416448</c:v>
                </c:pt>
                <c:pt idx="700">
                  <c:v>28.69113277416448</c:v>
                </c:pt>
                <c:pt idx="701">
                  <c:v>28.69113277416448</c:v>
                </c:pt>
                <c:pt idx="702">
                  <c:v>28.69113277416448</c:v>
                </c:pt>
                <c:pt idx="703">
                  <c:v>28.69113277416448</c:v>
                </c:pt>
                <c:pt idx="704">
                  <c:v>28.705914355146657</c:v>
                </c:pt>
                <c:pt idx="705">
                  <c:v>28.765422273934181</c:v>
                </c:pt>
                <c:pt idx="706">
                  <c:v>28.841822453370323</c:v>
                </c:pt>
                <c:pt idx="707">
                  <c:v>28.892957196688897</c:v>
                </c:pt>
                <c:pt idx="708">
                  <c:v>28.892957196688897</c:v>
                </c:pt>
                <c:pt idx="709">
                  <c:v>28.892957196688897</c:v>
                </c:pt>
                <c:pt idx="710">
                  <c:v>28.892957196688897</c:v>
                </c:pt>
                <c:pt idx="711">
                  <c:v>28.892957196688897</c:v>
                </c:pt>
                <c:pt idx="712">
                  <c:v>28.892957196688897</c:v>
                </c:pt>
                <c:pt idx="713">
                  <c:v>28.895976262812738</c:v>
                </c:pt>
                <c:pt idx="714">
                  <c:v>29.000242013683081</c:v>
                </c:pt>
                <c:pt idx="715">
                  <c:v>29.127898006468282</c:v>
                </c:pt>
                <c:pt idx="716">
                  <c:v>29.182501372246712</c:v>
                </c:pt>
                <c:pt idx="717">
                  <c:v>29.182501372246712</c:v>
                </c:pt>
                <c:pt idx="718">
                  <c:v>29.182501372246712</c:v>
                </c:pt>
                <c:pt idx="719">
                  <c:v>29.182501372246712</c:v>
                </c:pt>
                <c:pt idx="720">
                  <c:v>29.182501372246712</c:v>
                </c:pt>
                <c:pt idx="721">
                  <c:v>29.182501372246712</c:v>
                </c:pt>
                <c:pt idx="722">
                  <c:v>29.182501372246712</c:v>
                </c:pt>
                <c:pt idx="723">
                  <c:v>29.182501372246712</c:v>
                </c:pt>
                <c:pt idx="724">
                  <c:v>29.182501372246712</c:v>
                </c:pt>
                <c:pt idx="725">
                  <c:v>29.182501372246712</c:v>
                </c:pt>
                <c:pt idx="726">
                  <c:v>29.182501372246712</c:v>
                </c:pt>
                <c:pt idx="727">
                  <c:v>29.182501372246712</c:v>
                </c:pt>
                <c:pt idx="728">
                  <c:v>29.182501372246712</c:v>
                </c:pt>
                <c:pt idx="729">
                  <c:v>29.182501372246712</c:v>
                </c:pt>
                <c:pt idx="730">
                  <c:v>29.182501372246712</c:v>
                </c:pt>
                <c:pt idx="731">
                  <c:v>29.182501372246712</c:v>
                </c:pt>
                <c:pt idx="732">
                  <c:v>29.182501372246712</c:v>
                </c:pt>
                <c:pt idx="733">
                  <c:v>29.182501372246712</c:v>
                </c:pt>
                <c:pt idx="734">
                  <c:v>29.182501372246712</c:v>
                </c:pt>
                <c:pt idx="735">
                  <c:v>29.182501372246712</c:v>
                </c:pt>
                <c:pt idx="736">
                  <c:v>29.182501372246712</c:v>
                </c:pt>
                <c:pt idx="737">
                  <c:v>29.182501372246712</c:v>
                </c:pt>
                <c:pt idx="738">
                  <c:v>29.182501372246712</c:v>
                </c:pt>
                <c:pt idx="739">
                  <c:v>29.182501372246712</c:v>
                </c:pt>
                <c:pt idx="740">
                  <c:v>29.182501372246712</c:v>
                </c:pt>
                <c:pt idx="741">
                  <c:v>29.182501372246712</c:v>
                </c:pt>
                <c:pt idx="742">
                  <c:v>29.182501372246712</c:v>
                </c:pt>
                <c:pt idx="743">
                  <c:v>29.182501372246712</c:v>
                </c:pt>
                <c:pt idx="744">
                  <c:v>29.182501372246712</c:v>
                </c:pt>
                <c:pt idx="745">
                  <c:v>29.182501372246712</c:v>
                </c:pt>
                <c:pt idx="746">
                  <c:v>29.182501372246712</c:v>
                </c:pt>
                <c:pt idx="747">
                  <c:v>29.182501372246712</c:v>
                </c:pt>
                <c:pt idx="748">
                  <c:v>29.182501372246712</c:v>
                </c:pt>
                <c:pt idx="749">
                  <c:v>29.182501372246712</c:v>
                </c:pt>
                <c:pt idx="750">
                  <c:v>29.182501372246712</c:v>
                </c:pt>
                <c:pt idx="751">
                  <c:v>29.182501372246712</c:v>
                </c:pt>
                <c:pt idx="752">
                  <c:v>29.182501372246712</c:v>
                </c:pt>
                <c:pt idx="753">
                  <c:v>29.182501372246712</c:v>
                </c:pt>
                <c:pt idx="754">
                  <c:v>29.217776959373264</c:v>
                </c:pt>
                <c:pt idx="755">
                  <c:v>29.349296726921864</c:v>
                </c:pt>
                <c:pt idx="756">
                  <c:v>29.678660443285754</c:v>
                </c:pt>
                <c:pt idx="757">
                  <c:v>30.208819456905857</c:v>
                </c:pt>
                <c:pt idx="758">
                  <c:v>30.800778730261239</c:v>
                </c:pt>
                <c:pt idx="759">
                  <c:v>31.339228147174076</c:v>
                </c:pt>
                <c:pt idx="760">
                  <c:v>31.799714796292722</c:v>
                </c:pt>
                <c:pt idx="761">
                  <c:v>32.153319598792635</c:v>
                </c:pt>
                <c:pt idx="762">
                  <c:v>32.366171786521541</c:v>
                </c:pt>
                <c:pt idx="763">
                  <c:v>32.436646688414932</c:v>
                </c:pt>
                <c:pt idx="764">
                  <c:v>32.436646688414932</c:v>
                </c:pt>
                <c:pt idx="765">
                  <c:v>32.436646688414932</c:v>
                </c:pt>
                <c:pt idx="766">
                  <c:v>32.436646688414932</c:v>
                </c:pt>
                <c:pt idx="767">
                  <c:v>32.436646688414932</c:v>
                </c:pt>
                <c:pt idx="768">
                  <c:v>32.436646688414932</c:v>
                </c:pt>
                <c:pt idx="769">
                  <c:v>32.436646688414932</c:v>
                </c:pt>
                <c:pt idx="770">
                  <c:v>32.436646688414932</c:v>
                </c:pt>
                <c:pt idx="771">
                  <c:v>32.436646688414932</c:v>
                </c:pt>
                <c:pt idx="772">
                  <c:v>32.436646688414932</c:v>
                </c:pt>
                <c:pt idx="773">
                  <c:v>32.436646688414932</c:v>
                </c:pt>
                <c:pt idx="774">
                  <c:v>32.436646688414932</c:v>
                </c:pt>
                <c:pt idx="775">
                  <c:v>32.436646688414932</c:v>
                </c:pt>
                <c:pt idx="776">
                  <c:v>32.436646688414932</c:v>
                </c:pt>
                <c:pt idx="777">
                  <c:v>32.436646688414932</c:v>
                </c:pt>
                <c:pt idx="778">
                  <c:v>32.436646688414932</c:v>
                </c:pt>
                <c:pt idx="779">
                  <c:v>32.436646688414932</c:v>
                </c:pt>
                <c:pt idx="780">
                  <c:v>32.436646688414932</c:v>
                </c:pt>
                <c:pt idx="781">
                  <c:v>32.436646688414932</c:v>
                </c:pt>
                <c:pt idx="782">
                  <c:v>32.436646688414932</c:v>
                </c:pt>
                <c:pt idx="783">
                  <c:v>32.436646688414932</c:v>
                </c:pt>
                <c:pt idx="784">
                  <c:v>32.436646688414932</c:v>
                </c:pt>
                <c:pt idx="785">
                  <c:v>32.436646688414932</c:v>
                </c:pt>
                <c:pt idx="786">
                  <c:v>32.436646688414932</c:v>
                </c:pt>
                <c:pt idx="787">
                  <c:v>32.436646688414932</c:v>
                </c:pt>
                <c:pt idx="788">
                  <c:v>32.436646688414932</c:v>
                </c:pt>
                <c:pt idx="789">
                  <c:v>32.436646688414932</c:v>
                </c:pt>
                <c:pt idx="790">
                  <c:v>32.436646688414932</c:v>
                </c:pt>
                <c:pt idx="791">
                  <c:v>32.436646688414932</c:v>
                </c:pt>
                <c:pt idx="792">
                  <c:v>32.436646688414932</c:v>
                </c:pt>
                <c:pt idx="793">
                  <c:v>32.820227417342245</c:v>
                </c:pt>
                <c:pt idx="794">
                  <c:v>33.645166911459498</c:v>
                </c:pt>
                <c:pt idx="795">
                  <c:v>34.718252742516086</c:v>
                </c:pt>
                <c:pt idx="796">
                  <c:v>35.755365285392408</c:v>
                </c:pt>
                <c:pt idx="797">
                  <c:v>36.517852678463875</c:v>
                </c:pt>
                <c:pt idx="798">
                  <c:v>36.906526675921732</c:v>
                </c:pt>
                <c:pt idx="799">
                  <c:v>36.978910571739306</c:v>
                </c:pt>
                <c:pt idx="800">
                  <c:v>36.978910571739306</c:v>
                </c:pt>
                <c:pt idx="801">
                  <c:v>36.978910571739306</c:v>
                </c:pt>
                <c:pt idx="802">
                  <c:v>36.978910571739306</c:v>
                </c:pt>
                <c:pt idx="803">
                  <c:v>36.978910571739306</c:v>
                </c:pt>
                <c:pt idx="804">
                  <c:v>36.978910571739306</c:v>
                </c:pt>
                <c:pt idx="805">
                  <c:v>36.978910571739306</c:v>
                </c:pt>
                <c:pt idx="806">
                  <c:v>36.978910571739306</c:v>
                </c:pt>
                <c:pt idx="807">
                  <c:v>36.978910571739306</c:v>
                </c:pt>
                <c:pt idx="808">
                  <c:v>37.066086667380247</c:v>
                </c:pt>
                <c:pt idx="809">
                  <c:v>37.29014979006751</c:v>
                </c:pt>
                <c:pt idx="810">
                  <c:v>37.700000183781356</c:v>
                </c:pt>
                <c:pt idx="811">
                  <c:v>38.304088772469704</c:v>
                </c:pt>
                <c:pt idx="812">
                  <c:v>38.979202645914178</c:v>
                </c:pt>
                <c:pt idx="813">
                  <c:v>39.634884992097298</c:v>
                </c:pt>
                <c:pt idx="814">
                  <c:v>40.261001547187846</c:v>
                </c:pt>
                <c:pt idx="815">
                  <c:v>40.827540402688328</c:v>
                </c:pt>
                <c:pt idx="816">
                  <c:v>41.28085011442711</c:v>
                </c:pt>
                <c:pt idx="817">
                  <c:v>41.553925949368434</c:v>
                </c:pt>
                <c:pt idx="818">
                  <c:v>41.601880539297603</c:v>
                </c:pt>
                <c:pt idx="819">
                  <c:v>41.601880539297603</c:v>
                </c:pt>
                <c:pt idx="820">
                  <c:v>41.601880539297603</c:v>
                </c:pt>
                <c:pt idx="821">
                  <c:v>41.601880539297603</c:v>
                </c:pt>
                <c:pt idx="822">
                  <c:v>41.601880539297603</c:v>
                </c:pt>
                <c:pt idx="823">
                  <c:v>41.601880539297603</c:v>
                </c:pt>
                <c:pt idx="824">
                  <c:v>41.601880539297603</c:v>
                </c:pt>
                <c:pt idx="825">
                  <c:v>41.601880539297603</c:v>
                </c:pt>
                <c:pt idx="826">
                  <c:v>41.601880539297603</c:v>
                </c:pt>
                <c:pt idx="827">
                  <c:v>41.601880539297603</c:v>
                </c:pt>
                <c:pt idx="828">
                  <c:v>41.601880539297603</c:v>
                </c:pt>
                <c:pt idx="829">
                  <c:v>41.601880539297603</c:v>
                </c:pt>
                <c:pt idx="830">
                  <c:v>41.601880539297603</c:v>
                </c:pt>
                <c:pt idx="831">
                  <c:v>41.601880539297603</c:v>
                </c:pt>
                <c:pt idx="832">
                  <c:v>41.601880539297603</c:v>
                </c:pt>
                <c:pt idx="833">
                  <c:v>41.601880539297603</c:v>
                </c:pt>
                <c:pt idx="834">
                  <c:v>41.601880539297603</c:v>
                </c:pt>
                <c:pt idx="835">
                  <c:v>41.601880539297603</c:v>
                </c:pt>
                <c:pt idx="836">
                  <c:v>41.601880539297603</c:v>
                </c:pt>
                <c:pt idx="837">
                  <c:v>41.601880539297603</c:v>
                </c:pt>
                <c:pt idx="838">
                  <c:v>41.601880539297603</c:v>
                </c:pt>
                <c:pt idx="839">
                  <c:v>41.601880539297603</c:v>
                </c:pt>
                <c:pt idx="840">
                  <c:v>41.601880539297603</c:v>
                </c:pt>
                <c:pt idx="841">
                  <c:v>41.601880539297603</c:v>
                </c:pt>
                <c:pt idx="842">
                  <c:v>41.601880539297603</c:v>
                </c:pt>
                <c:pt idx="843">
                  <c:v>41.601880539297603</c:v>
                </c:pt>
                <c:pt idx="844">
                  <c:v>41.601880539297603</c:v>
                </c:pt>
                <c:pt idx="845">
                  <c:v>41.601880539297603</c:v>
                </c:pt>
                <c:pt idx="846">
                  <c:v>41.601880539297603</c:v>
                </c:pt>
                <c:pt idx="847">
                  <c:v>41.601880539297603</c:v>
                </c:pt>
                <c:pt idx="848">
                  <c:v>41.601880539297603</c:v>
                </c:pt>
                <c:pt idx="849">
                  <c:v>41.601880539297603</c:v>
                </c:pt>
                <c:pt idx="850">
                  <c:v>41.601880539297603</c:v>
                </c:pt>
                <c:pt idx="851">
                  <c:v>41.601880539297603</c:v>
                </c:pt>
                <c:pt idx="852">
                  <c:v>41.601880539297603</c:v>
                </c:pt>
                <c:pt idx="853">
                  <c:v>41.601880539297603</c:v>
                </c:pt>
                <c:pt idx="854">
                  <c:v>41.601880539297603</c:v>
                </c:pt>
                <c:pt idx="855">
                  <c:v>41.601880539297603</c:v>
                </c:pt>
                <c:pt idx="856">
                  <c:v>41.601880539297603</c:v>
                </c:pt>
                <c:pt idx="857">
                  <c:v>41.601880539297603</c:v>
                </c:pt>
                <c:pt idx="858">
                  <c:v>41.601880539297603</c:v>
                </c:pt>
                <c:pt idx="859">
                  <c:v>41.601880539297603</c:v>
                </c:pt>
                <c:pt idx="860">
                  <c:v>41.601880539297603</c:v>
                </c:pt>
                <c:pt idx="861">
                  <c:v>41.601880539297603</c:v>
                </c:pt>
                <c:pt idx="862">
                  <c:v>41.601880539297603</c:v>
                </c:pt>
                <c:pt idx="863">
                  <c:v>41.601880539297603</c:v>
                </c:pt>
                <c:pt idx="864">
                  <c:v>41.601880539297603</c:v>
                </c:pt>
                <c:pt idx="865">
                  <c:v>41.601880539297603</c:v>
                </c:pt>
                <c:pt idx="866">
                  <c:v>41.601880539297603</c:v>
                </c:pt>
                <c:pt idx="867">
                  <c:v>41.601880539297603</c:v>
                </c:pt>
                <c:pt idx="868">
                  <c:v>41.601880539297603</c:v>
                </c:pt>
                <c:pt idx="869">
                  <c:v>41.601880539297603</c:v>
                </c:pt>
                <c:pt idx="870">
                  <c:v>41.601880539297603</c:v>
                </c:pt>
                <c:pt idx="871">
                  <c:v>41.601880539297603</c:v>
                </c:pt>
                <c:pt idx="872">
                  <c:v>41.601880539297603</c:v>
                </c:pt>
                <c:pt idx="873">
                  <c:v>41.601880539297603</c:v>
                </c:pt>
                <c:pt idx="874">
                  <c:v>41.641192952016944</c:v>
                </c:pt>
                <c:pt idx="875">
                  <c:v>41.811425309954494</c:v>
                </c:pt>
                <c:pt idx="876">
                  <c:v>42.004363454142499</c:v>
                </c:pt>
                <c:pt idx="877">
                  <c:v>42.045786389290427</c:v>
                </c:pt>
                <c:pt idx="878">
                  <c:v>42.045786389290427</c:v>
                </c:pt>
                <c:pt idx="879">
                  <c:v>42.045786389290427</c:v>
                </c:pt>
                <c:pt idx="880">
                  <c:v>42.045786389290427</c:v>
                </c:pt>
                <c:pt idx="881">
                  <c:v>42.045786389290427</c:v>
                </c:pt>
                <c:pt idx="882">
                  <c:v>42.045786389290427</c:v>
                </c:pt>
                <c:pt idx="883">
                  <c:v>42.045786389290427</c:v>
                </c:pt>
                <c:pt idx="884">
                  <c:v>42.045786389290427</c:v>
                </c:pt>
                <c:pt idx="885">
                  <c:v>42.045786389290427</c:v>
                </c:pt>
                <c:pt idx="886">
                  <c:v>42.045786389290427</c:v>
                </c:pt>
                <c:pt idx="887">
                  <c:v>42.045786389290427</c:v>
                </c:pt>
                <c:pt idx="888">
                  <c:v>42.045786389290427</c:v>
                </c:pt>
                <c:pt idx="889">
                  <c:v>42.045786389290427</c:v>
                </c:pt>
                <c:pt idx="890">
                  <c:v>42.045786389290427</c:v>
                </c:pt>
                <c:pt idx="891">
                  <c:v>42.179557873053781</c:v>
                </c:pt>
                <c:pt idx="892">
                  <c:v>42.391225144584595</c:v>
                </c:pt>
                <c:pt idx="893">
                  <c:v>42.567598035668155</c:v>
                </c:pt>
                <c:pt idx="894">
                  <c:v>42.622514137187459</c:v>
                </c:pt>
                <c:pt idx="895">
                  <c:v>42.622514137187459</c:v>
                </c:pt>
                <c:pt idx="896">
                  <c:v>42.622514137187459</c:v>
                </c:pt>
                <c:pt idx="897">
                  <c:v>42.622514137187459</c:v>
                </c:pt>
                <c:pt idx="898">
                  <c:v>42.622514137187459</c:v>
                </c:pt>
                <c:pt idx="899">
                  <c:v>42.622514137187459</c:v>
                </c:pt>
                <c:pt idx="900">
                  <c:v>42.622514137187459</c:v>
                </c:pt>
                <c:pt idx="901">
                  <c:v>43.141479185547524</c:v>
                </c:pt>
                <c:pt idx="902">
                  <c:v>44.494073531862234</c:v>
                </c:pt>
                <c:pt idx="903">
                  <c:v>46.0647007001605</c:v>
                </c:pt>
                <c:pt idx="904">
                  <c:v>47.217552452364245</c:v>
                </c:pt>
                <c:pt idx="905">
                  <c:v>47.804265105669685</c:v>
                </c:pt>
                <c:pt idx="906">
                  <c:v>47.91335552685446</c:v>
                </c:pt>
                <c:pt idx="907">
                  <c:v>47.91335552685446</c:v>
                </c:pt>
                <c:pt idx="908">
                  <c:v>47.91335552685446</c:v>
                </c:pt>
                <c:pt idx="909">
                  <c:v>47.91335552685446</c:v>
                </c:pt>
                <c:pt idx="910">
                  <c:v>47.91335552685446</c:v>
                </c:pt>
                <c:pt idx="911">
                  <c:v>47.91335552685446</c:v>
                </c:pt>
                <c:pt idx="912">
                  <c:v>47.91335552685446</c:v>
                </c:pt>
                <c:pt idx="913">
                  <c:v>47.91335552685446</c:v>
                </c:pt>
                <c:pt idx="914">
                  <c:v>47.91335552685446</c:v>
                </c:pt>
                <c:pt idx="915">
                  <c:v>47.91335552685446</c:v>
                </c:pt>
                <c:pt idx="916">
                  <c:v>47.91335552685446</c:v>
                </c:pt>
                <c:pt idx="917">
                  <c:v>47.91335552685446</c:v>
                </c:pt>
                <c:pt idx="918">
                  <c:v>47.91335552685446</c:v>
                </c:pt>
                <c:pt idx="919">
                  <c:v>47.91335552685446</c:v>
                </c:pt>
                <c:pt idx="920">
                  <c:v>47.91335552685446</c:v>
                </c:pt>
                <c:pt idx="921">
                  <c:v>47.91335552685446</c:v>
                </c:pt>
                <c:pt idx="922">
                  <c:v>47.91335552685446</c:v>
                </c:pt>
                <c:pt idx="923">
                  <c:v>47.91335552685446</c:v>
                </c:pt>
                <c:pt idx="924">
                  <c:v>47.91335552685446</c:v>
                </c:pt>
                <c:pt idx="925">
                  <c:v>48.070138559192287</c:v>
                </c:pt>
                <c:pt idx="926">
                  <c:v>48.106621087345296</c:v>
                </c:pt>
                <c:pt idx="927">
                  <c:v>48.106621087345296</c:v>
                </c:pt>
                <c:pt idx="928">
                  <c:v>48.106621087345296</c:v>
                </c:pt>
                <c:pt idx="929">
                  <c:v>48.106621087345296</c:v>
                </c:pt>
                <c:pt idx="930">
                  <c:v>48.106621087345296</c:v>
                </c:pt>
                <c:pt idx="931">
                  <c:v>48.106621087345296</c:v>
                </c:pt>
                <c:pt idx="932">
                  <c:v>48.106621087345296</c:v>
                </c:pt>
                <c:pt idx="933">
                  <c:v>48.106621087345296</c:v>
                </c:pt>
                <c:pt idx="934">
                  <c:v>48.18910599466269</c:v>
                </c:pt>
                <c:pt idx="935">
                  <c:v>48.226911290504056</c:v>
                </c:pt>
                <c:pt idx="936">
                  <c:v>48.226911290504056</c:v>
                </c:pt>
                <c:pt idx="937">
                  <c:v>48.226911290504056</c:v>
                </c:pt>
                <c:pt idx="938">
                  <c:v>48.226911290504056</c:v>
                </c:pt>
                <c:pt idx="939">
                  <c:v>48.226911290504056</c:v>
                </c:pt>
                <c:pt idx="940">
                  <c:v>48.226911290504056</c:v>
                </c:pt>
                <c:pt idx="941">
                  <c:v>48.226911290504056</c:v>
                </c:pt>
                <c:pt idx="942">
                  <c:v>48.226911290504056</c:v>
                </c:pt>
                <c:pt idx="943">
                  <c:v>48.226911290504056</c:v>
                </c:pt>
                <c:pt idx="944">
                  <c:v>48.226911290504056</c:v>
                </c:pt>
                <c:pt idx="945">
                  <c:v>48.226911290504056</c:v>
                </c:pt>
                <c:pt idx="946">
                  <c:v>48.226911290504056</c:v>
                </c:pt>
                <c:pt idx="947">
                  <c:v>48.226911290504056</c:v>
                </c:pt>
                <c:pt idx="948">
                  <c:v>48.226911290504056</c:v>
                </c:pt>
                <c:pt idx="949">
                  <c:v>48.226911290504056</c:v>
                </c:pt>
                <c:pt idx="950">
                  <c:v>48.377169485896033</c:v>
                </c:pt>
                <c:pt idx="951">
                  <c:v>49.137125495770483</c:v>
                </c:pt>
                <c:pt idx="952">
                  <c:v>50.49276408919053</c:v>
                </c:pt>
                <c:pt idx="953">
                  <c:v>52.099574207811727</c:v>
                </c:pt>
                <c:pt idx="954">
                  <c:v>53.615193904499421</c:v>
                </c:pt>
                <c:pt idx="955">
                  <c:v>54.938118379983557</c:v>
                </c:pt>
                <c:pt idx="956">
                  <c:v>55.885734679719477</c:v>
                </c:pt>
                <c:pt idx="957">
                  <c:v>56.205388470143419</c:v>
                </c:pt>
                <c:pt idx="958">
                  <c:v>56.205388470143419</c:v>
                </c:pt>
                <c:pt idx="959">
                  <c:v>56.205388470143419</c:v>
                </c:pt>
                <c:pt idx="960">
                  <c:v>56.205388470143419</c:v>
                </c:pt>
                <c:pt idx="961">
                  <c:v>56.205388470143419</c:v>
                </c:pt>
                <c:pt idx="962">
                  <c:v>56.205388470143419</c:v>
                </c:pt>
                <c:pt idx="963">
                  <c:v>56.205388470143419</c:v>
                </c:pt>
                <c:pt idx="964">
                  <c:v>56.205388470143419</c:v>
                </c:pt>
                <c:pt idx="965">
                  <c:v>56.205388470143419</c:v>
                </c:pt>
                <c:pt idx="966">
                  <c:v>56.205388470143419</c:v>
                </c:pt>
                <c:pt idx="967">
                  <c:v>56.205388470143419</c:v>
                </c:pt>
                <c:pt idx="968">
                  <c:v>56.205388470143419</c:v>
                </c:pt>
                <c:pt idx="969">
                  <c:v>56.267017163341137</c:v>
                </c:pt>
                <c:pt idx="970">
                  <c:v>56.734803652676405</c:v>
                </c:pt>
                <c:pt idx="971">
                  <c:v>57.800630500177405</c:v>
                </c:pt>
                <c:pt idx="972">
                  <c:v>59.300274896432512</c:v>
                </c:pt>
                <c:pt idx="973">
                  <c:v>60.797263982031467</c:v>
                </c:pt>
                <c:pt idx="974">
                  <c:v>62.090770069898035</c:v>
                </c:pt>
                <c:pt idx="975">
                  <c:v>63.184383181525156</c:v>
                </c:pt>
                <c:pt idx="976">
                  <c:v>63.988590138973798</c:v>
                </c:pt>
                <c:pt idx="977">
                  <c:v>64.458085064715391</c:v>
                </c:pt>
                <c:pt idx="978">
                  <c:v>64.733385332159614</c:v>
                </c:pt>
                <c:pt idx="979">
                  <c:v>64.91532526019509</c:v>
                </c:pt>
                <c:pt idx="980">
                  <c:v>65.025456746718035</c:v>
                </c:pt>
                <c:pt idx="981">
                  <c:v>65.09551069663226</c:v>
                </c:pt>
                <c:pt idx="982">
                  <c:v>65.156850436416661</c:v>
                </c:pt>
                <c:pt idx="983">
                  <c:v>65.20963638217016</c:v>
                </c:pt>
                <c:pt idx="984">
                  <c:v>65.235329005013782</c:v>
                </c:pt>
                <c:pt idx="985">
                  <c:v>65.239727803504223</c:v>
                </c:pt>
                <c:pt idx="986">
                  <c:v>65.239727803504223</c:v>
                </c:pt>
                <c:pt idx="987">
                  <c:v>65.239727803504223</c:v>
                </c:pt>
                <c:pt idx="988">
                  <c:v>65.239727803504223</c:v>
                </c:pt>
                <c:pt idx="989">
                  <c:v>65.239727803504223</c:v>
                </c:pt>
                <c:pt idx="990">
                  <c:v>65.239727803504223</c:v>
                </c:pt>
                <c:pt idx="991">
                  <c:v>65.239727803504223</c:v>
                </c:pt>
                <c:pt idx="992">
                  <c:v>65.239727803504223</c:v>
                </c:pt>
                <c:pt idx="993">
                  <c:v>65.239727803504223</c:v>
                </c:pt>
                <c:pt idx="994">
                  <c:v>65.239727803504223</c:v>
                </c:pt>
                <c:pt idx="995">
                  <c:v>65.239727803504223</c:v>
                </c:pt>
                <c:pt idx="996">
                  <c:v>65.239727803504223</c:v>
                </c:pt>
                <c:pt idx="997">
                  <c:v>65.239727803504223</c:v>
                </c:pt>
                <c:pt idx="998">
                  <c:v>65.239727803504223</c:v>
                </c:pt>
                <c:pt idx="999">
                  <c:v>65.239727803504223</c:v>
                </c:pt>
                <c:pt idx="1000">
                  <c:v>65.239727803504223</c:v>
                </c:pt>
                <c:pt idx="1001">
                  <c:v>65.239727803504223</c:v>
                </c:pt>
                <c:pt idx="1002">
                  <c:v>65.239727803504223</c:v>
                </c:pt>
                <c:pt idx="1003">
                  <c:v>65.239727803504223</c:v>
                </c:pt>
                <c:pt idx="1004">
                  <c:v>65.239727803504223</c:v>
                </c:pt>
                <c:pt idx="1005">
                  <c:v>65.239727803504223</c:v>
                </c:pt>
                <c:pt idx="1006">
                  <c:v>65.239727803504223</c:v>
                </c:pt>
                <c:pt idx="1007">
                  <c:v>65.239727803504223</c:v>
                </c:pt>
                <c:pt idx="1008">
                  <c:v>65.239727803504223</c:v>
                </c:pt>
                <c:pt idx="1009">
                  <c:v>65.239727803504223</c:v>
                </c:pt>
                <c:pt idx="1010">
                  <c:v>65.239727803504223</c:v>
                </c:pt>
                <c:pt idx="1011">
                  <c:v>65.239727803504223</c:v>
                </c:pt>
                <c:pt idx="1012">
                  <c:v>65.239727803504223</c:v>
                </c:pt>
                <c:pt idx="1013">
                  <c:v>65.239727803504223</c:v>
                </c:pt>
                <c:pt idx="1014">
                  <c:v>65.239727803504223</c:v>
                </c:pt>
                <c:pt idx="1015">
                  <c:v>65.239727803504223</c:v>
                </c:pt>
                <c:pt idx="1016">
                  <c:v>65.239727803504223</c:v>
                </c:pt>
                <c:pt idx="1017">
                  <c:v>65.239727803504223</c:v>
                </c:pt>
                <c:pt idx="1018">
                  <c:v>65.239727803504223</c:v>
                </c:pt>
                <c:pt idx="1019">
                  <c:v>65.239727803504223</c:v>
                </c:pt>
                <c:pt idx="1020">
                  <c:v>65.239727803504223</c:v>
                </c:pt>
                <c:pt idx="1021">
                  <c:v>65.239727803504223</c:v>
                </c:pt>
                <c:pt idx="1022">
                  <c:v>65.239727803504223</c:v>
                </c:pt>
                <c:pt idx="1023">
                  <c:v>65.239727803504223</c:v>
                </c:pt>
                <c:pt idx="1024">
                  <c:v>65.239727803504223</c:v>
                </c:pt>
                <c:pt idx="1025">
                  <c:v>65.239727803504223</c:v>
                </c:pt>
                <c:pt idx="1026">
                  <c:v>65.239727803504223</c:v>
                </c:pt>
                <c:pt idx="1027">
                  <c:v>65.239727803504223</c:v>
                </c:pt>
                <c:pt idx="1028">
                  <c:v>65.239727803504223</c:v>
                </c:pt>
                <c:pt idx="1029">
                  <c:v>65.239727803504223</c:v>
                </c:pt>
                <c:pt idx="1030">
                  <c:v>65.239727803504223</c:v>
                </c:pt>
                <c:pt idx="1031">
                  <c:v>65.239727803504223</c:v>
                </c:pt>
                <c:pt idx="1032">
                  <c:v>65.239727803504223</c:v>
                </c:pt>
                <c:pt idx="1033">
                  <c:v>65.239727803504223</c:v>
                </c:pt>
                <c:pt idx="1034">
                  <c:v>65.239727803504223</c:v>
                </c:pt>
                <c:pt idx="1035">
                  <c:v>65.239727803504223</c:v>
                </c:pt>
                <c:pt idx="1036">
                  <c:v>65.239727803504223</c:v>
                </c:pt>
                <c:pt idx="1037">
                  <c:v>65.239727803504223</c:v>
                </c:pt>
                <c:pt idx="1038">
                  <c:v>65.239727803504223</c:v>
                </c:pt>
                <c:pt idx="1039">
                  <c:v>65.239727803504223</c:v>
                </c:pt>
                <c:pt idx="1040">
                  <c:v>65.239727803504223</c:v>
                </c:pt>
                <c:pt idx="1041">
                  <c:v>65.239727803504223</c:v>
                </c:pt>
                <c:pt idx="1042">
                  <c:v>65.239727803504223</c:v>
                </c:pt>
                <c:pt idx="1043">
                  <c:v>65.239727803504223</c:v>
                </c:pt>
                <c:pt idx="1044">
                  <c:v>65.239727803504223</c:v>
                </c:pt>
                <c:pt idx="1045">
                  <c:v>65.239727803504223</c:v>
                </c:pt>
                <c:pt idx="1046">
                  <c:v>65.239727803504223</c:v>
                </c:pt>
                <c:pt idx="1047">
                  <c:v>65.239727803504223</c:v>
                </c:pt>
                <c:pt idx="1048">
                  <c:v>65.239727803504223</c:v>
                </c:pt>
                <c:pt idx="1049">
                  <c:v>65.241807530995629</c:v>
                </c:pt>
                <c:pt idx="1050">
                  <c:v>65.264998469324937</c:v>
                </c:pt>
                <c:pt idx="1051">
                  <c:v>65.303460773661826</c:v>
                </c:pt>
                <c:pt idx="1052">
                  <c:v>65.354091849563488</c:v>
                </c:pt>
                <c:pt idx="1053">
                  <c:v>65.419914500604776</c:v>
                </c:pt>
                <c:pt idx="1054">
                  <c:v>65.504973196837028</c:v>
                </c:pt>
                <c:pt idx="1055">
                  <c:v>65.609293933203574</c:v>
                </c:pt>
                <c:pt idx="1056">
                  <c:v>65.721954083088988</c:v>
                </c:pt>
                <c:pt idx="1057">
                  <c:v>65.821104393727637</c:v>
                </c:pt>
                <c:pt idx="1058">
                  <c:v>65.896369669511373</c:v>
                </c:pt>
                <c:pt idx="1059">
                  <c:v>65.950910668998119</c:v>
                </c:pt>
                <c:pt idx="1060">
                  <c:v>65.983061307165656</c:v>
                </c:pt>
                <c:pt idx="1061">
                  <c:v>65.992486351149282</c:v>
                </c:pt>
                <c:pt idx="1062">
                  <c:v>65.992486351149282</c:v>
                </c:pt>
                <c:pt idx="1063">
                  <c:v>65.992486351149282</c:v>
                </c:pt>
                <c:pt idx="1064">
                  <c:v>65.992486351149282</c:v>
                </c:pt>
                <c:pt idx="1065">
                  <c:v>65.992486351149282</c:v>
                </c:pt>
                <c:pt idx="1066">
                  <c:v>65.992486351149282</c:v>
                </c:pt>
                <c:pt idx="1067">
                  <c:v>65.992486351149282</c:v>
                </c:pt>
                <c:pt idx="1068">
                  <c:v>65.992486351149282</c:v>
                </c:pt>
                <c:pt idx="1069">
                  <c:v>65.992486351149282</c:v>
                </c:pt>
                <c:pt idx="1070">
                  <c:v>65.992486351149282</c:v>
                </c:pt>
                <c:pt idx="1071">
                  <c:v>65.992486351149282</c:v>
                </c:pt>
                <c:pt idx="1072">
                  <c:v>65.992486351149282</c:v>
                </c:pt>
                <c:pt idx="1073">
                  <c:v>65.992486351149282</c:v>
                </c:pt>
                <c:pt idx="1074">
                  <c:v>65.992486351149282</c:v>
                </c:pt>
                <c:pt idx="1075">
                  <c:v>65.992486351149282</c:v>
                </c:pt>
                <c:pt idx="1076">
                  <c:v>65.992486351149282</c:v>
                </c:pt>
                <c:pt idx="1077">
                  <c:v>65.992486351149282</c:v>
                </c:pt>
                <c:pt idx="1078">
                  <c:v>65.992486351149282</c:v>
                </c:pt>
                <c:pt idx="1079">
                  <c:v>65.992486351149282</c:v>
                </c:pt>
                <c:pt idx="1080">
                  <c:v>65.992486351149282</c:v>
                </c:pt>
                <c:pt idx="1081">
                  <c:v>65.992486351149282</c:v>
                </c:pt>
                <c:pt idx="1082">
                  <c:v>65.992486351149282</c:v>
                </c:pt>
                <c:pt idx="1083">
                  <c:v>66.037674842007959</c:v>
                </c:pt>
                <c:pt idx="1084">
                  <c:v>66.08744194679214</c:v>
                </c:pt>
                <c:pt idx="1085">
                  <c:v>66.08744194679214</c:v>
                </c:pt>
                <c:pt idx="1086">
                  <c:v>66.08744194679214</c:v>
                </c:pt>
                <c:pt idx="1087">
                  <c:v>66.08744194679214</c:v>
                </c:pt>
                <c:pt idx="1088">
                  <c:v>66.08744194679214</c:v>
                </c:pt>
                <c:pt idx="1089">
                  <c:v>66.08744194679214</c:v>
                </c:pt>
                <c:pt idx="1090">
                  <c:v>66.08744194679214</c:v>
                </c:pt>
                <c:pt idx="1091">
                  <c:v>66.08744194679214</c:v>
                </c:pt>
                <c:pt idx="1092">
                  <c:v>66.08744194679214</c:v>
                </c:pt>
                <c:pt idx="1093">
                  <c:v>66.08744194679214</c:v>
                </c:pt>
                <c:pt idx="1094">
                  <c:v>66.08744194679214</c:v>
                </c:pt>
                <c:pt idx="1095">
                  <c:v>66.08744194679214</c:v>
                </c:pt>
                <c:pt idx="1096">
                  <c:v>66.08744194679214</c:v>
                </c:pt>
                <c:pt idx="1097">
                  <c:v>66.08744194679214</c:v>
                </c:pt>
                <c:pt idx="1098">
                  <c:v>66.130759752219831</c:v>
                </c:pt>
                <c:pt idx="1099">
                  <c:v>66.222695855759568</c:v>
                </c:pt>
                <c:pt idx="1100">
                  <c:v>66.279495913919291</c:v>
                </c:pt>
                <c:pt idx="1101">
                  <c:v>66.279495913919291</c:v>
                </c:pt>
                <c:pt idx="1102">
                  <c:v>66.279495913919291</c:v>
                </c:pt>
                <c:pt idx="1103">
                  <c:v>66.279495913919291</c:v>
                </c:pt>
                <c:pt idx="1104">
                  <c:v>66.279495913919291</c:v>
                </c:pt>
                <c:pt idx="1105">
                  <c:v>66.279495913919291</c:v>
                </c:pt>
                <c:pt idx="1106">
                  <c:v>66.279495913919291</c:v>
                </c:pt>
                <c:pt idx="1107">
                  <c:v>66.279495913919291</c:v>
                </c:pt>
                <c:pt idx="1108">
                  <c:v>66.285253161075744</c:v>
                </c:pt>
                <c:pt idx="1109">
                  <c:v>66.332063868462214</c:v>
                </c:pt>
                <c:pt idx="1110">
                  <c:v>66.332063868462214</c:v>
                </c:pt>
                <c:pt idx="1111">
                  <c:v>66.332063868462214</c:v>
                </c:pt>
                <c:pt idx="1112">
                  <c:v>66.332063868462214</c:v>
                </c:pt>
                <c:pt idx="1113">
                  <c:v>66.332063868462214</c:v>
                </c:pt>
                <c:pt idx="1114">
                  <c:v>66.332063868462214</c:v>
                </c:pt>
                <c:pt idx="1115">
                  <c:v>66.332063868462214</c:v>
                </c:pt>
                <c:pt idx="1116">
                  <c:v>66.332063868462214</c:v>
                </c:pt>
                <c:pt idx="1117">
                  <c:v>66.332063868462214</c:v>
                </c:pt>
                <c:pt idx="1118">
                  <c:v>66.360575056998542</c:v>
                </c:pt>
                <c:pt idx="1119">
                  <c:v>66.400775742995066</c:v>
                </c:pt>
                <c:pt idx="1120">
                  <c:v>66.400775742995066</c:v>
                </c:pt>
                <c:pt idx="1121">
                  <c:v>66.400775742995066</c:v>
                </c:pt>
                <c:pt idx="1122">
                  <c:v>66.422288566720809</c:v>
                </c:pt>
                <c:pt idx="1123">
                  <c:v>66.564837156232983</c:v>
                </c:pt>
                <c:pt idx="1124">
                  <c:v>66.87869918805643</c:v>
                </c:pt>
                <c:pt idx="1125">
                  <c:v>67.353677318432531</c:v>
                </c:pt>
                <c:pt idx="1126">
                  <c:v>67.896158764734523</c:v>
                </c:pt>
                <c:pt idx="1127">
                  <c:v>68.408741076207264</c:v>
                </c:pt>
                <c:pt idx="1128">
                  <c:v>68.831374676594024</c:v>
                </c:pt>
                <c:pt idx="1129">
                  <c:v>69.139334530770384</c:v>
                </c:pt>
                <c:pt idx="1130">
                  <c:v>69.364849668277998</c:v>
                </c:pt>
                <c:pt idx="1131">
                  <c:v>69.553556402600279</c:v>
                </c:pt>
                <c:pt idx="1132">
                  <c:v>69.731656429493441</c:v>
                </c:pt>
                <c:pt idx="1133">
                  <c:v>69.904112431262988</c:v>
                </c:pt>
                <c:pt idx="1134">
                  <c:v>70.052753825154852</c:v>
                </c:pt>
                <c:pt idx="1135">
                  <c:v>70.153079836211404</c:v>
                </c:pt>
                <c:pt idx="1136">
                  <c:v>70.194517705174249</c:v>
                </c:pt>
                <c:pt idx="1137">
                  <c:v>70.194517705174249</c:v>
                </c:pt>
                <c:pt idx="1138">
                  <c:v>70.194517705174249</c:v>
                </c:pt>
                <c:pt idx="1139">
                  <c:v>70.194517705174249</c:v>
                </c:pt>
                <c:pt idx="1140">
                  <c:v>70.194517705174249</c:v>
                </c:pt>
                <c:pt idx="1141">
                  <c:v>70.194517705174249</c:v>
                </c:pt>
                <c:pt idx="1142">
                  <c:v>70.194517705174249</c:v>
                </c:pt>
                <c:pt idx="1143">
                  <c:v>70.194517705174249</c:v>
                </c:pt>
                <c:pt idx="1144">
                  <c:v>70.194517705174249</c:v>
                </c:pt>
                <c:pt idx="1145">
                  <c:v>70.194517705174249</c:v>
                </c:pt>
                <c:pt idx="1146">
                  <c:v>70.29308711782906</c:v>
                </c:pt>
                <c:pt idx="1147">
                  <c:v>70.48071798419366</c:v>
                </c:pt>
                <c:pt idx="1148">
                  <c:v>70.612533674830374</c:v>
                </c:pt>
                <c:pt idx="1149">
                  <c:v>70.654937835975971</c:v>
                </c:pt>
                <c:pt idx="1150">
                  <c:v>70.654937835975971</c:v>
                </c:pt>
                <c:pt idx="1151">
                  <c:v>70.654937835975971</c:v>
                </c:pt>
                <c:pt idx="1152">
                  <c:v>70.654937835975971</c:v>
                </c:pt>
                <c:pt idx="1153">
                  <c:v>70.654937835975971</c:v>
                </c:pt>
                <c:pt idx="1154">
                  <c:v>70.654937835975971</c:v>
                </c:pt>
                <c:pt idx="1155">
                  <c:v>70.654937835975971</c:v>
                </c:pt>
                <c:pt idx="1156">
                  <c:v>70.654937835975971</c:v>
                </c:pt>
                <c:pt idx="1157">
                  <c:v>70.654937835975971</c:v>
                </c:pt>
                <c:pt idx="1158">
                  <c:v>70.654937835975971</c:v>
                </c:pt>
                <c:pt idx="1159">
                  <c:v>70.654937835975971</c:v>
                </c:pt>
                <c:pt idx="1160">
                  <c:v>70.654937835975971</c:v>
                </c:pt>
                <c:pt idx="1161">
                  <c:v>70.654937835975971</c:v>
                </c:pt>
                <c:pt idx="1162">
                  <c:v>70.654937835975971</c:v>
                </c:pt>
                <c:pt idx="1163">
                  <c:v>70.654937835975971</c:v>
                </c:pt>
                <c:pt idx="1164">
                  <c:v>70.654937835975971</c:v>
                </c:pt>
                <c:pt idx="1165">
                  <c:v>70.654937835975971</c:v>
                </c:pt>
                <c:pt idx="1166">
                  <c:v>70.654937835975971</c:v>
                </c:pt>
                <c:pt idx="1167">
                  <c:v>70.654937835975971</c:v>
                </c:pt>
                <c:pt idx="1168">
                  <c:v>70.654937835975971</c:v>
                </c:pt>
                <c:pt idx="1169">
                  <c:v>70.654937835975971</c:v>
                </c:pt>
                <c:pt idx="1170">
                  <c:v>70.654937835975971</c:v>
                </c:pt>
                <c:pt idx="1171">
                  <c:v>70.654937835975971</c:v>
                </c:pt>
                <c:pt idx="1172">
                  <c:v>70.654937835975971</c:v>
                </c:pt>
                <c:pt idx="1173">
                  <c:v>70.654937835975971</c:v>
                </c:pt>
                <c:pt idx="1174">
                  <c:v>70.654937835975971</c:v>
                </c:pt>
                <c:pt idx="1175">
                  <c:v>70.654937835975971</c:v>
                </c:pt>
                <c:pt idx="1176">
                  <c:v>70.654937835975971</c:v>
                </c:pt>
                <c:pt idx="1177">
                  <c:v>70.654937835975971</c:v>
                </c:pt>
                <c:pt idx="1178">
                  <c:v>70.654937835975971</c:v>
                </c:pt>
                <c:pt idx="1179">
                  <c:v>70.654937835975971</c:v>
                </c:pt>
                <c:pt idx="1180">
                  <c:v>70.654937835975971</c:v>
                </c:pt>
                <c:pt idx="1181">
                  <c:v>70.654937835975971</c:v>
                </c:pt>
                <c:pt idx="1182">
                  <c:v>70.654937835975971</c:v>
                </c:pt>
                <c:pt idx="1183">
                  <c:v>70.654937835975971</c:v>
                </c:pt>
                <c:pt idx="1184">
                  <c:v>70.654937835975971</c:v>
                </c:pt>
                <c:pt idx="1185">
                  <c:v>70.654937835975971</c:v>
                </c:pt>
                <c:pt idx="1186">
                  <c:v>70.654937835975971</c:v>
                </c:pt>
                <c:pt idx="1187">
                  <c:v>70.654937835975971</c:v>
                </c:pt>
                <c:pt idx="1188">
                  <c:v>70.654937835975971</c:v>
                </c:pt>
                <c:pt idx="1189">
                  <c:v>70.654937835975971</c:v>
                </c:pt>
                <c:pt idx="1190">
                  <c:v>70.654937835975971</c:v>
                </c:pt>
                <c:pt idx="1191">
                  <c:v>70.654937835975971</c:v>
                </c:pt>
                <c:pt idx="1192">
                  <c:v>70.654937835975971</c:v>
                </c:pt>
                <c:pt idx="1193">
                  <c:v>70.654937835975971</c:v>
                </c:pt>
                <c:pt idx="1194">
                  <c:v>70.654937835975971</c:v>
                </c:pt>
                <c:pt idx="1195">
                  <c:v>70.654937835975971</c:v>
                </c:pt>
                <c:pt idx="1196">
                  <c:v>70.654937835975971</c:v>
                </c:pt>
                <c:pt idx="1197">
                  <c:v>70.654937835975971</c:v>
                </c:pt>
                <c:pt idx="1198">
                  <c:v>70.654937835975971</c:v>
                </c:pt>
                <c:pt idx="1199">
                  <c:v>70.654937835975971</c:v>
                </c:pt>
                <c:pt idx="1200">
                  <c:v>70.654937835975971</c:v>
                </c:pt>
                <c:pt idx="1201">
                  <c:v>70.654937835975971</c:v>
                </c:pt>
                <c:pt idx="1202">
                  <c:v>70.654937835975971</c:v>
                </c:pt>
                <c:pt idx="1203">
                  <c:v>70.654937835975971</c:v>
                </c:pt>
                <c:pt idx="1204">
                  <c:v>70.654937835975971</c:v>
                </c:pt>
                <c:pt idx="1205">
                  <c:v>70.654937835975971</c:v>
                </c:pt>
                <c:pt idx="1206">
                  <c:v>70.654937835975971</c:v>
                </c:pt>
                <c:pt idx="1207">
                  <c:v>70.654937835975971</c:v>
                </c:pt>
                <c:pt idx="1208">
                  <c:v>70.654937835975971</c:v>
                </c:pt>
                <c:pt idx="1209">
                  <c:v>70.654937835975971</c:v>
                </c:pt>
                <c:pt idx="1210">
                  <c:v>70.654937835975971</c:v>
                </c:pt>
                <c:pt idx="1211">
                  <c:v>70.654937835975971</c:v>
                </c:pt>
                <c:pt idx="1212">
                  <c:v>70.654937835975971</c:v>
                </c:pt>
                <c:pt idx="1213">
                  <c:v>70.654937835975971</c:v>
                </c:pt>
                <c:pt idx="1214">
                  <c:v>70.654937835975971</c:v>
                </c:pt>
                <c:pt idx="1215">
                  <c:v>70.654937835975971</c:v>
                </c:pt>
                <c:pt idx="1216">
                  <c:v>70.654937835975971</c:v>
                </c:pt>
                <c:pt idx="1217">
                  <c:v>70.654937835975971</c:v>
                </c:pt>
                <c:pt idx="1218">
                  <c:v>70.654937835975971</c:v>
                </c:pt>
                <c:pt idx="1219">
                  <c:v>70.654937835975971</c:v>
                </c:pt>
                <c:pt idx="1220">
                  <c:v>70.654937835975971</c:v>
                </c:pt>
                <c:pt idx="1221">
                  <c:v>70.654937835975971</c:v>
                </c:pt>
                <c:pt idx="1222">
                  <c:v>70.654937835975971</c:v>
                </c:pt>
                <c:pt idx="1223">
                  <c:v>70.654937835975971</c:v>
                </c:pt>
                <c:pt idx="1224">
                  <c:v>70.654937835975971</c:v>
                </c:pt>
                <c:pt idx="1225">
                  <c:v>70.654937835975971</c:v>
                </c:pt>
                <c:pt idx="1226">
                  <c:v>70.654937835975971</c:v>
                </c:pt>
                <c:pt idx="1227">
                  <c:v>70.654937835975971</c:v>
                </c:pt>
                <c:pt idx="1228">
                  <c:v>70.654937835975971</c:v>
                </c:pt>
                <c:pt idx="1229">
                  <c:v>70.654937835975971</c:v>
                </c:pt>
                <c:pt idx="1230">
                  <c:v>70.654937835975971</c:v>
                </c:pt>
                <c:pt idx="1231">
                  <c:v>70.654937835975971</c:v>
                </c:pt>
                <c:pt idx="1232">
                  <c:v>70.654937835975971</c:v>
                </c:pt>
                <c:pt idx="1233">
                  <c:v>70.654937835975971</c:v>
                </c:pt>
                <c:pt idx="1234">
                  <c:v>70.654937835975971</c:v>
                </c:pt>
                <c:pt idx="1235">
                  <c:v>70.654937835975971</c:v>
                </c:pt>
                <c:pt idx="1236">
                  <c:v>70.654937835975971</c:v>
                </c:pt>
                <c:pt idx="1237">
                  <c:v>70.654937835975971</c:v>
                </c:pt>
                <c:pt idx="1238">
                  <c:v>70.654937835975971</c:v>
                </c:pt>
                <c:pt idx="1239">
                  <c:v>70.654937835975971</c:v>
                </c:pt>
                <c:pt idx="1240">
                  <c:v>70.654937835975971</c:v>
                </c:pt>
                <c:pt idx="1241">
                  <c:v>70.654937835975971</c:v>
                </c:pt>
                <c:pt idx="1242">
                  <c:v>70.654937835975971</c:v>
                </c:pt>
                <c:pt idx="1243">
                  <c:v>70.654937835975971</c:v>
                </c:pt>
                <c:pt idx="1244">
                  <c:v>70.654937835975971</c:v>
                </c:pt>
                <c:pt idx="1245">
                  <c:v>70.654937835975971</c:v>
                </c:pt>
                <c:pt idx="1246">
                  <c:v>70.654937835975971</c:v>
                </c:pt>
                <c:pt idx="1247">
                  <c:v>70.654937835975971</c:v>
                </c:pt>
                <c:pt idx="1248">
                  <c:v>70.654937835975971</c:v>
                </c:pt>
                <c:pt idx="1249">
                  <c:v>70.654937835975971</c:v>
                </c:pt>
                <c:pt idx="1250">
                  <c:v>70.654937835975971</c:v>
                </c:pt>
                <c:pt idx="1251">
                  <c:v>70.654937835975971</c:v>
                </c:pt>
                <c:pt idx="1252">
                  <c:v>70.654937835975971</c:v>
                </c:pt>
                <c:pt idx="1253">
                  <c:v>70.654937835975971</c:v>
                </c:pt>
                <c:pt idx="1254">
                  <c:v>70.654937835975971</c:v>
                </c:pt>
                <c:pt idx="1255">
                  <c:v>70.654937835975971</c:v>
                </c:pt>
                <c:pt idx="1256">
                  <c:v>70.654937835975971</c:v>
                </c:pt>
                <c:pt idx="1257">
                  <c:v>70.654937835975971</c:v>
                </c:pt>
                <c:pt idx="1258">
                  <c:v>70.654937835975971</c:v>
                </c:pt>
                <c:pt idx="1259">
                  <c:v>70.654937835975971</c:v>
                </c:pt>
                <c:pt idx="1260">
                  <c:v>70.654937835975971</c:v>
                </c:pt>
                <c:pt idx="1261">
                  <c:v>70.654937835975971</c:v>
                </c:pt>
                <c:pt idx="1262">
                  <c:v>70.654937835975971</c:v>
                </c:pt>
                <c:pt idx="1263">
                  <c:v>70.654937835975971</c:v>
                </c:pt>
                <c:pt idx="1264">
                  <c:v>70.654937835975971</c:v>
                </c:pt>
                <c:pt idx="1265">
                  <c:v>70.654937835975971</c:v>
                </c:pt>
                <c:pt idx="1266">
                  <c:v>70.654937835975971</c:v>
                </c:pt>
                <c:pt idx="1267">
                  <c:v>70.654937835975971</c:v>
                </c:pt>
                <c:pt idx="1268">
                  <c:v>70.654937835975971</c:v>
                </c:pt>
                <c:pt idx="1269">
                  <c:v>70.654937835975971</c:v>
                </c:pt>
                <c:pt idx="1270">
                  <c:v>70.654937835975971</c:v>
                </c:pt>
                <c:pt idx="1271">
                  <c:v>70.654937835975971</c:v>
                </c:pt>
                <c:pt idx="1272">
                  <c:v>70.654937835975971</c:v>
                </c:pt>
                <c:pt idx="1273">
                  <c:v>70.654937835975971</c:v>
                </c:pt>
                <c:pt idx="1274">
                  <c:v>70.654937835975971</c:v>
                </c:pt>
                <c:pt idx="1275">
                  <c:v>70.654937835975971</c:v>
                </c:pt>
                <c:pt idx="1276">
                  <c:v>70.654937835975971</c:v>
                </c:pt>
                <c:pt idx="1277">
                  <c:v>70.654937835975971</c:v>
                </c:pt>
                <c:pt idx="1278">
                  <c:v>70.654937835975971</c:v>
                </c:pt>
                <c:pt idx="1279">
                  <c:v>70.654937835975971</c:v>
                </c:pt>
                <c:pt idx="1280">
                  <c:v>70.654937835975971</c:v>
                </c:pt>
                <c:pt idx="1281">
                  <c:v>70.654937835975971</c:v>
                </c:pt>
                <c:pt idx="1282">
                  <c:v>70.654937835975971</c:v>
                </c:pt>
                <c:pt idx="1283">
                  <c:v>70.654937835975971</c:v>
                </c:pt>
                <c:pt idx="1284">
                  <c:v>70.654937835975971</c:v>
                </c:pt>
                <c:pt idx="1285">
                  <c:v>70.654937835975971</c:v>
                </c:pt>
                <c:pt idx="1286">
                  <c:v>70.654937835975971</c:v>
                </c:pt>
                <c:pt idx="1287">
                  <c:v>70.654937835975971</c:v>
                </c:pt>
                <c:pt idx="1288">
                  <c:v>70.654937835975971</c:v>
                </c:pt>
                <c:pt idx="1289">
                  <c:v>70.654937835975971</c:v>
                </c:pt>
                <c:pt idx="1290">
                  <c:v>70.654937835975971</c:v>
                </c:pt>
                <c:pt idx="1291">
                  <c:v>70.654937835975971</c:v>
                </c:pt>
                <c:pt idx="1292">
                  <c:v>70.654937835975971</c:v>
                </c:pt>
                <c:pt idx="1293">
                  <c:v>70.654937835975971</c:v>
                </c:pt>
                <c:pt idx="1294">
                  <c:v>70.654937835975971</c:v>
                </c:pt>
                <c:pt idx="1295">
                  <c:v>70.654937835975971</c:v>
                </c:pt>
                <c:pt idx="1296">
                  <c:v>70.654937835975971</c:v>
                </c:pt>
                <c:pt idx="1297">
                  <c:v>70.654937835975971</c:v>
                </c:pt>
                <c:pt idx="1298">
                  <c:v>70.654937835975971</c:v>
                </c:pt>
                <c:pt idx="1299">
                  <c:v>70.654937835975971</c:v>
                </c:pt>
                <c:pt idx="1300">
                  <c:v>70.654937835975971</c:v>
                </c:pt>
                <c:pt idx="1301">
                  <c:v>70.654937835975971</c:v>
                </c:pt>
                <c:pt idx="1302">
                  <c:v>70.654937835975971</c:v>
                </c:pt>
                <c:pt idx="1303">
                  <c:v>70.654937835975971</c:v>
                </c:pt>
                <c:pt idx="1304">
                  <c:v>70.654937835975971</c:v>
                </c:pt>
                <c:pt idx="1305">
                  <c:v>70.654937835975971</c:v>
                </c:pt>
                <c:pt idx="1306">
                  <c:v>70.654937835975971</c:v>
                </c:pt>
                <c:pt idx="1307">
                  <c:v>70.654937835975971</c:v>
                </c:pt>
                <c:pt idx="1308">
                  <c:v>70.654937835975971</c:v>
                </c:pt>
                <c:pt idx="1309">
                  <c:v>70.654937835975971</c:v>
                </c:pt>
                <c:pt idx="1310">
                  <c:v>70.654937835975971</c:v>
                </c:pt>
                <c:pt idx="1311">
                  <c:v>70.654937835975971</c:v>
                </c:pt>
                <c:pt idx="1312">
                  <c:v>70.654937835975971</c:v>
                </c:pt>
                <c:pt idx="1313">
                  <c:v>70.654937835975971</c:v>
                </c:pt>
                <c:pt idx="1314">
                  <c:v>70.654937835975971</c:v>
                </c:pt>
                <c:pt idx="1315">
                  <c:v>70.654937835975971</c:v>
                </c:pt>
                <c:pt idx="1316">
                  <c:v>70.654937835975971</c:v>
                </c:pt>
                <c:pt idx="1317">
                  <c:v>70.654937835975971</c:v>
                </c:pt>
                <c:pt idx="1318">
                  <c:v>70.654937835975971</c:v>
                </c:pt>
                <c:pt idx="1319">
                  <c:v>70.654937835975971</c:v>
                </c:pt>
                <c:pt idx="1320">
                  <c:v>70.654937835975971</c:v>
                </c:pt>
                <c:pt idx="1321">
                  <c:v>70.654937835975971</c:v>
                </c:pt>
                <c:pt idx="1322">
                  <c:v>70.654937835975971</c:v>
                </c:pt>
                <c:pt idx="1323">
                  <c:v>70.654937835975971</c:v>
                </c:pt>
                <c:pt idx="1324">
                  <c:v>70.654937835975971</c:v>
                </c:pt>
                <c:pt idx="1325">
                  <c:v>70.654937835975971</c:v>
                </c:pt>
                <c:pt idx="1326">
                  <c:v>70.654937835975971</c:v>
                </c:pt>
                <c:pt idx="1327">
                  <c:v>70.654937835975971</c:v>
                </c:pt>
                <c:pt idx="1328">
                  <c:v>70.654937835975971</c:v>
                </c:pt>
                <c:pt idx="1329">
                  <c:v>70.654937835975971</c:v>
                </c:pt>
                <c:pt idx="1330">
                  <c:v>70.654937835975971</c:v>
                </c:pt>
                <c:pt idx="1331">
                  <c:v>70.654937835975971</c:v>
                </c:pt>
                <c:pt idx="1332">
                  <c:v>70.654937835975971</c:v>
                </c:pt>
                <c:pt idx="1333">
                  <c:v>70.654937835975971</c:v>
                </c:pt>
                <c:pt idx="1334">
                  <c:v>70.654937835975971</c:v>
                </c:pt>
                <c:pt idx="1335">
                  <c:v>70.654937835975971</c:v>
                </c:pt>
                <c:pt idx="1336">
                  <c:v>70.654937835975971</c:v>
                </c:pt>
                <c:pt idx="1337">
                  <c:v>70.654937835975971</c:v>
                </c:pt>
                <c:pt idx="1338">
                  <c:v>70.654937835975971</c:v>
                </c:pt>
                <c:pt idx="1339">
                  <c:v>70.654937835975971</c:v>
                </c:pt>
                <c:pt idx="1340">
                  <c:v>70.654937835975971</c:v>
                </c:pt>
                <c:pt idx="1341">
                  <c:v>70.654937835975971</c:v>
                </c:pt>
                <c:pt idx="1342">
                  <c:v>70.654937835975971</c:v>
                </c:pt>
                <c:pt idx="1343">
                  <c:v>70.654937835975971</c:v>
                </c:pt>
                <c:pt idx="1344">
                  <c:v>70.654937835975971</c:v>
                </c:pt>
                <c:pt idx="1345">
                  <c:v>70.654937835975971</c:v>
                </c:pt>
                <c:pt idx="1346">
                  <c:v>70.654937835975971</c:v>
                </c:pt>
                <c:pt idx="1347">
                  <c:v>70.654937835975971</c:v>
                </c:pt>
                <c:pt idx="1348">
                  <c:v>70.654937835975971</c:v>
                </c:pt>
                <c:pt idx="1349">
                  <c:v>70.654937835975971</c:v>
                </c:pt>
                <c:pt idx="1350">
                  <c:v>70.802577017542788</c:v>
                </c:pt>
                <c:pt idx="1351">
                  <c:v>71.096768114286292</c:v>
                </c:pt>
                <c:pt idx="1352">
                  <c:v>71.446012251986801</c:v>
                </c:pt>
                <c:pt idx="1353">
                  <c:v>71.819488558416239</c:v>
                </c:pt>
                <c:pt idx="1354">
                  <c:v>72.229860201367245</c:v>
                </c:pt>
                <c:pt idx="1355">
                  <c:v>72.716116439755524</c:v>
                </c:pt>
                <c:pt idx="1356">
                  <c:v>73.287526576901797</c:v>
                </c:pt>
                <c:pt idx="1357">
                  <c:v>73.912245073438513</c:v>
                </c:pt>
                <c:pt idx="1358">
                  <c:v>74.585474781437327</c:v>
                </c:pt>
                <c:pt idx="1359">
                  <c:v>75.290144572663436</c:v>
                </c:pt>
                <c:pt idx="1360">
                  <c:v>75.88012986271859</c:v>
                </c:pt>
                <c:pt idx="1361">
                  <c:v>76.14106088945492</c:v>
                </c:pt>
                <c:pt idx="1362">
                  <c:v>76.14106088945492</c:v>
                </c:pt>
                <c:pt idx="1363">
                  <c:v>76.14106088945492</c:v>
                </c:pt>
                <c:pt idx="1364">
                  <c:v>76.14106088945492</c:v>
                </c:pt>
                <c:pt idx="1365">
                  <c:v>76.14106088945492</c:v>
                </c:pt>
                <c:pt idx="1366">
                  <c:v>76.14106088945492</c:v>
                </c:pt>
                <c:pt idx="1367">
                  <c:v>76.164201513611019</c:v>
                </c:pt>
                <c:pt idx="1368">
                  <c:v>76.522251227445167</c:v>
                </c:pt>
                <c:pt idx="1369">
                  <c:v>76.817576072488194</c:v>
                </c:pt>
                <c:pt idx="1370">
                  <c:v>76.817576072488194</c:v>
                </c:pt>
                <c:pt idx="1371">
                  <c:v>76.817576072488194</c:v>
                </c:pt>
                <c:pt idx="1372">
                  <c:v>76.817576072488194</c:v>
                </c:pt>
                <c:pt idx="1373">
                  <c:v>76.817576072488194</c:v>
                </c:pt>
                <c:pt idx="1374">
                  <c:v>76.978467656129254</c:v>
                </c:pt>
                <c:pt idx="1375">
                  <c:v>77.553092657607053</c:v>
                </c:pt>
                <c:pt idx="1376">
                  <c:v>78.706165882513787</c:v>
                </c:pt>
                <c:pt idx="1377">
                  <c:v>80.272782544118229</c:v>
                </c:pt>
                <c:pt idx="1378">
                  <c:v>81.837615352568875</c:v>
                </c:pt>
                <c:pt idx="1379">
                  <c:v>83.215129044365298</c:v>
                </c:pt>
                <c:pt idx="1380">
                  <c:v>84.223584886260312</c:v>
                </c:pt>
                <c:pt idx="1381">
                  <c:v>84.524265802752154</c:v>
                </c:pt>
                <c:pt idx="1382">
                  <c:v>84.524265802752154</c:v>
                </c:pt>
                <c:pt idx="1383">
                  <c:v>84.524265802752154</c:v>
                </c:pt>
                <c:pt idx="1384">
                  <c:v>84.524265802752154</c:v>
                </c:pt>
                <c:pt idx="1385">
                  <c:v>84.524265802752154</c:v>
                </c:pt>
                <c:pt idx="1386">
                  <c:v>84.524265802752154</c:v>
                </c:pt>
                <c:pt idx="1387">
                  <c:v>84.524265802752154</c:v>
                </c:pt>
                <c:pt idx="1388">
                  <c:v>84.524265802752154</c:v>
                </c:pt>
                <c:pt idx="1389">
                  <c:v>84.524265802752154</c:v>
                </c:pt>
                <c:pt idx="1390">
                  <c:v>84.524265802752154</c:v>
                </c:pt>
                <c:pt idx="1391">
                  <c:v>84.524265802752154</c:v>
                </c:pt>
                <c:pt idx="1392">
                  <c:v>84.524265802752154</c:v>
                </c:pt>
                <c:pt idx="1393">
                  <c:v>84.524265802752154</c:v>
                </c:pt>
                <c:pt idx="1394">
                  <c:v>84.524265802752154</c:v>
                </c:pt>
                <c:pt idx="1395">
                  <c:v>84.524265802752154</c:v>
                </c:pt>
                <c:pt idx="1396">
                  <c:v>84.524265802752154</c:v>
                </c:pt>
                <c:pt idx="1397">
                  <c:v>84.564172760285672</c:v>
                </c:pt>
                <c:pt idx="1398">
                  <c:v>84.716058755681502</c:v>
                </c:pt>
                <c:pt idx="1399">
                  <c:v>84.975069985949858</c:v>
                </c:pt>
                <c:pt idx="1400">
                  <c:v>85.313776221746664</c:v>
                </c:pt>
                <c:pt idx="1401">
                  <c:v>85.735735026356537</c:v>
                </c:pt>
                <c:pt idx="1402">
                  <c:v>86.368959784268071</c:v>
                </c:pt>
                <c:pt idx="1403">
                  <c:v>87.409749576011194</c:v>
                </c:pt>
                <c:pt idx="1404">
                  <c:v>88.773710844733912</c:v>
                </c:pt>
                <c:pt idx="1405">
                  <c:v>89.992294109922</c:v>
                </c:pt>
                <c:pt idx="1406">
                  <c:v>90.662051783969005</c:v>
                </c:pt>
                <c:pt idx="1407">
                  <c:v>90.760840589671233</c:v>
                </c:pt>
                <c:pt idx="1408">
                  <c:v>90.760840589671233</c:v>
                </c:pt>
                <c:pt idx="1409">
                  <c:v>90.760840589671233</c:v>
                </c:pt>
                <c:pt idx="1410">
                  <c:v>90.760840589671233</c:v>
                </c:pt>
                <c:pt idx="1411">
                  <c:v>90.760840589671233</c:v>
                </c:pt>
                <c:pt idx="1412">
                  <c:v>90.760840589671233</c:v>
                </c:pt>
                <c:pt idx="1413">
                  <c:v>90.760840589671233</c:v>
                </c:pt>
                <c:pt idx="1414">
                  <c:v>90.760840589671233</c:v>
                </c:pt>
                <c:pt idx="1415">
                  <c:v>90.760840589671233</c:v>
                </c:pt>
                <c:pt idx="1416">
                  <c:v>90.760840589671233</c:v>
                </c:pt>
                <c:pt idx="1417">
                  <c:v>90.760840589671233</c:v>
                </c:pt>
                <c:pt idx="1418">
                  <c:v>90.760840589671233</c:v>
                </c:pt>
                <c:pt idx="1419">
                  <c:v>90.760840589671233</c:v>
                </c:pt>
                <c:pt idx="1420">
                  <c:v>90.788318751404262</c:v>
                </c:pt>
                <c:pt idx="1421">
                  <c:v>91.312922586833523</c:v>
                </c:pt>
                <c:pt idx="1422">
                  <c:v>91.864475377478371</c:v>
                </c:pt>
                <c:pt idx="1423">
                  <c:v>91.999890543593594</c:v>
                </c:pt>
                <c:pt idx="1424">
                  <c:v>91.999890543593594</c:v>
                </c:pt>
                <c:pt idx="1425">
                  <c:v>91.999890543593594</c:v>
                </c:pt>
                <c:pt idx="1426">
                  <c:v>91.999890543593594</c:v>
                </c:pt>
                <c:pt idx="1427">
                  <c:v>91.999890543593594</c:v>
                </c:pt>
                <c:pt idx="1428">
                  <c:v>91.999890543593594</c:v>
                </c:pt>
                <c:pt idx="1429">
                  <c:v>91.999890543593594</c:v>
                </c:pt>
                <c:pt idx="1430">
                  <c:v>92.432214731472371</c:v>
                </c:pt>
                <c:pt idx="1431">
                  <c:v>93.398583505922204</c:v>
                </c:pt>
                <c:pt idx="1432">
                  <c:v>94.677223332079933</c:v>
                </c:pt>
                <c:pt idx="1433">
                  <c:v>95.896339881168998</c:v>
                </c:pt>
                <c:pt idx="1434">
                  <c:v>96.715325789810819</c:v>
                </c:pt>
                <c:pt idx="1435">
                  <c:v>96.951157350870389</c:v>
                </c:pt>
                <c:pt idx="1436">
                  <c:v>96.951157350870389</c:v>
                </c:pt>
                <c:pt idx="1437">
                  <c:v>96.951157350870389</c:v>
                </c:pt>
                <c:pt idx="1438">
                  <c:v>96.951157350870389</c:v>
                </c:pt>
                <c:pt idx="1439">
                  <c:v>96.951157350870389</c:v>
                </c:pt>
                <c:pt idx="1440">
                  <c:v>96.957040309161172</c:v>
                </c:pt>
                <c:pt idx="1441">
                  <c:v>97.084685973721719</c:v>
                </c:pt>
                <c:pt idx="1442">
                  <c:v>97.166347753161958</c:v>
                </c:pt>
                <c:pt idx="1443">
                  <c:v>97.166347753161958</c:v>
                </c:pt>
                <c:pt idx="1444">
                  <c:v>97.166347753161958</c:v>
                </c:pt>
                <c:pt idx="1445">
                  <c:v>97.166347753161958</c:v>
                </c:pt>
                <c:pt idx="1446">
                  <c:v>97.20630702235411</c:v>
                </c:pt>
                <c:pt idx="1447">
                  <c:v>97.529916019217069</c:v>
                </c:pt>
                <c:pt idx="1448">
                  <c:v>97.980309358422673</c:v>
                </c:pt>
                <c:pt idx="1449">
                  <c:v>98.27545943094097</c:v>
                </c:pt>
                <c:pt idx="1450">
                  <c:v>98.365753990918023</c:v>
                </c:pt>
                <c:pt idx="1451">
                  <c:v>98.375029328144237</c:v>
                </c:pt>
                <c:pt idx="1452">
                  <c:v>98.375029328144237</c:v>
                </c:pt>
                <c:pt idx="1453">
                  <c:v>98.375029328144237</c:v>
                </c:pt>
                <c:pt idx="1454">
                  <c:v>98.375029328144237</c:v>
                </c:pt>
                <c:pt idx="1455">
                  <c:v>98.375029328144237</c:v>
                </c:pt>
                <c:pt idx="1456">
                  <c:v>98.375029328144237</c:v>
                </c:pt>
                <c:pt idx="1457">
                  <c:v>98.375029328144237</c:v>
                </c:pt>
                <c:pt idx="1458">
                  <c:v>98.375029328144237</c:v>
                </c:pt>
                <c:pt idx="1459">
                  <c:v>98.375029328144237</c:v>
                </c:pt>
                <c:pt idx="1460">
                  <c:v>98.375029328144237</c:v>
                </c:pt>
                <c:pt idx="1461">
                  <c:v>98.375029328144237</c:v>
                </c:pt>
                <c:pt idx="1462">
                  <c:v>98.375029328144237</c:v>
                </c:pt>
                <c:pt idx="1463">
                  <c:v>98.375029328144237</c:v>
                </c:pt>
                <c:pt idx="1464">
                  <c:v>98.375029328144237</c:v>
                </c:pt>
                <c:pt idx="1465">
                  <c:v>98.375029328144237</c:v>
                </c:pt>
                <c:pt idx="1466">
                  <c:v>98.375029328144237</c:v>
                </c:pt>
                <c:pt idx="1467">
                  <c:v>98.375029328144237</c:v>
                </c:pt>
                <c:pt idx="1468">
                  <c:v>98.375029328144237</c:v>
                </c:pt>
                <c:pt idx="1469">
                  <c:v>98.375029328144237</c:v>
                </c:pt>
                <c:pt idx="1470">
                  <c:v>98.375029328144237</c:v>
                </c:pt>
                <c:pt idx="1471">
                  <c:v>98.375029328144237</c:v>
                </c:pt>
                <c:pt idx="1472">
                  <c:v>98.375029328144237</c:v>
                </c:pt>
                <c:pt idx="1473">
                  <c:v>98.375029328144237</c:v>
                </c:pt>
                <c:pt idx="1474">
                  <c:v>98.375029328144237</c:v>
                </c:pt>
                <c:pt idx="1475">
                  <c:v>98.375029328144237</c:v>
                </c:pt>
                <c:pt idx="1476">
                  <c:v>98.375029328144237</c:v>
                </c:pt>
                <c:pt idx="1477">
                  <c:v>98.375029328144237</c:v>
                </c:pt>
                <c:pt idx="1478">
                  <c:v>98.375029328144237</c:v>
                </c:pt>
                <c:pt idx="1479">
                  <c:v>98.375029328144237</c:v>
                </c:pt>
                <c:pt idx="1480">
                  <c:v>98.375029328144237</c:v>
                </c:pt>
                <c:pt idx="1481">
                  <c:v>98.375029328144237</c:v>
                </c:pt>
                <c:pt idx="1482">
                  <c:v>98.375029328144237</c:v>
                </c:pt>
                <c:pt idx="1483">
                  <c:v>98.375029328144237</c:v>
                </c:pt>
                <c:pt idx="1484">
                  <c:v>98.375029328144237</c:v>
                </c:pt>
                <c:pt idx="1485">
                  <c:v>98.375029328144237</c:v>
                </c:pt>
                <c:pt idx="1486">
                  <c:v>98.375029328144237</c:v>
                </c:pt>
                <c:pt idx="1487">
                  <c:v>98.375029328144237</c:v>
                </c:pt>
                <c:pt idx="1488">
                  <c:v>98.375029328144237</c:v>
                </c:pt>
                <c:pt idx="1489">
                  <c:v>98.375029328144237</c:v>
                </c:pt>
                <c:pt idx="1490">
                  <c:v>98.375029328144237</c:v>
                </c:pt>
                <c:pt idx="1491">
                  <c:v>98.375029328144237</c:v>
                </c:pt>
                <c:pt idx="1492">
                  <c:v>98.375029328144237</c:v>
                </c:pt>
                <c:pt idx="1493">
                  <c:v>98.375029328144237</c:v>
                </c:pt>
                <c:pt idx="1494">
                  <c:v>98.375029328144237</c:v>
                </c:pt>
                <c:pt idx="1495">
                  <c:v>98.375029328144237</c:v>
                </c:pt>
                <c:pt idx="1496">
                  <c:v>98.375029328144237</c:v>
                </c:pt>
                <c:pt idx="1497">
                  <c:v>98.375029328144237</c:v>
                </c:pt>
                <c:pt idx="1498">
                  <c:v>98.375029328144237</c:v>
                </c:pt>
                <c:pt idx="1499">
                  <c:v>98.375029328144237</c:v>
                </c:pt>
                <c:pt idx="1500">
                  <c:v>98.375029328144237</c:v>
                </c:pt>
                <c:pt idx="1501">
                  <c:v>98.375029328144237</c:v>
                </c:pt>
                <c:pt idx="1502">
                  <c:v>98.375029328144237</c:v>
                </c:pt>
                <c:pt idx="1503">
                  <c:v>98.375029328144237</c:v>
                </c:pt>
                <c:pt idx="1504">
                  <c:v>98.375029328144237</c:v>
                </c:pt>
                <c:pt idx="1505">
                  <c:v>98.375029328144237</c:v>
                </c:pt>
                <c:pt idx="1506">
                  <c:v>98.375029328144237</c:v>
                </c:pt>
                <c:pt idx="1507">
                  <c:v>98.375029328144237</c:v>
                </c:pt>
                <c:pt idx="1508">
                  <c:v>98.375029328144237</c:v>
                </c:pt>
                <c:pt idx="1509">
                  <c:v>98.375029328144237</c:v>
                </c:pt>
                <c:pt idx="1510">
                  <c:v>98.375029328144237</c:v>
                </c:pt>
                <c:pt idx="1511">
                  <c:v>98.375029328144237</c:v>
                </c:pt>
                <c:pt idx="1512">
                  <c:v>98.375029328144237</c:v>
                </c:pt>
                <c:pt idx="1513">
                  <c:v>98.375029328144237</c:v>
                </c:pt>
                <c:pt idx="1514">
                  <c:v>98.375029328144237</c:v>
                </c:pt>
                <c:pt idx="1515">
                  <c:v>98.375029328144237</c:v>
                </c:pt>
                <c:pt idx="1516">
                  <c:v>98.375029328144237</c:v>
                </c:pt>
                <c:pt idx="1517">
                  <c:v>98.375029328144237</c:v>
                </c:pt>
                <c:pt idx="1518">
                  <c:v>98.375029328144237</c:v>
                </c:pt>
                <c:pt idx="1519">
                  <c:v>98.375029328144237</c:v>
                </c:pt>
                <c:pt idx="1520">
                  <c:v>98.375029328144237</c:v>
                </c:pt>
                <c:pt idx="1521">
                  <c:v>98.375029328144237</c:v>
                </c:pt>
                <c:pt idx="1522">
                  <c:v>98.375029328144237</c:v>
                </c:pt>
                <c:pt idx="1523">
                  <c:v>98.375029328144237</c:v>
                </c:pt>
                <c:pt idx="1524">
                  <c:v>98.395401235593553</c:v>
                </c:pt>
                <c:pt idx="1525">
                  <c:v>98.463472213261824</c:v>
                </c:pt>
                <c:pt idx="1526">
                  <c:v>98.566726503536728</c:v>
                </c:pt>
                <c:pt idx="1527">
                  <c:v>98.682635931444878</c:v>
                </c:pt>
                <c:pt idx="1528">
                  <c:v>98.785773946037466</c:v>
                </c:pt>
                <c:pt idx="1529">
                  <c:v>98.859620148246194</c:v>
                </c:pt>
                <c:pt idx="1530">
                  <c:v>98.895631915871164</c:v>
                </c:pt>
                <c:pt idx="1531">
                  <c:v>98.895631915871164</c:v>
                </c:pt>
                <c:pt idx="1532">
                  <c:v>98.895631915871164</c:v>
                </c:pt>
                <c:pt idx="1533">
                  <c:v>98.895631915871164</c:v>
                </c:pt>
                <c:pt idx="1534">
                  <c:v>98.895631915871164</c:v>
                </c:pt>
                <c:pt idx="1535">
                  <c:v>98.895631915871164</c:v>
                </c:pt>
                <c:pt idx="1536">
                  <c:v>98.895631915871164</c:v>
                </c:pt>
                <c:pt idx="1537">
                  <c:v>98.895631915871164</c:v>
                </c:pt>
                <c:pt idx="1538">
                  <c:v>98.895631915871164</c:v>
                </c:pt>
                <c:pt idx="1539">
                  <c:v>98.895631915871164</c:v>
                </c:pt>
                <c:pt idx="1540">
                  <c:v>98.895631915871164</c:v>
                </c:pt>
                <c:pt idx="1541">
                  <c:v>98.895631915871164</c:v>
                </c:pt>
                <c:pt idx="1542">
                  <c:v>98.895631915871164</c:v>
                </c:pt>
                <c:pt idx="1543">
                  <c:v>98.895631915871164</c:v>
                </c:pt>
                <c:pt idx="1544">
                  <c:v>98.895631915871164</c:v>
                </c:pt>
                <c:pt idx="1545">
                  <c:v>98.895631915871164</c:v>
                </c:pt>
                <c:pt idx="1546">
                  <c:v>98.895631915871164</c:v>
                </c:pt>
                <c:pt idx="1547">
                  <c:v>98.895631915871164</c:v>
                </c:pt>
                <c:pt idx="1548">
                  <c:v>98.895631915871164</c:v>
                </c:pt>
                <c:pt idx="1549">
                  <c:v>98.895631915871164</c:v>
                </c:pt>
                <c:pt idx="1550">
                  <c:v>98.895631915871164</c:v>
                </c:pt>
                <c:pt idx="1551">
                  <c:v>98.895631915871164</c:v>
                </c:pt>
                <c:pt idx="1552">
                  <c:v>98.895631915871164</c:v>
                </c:pt>
                <c:pt idx="1553">
                  <c:v>98.895631915871164</c:v>
                </c:pt>
                <c:pt idx="1554">
                  <c:v>98.895631915871164</c:v>
                </c:pt>
                <c:pt idx="1555">
                  <c:v>98.895631915871164</c:v>
                </c:pt>
                <c:pt idx="1556">
                  <c:v>98.895631915871164</c:v>
                </c:pt>
                <c:pt idx="1557">
                  <c:v>98.895631915871164</c:v>
                </c:pt>
                <c:pt idx="1558">
                  <c:v>98.895631915871164</c:v>
                </c:pt>
                <c:pt idx="1559">
                  <c:v>98.895631915871164</c:v>
                </c:pt>
                <c:pt idx="1560">
                  <c:v>98.895631915871164</c:v>
                </c:pt>
                <c:pt idx="1561">
                  <c:v>98.895631915871164</c:v>
                </c:pt>
                <c:pt idx="1562">
                  <c:v>98.895631915871164</c:v>
                </c:pt>
                <c:pt idx="1563">
                  <c:v>98.895631915871164</c:v>
                </c:pt>
                <c:pt idx="1564">
                  <c:v>98.895631915871164</c:v>
                </c:pt>
                <c:pt idx="1565">
                  <c:v>98.895631915871164</c:v>
                </c:pt>
                <c:pt idx="1566">
                  <c:v>98.895631915871164</c:v>
                </c:pt>
                <c:pt idx="1567">
                  <c:v>98.895631915871164</c:v>
                </c:pt>
                <c:pt idx="1568">
                  <c:v>98.895631915871164</c:v>
                </c:pt>
                <c:pt idx="1569">
                  <c:v>98.895631915871164</c:v>
                </c:pt>
                <c:pt idx="1570">
                  <c:v>98.895631915871164</c:v>
                </c:pt>
                <c:pt idx="1571">
                  <c:v>98.895631915871164</c:v>
                </c:pt>
                <c:pt idx="1572">
                  <c:v>98.895631915871164</c:v>
                </c:pt>
                <c:pt idx="1573">
                  <c:v>98.895631915871164</c:v>
                </c:pt>
                <c:pt idx="1574">
                  <c:v>98.895631915871164</c:v>
                </c:pt>
                <c:pt idx="1575">
                  <c:v>98.895631915871164</c:v>
                </c:pt>
                <c:pt idx="1576">
                  <c:v>98.895631915871164</c:v>
                </c:pt>
                <c:pt idx="1577">
                  <c:v>98.895631915871164</c:v>
                </c:pt>
                <c:pt idx="1578">
                  <c:v>98.895631915871164</c:v>
                </c:pt>
                <c:pt idx="1579">
                  <c:v>98.895631915871164</c:v>
                </c:pt>
                <c:pt idx="1580">
                  <c:v>98.895631915871164</c:v>
                </c:pt>
                <c:pt idx="1581">
                  <c:v>98.895631915871164</c:v>
                </c:pt>
                <c:pt idx="1582">
                  <c:v>98.895631915871164</c:v>
                </c:pt>
                <c:pt idx="1583">
                  <c:v>98.895631915871164</c:v>
                </c:pt>
                <c:pt idx="1584">
                  <c:v>98.895631915871164</c:v>
                </c:pt>
                <c:pt idx="1585">
                  <c:v>98.900093473110914</c:v>
                </c:pt>
                <c:pt idx="1586">
                  <c:v>98.927099027477212</c:v>
                </c:pt>
                <c:pt idx="1587">
                  <c:v>98.954622455133247</c:v>
                </c:pt>
                <c:pt idx="1588">
                  <c:v>98.954622455133247</c:v>
                </c:pt>
                <c:pt idx="1589">
                  <c:v>98.954622455133247</c:v>
                </c:pt>
                <c:pt idx="1590">
                  <c:v>98.954622455133247</c:v>
                </c:pt>
                <c:pt idx="1591">
                  <c:v>98.954622455133247</c:v>
                </c:pt>
                <c:pt idx="1592">
                  <c:v>98.954622455133247</c:v>
                </c:pt>
                <c:pt idx="1593">
                  <c:v>98.954622455133247</c:v>
                </c:pt>
                <c:pt idx="1594">
                  <c:v>98.954622455133247</c:v>
                </c:pt>
                <c:pt idx="1595">
                  <c:v>98.954622455133247</c:v>
                </c:pt>
                <c:pt idx="1596">
                  <c:v>98.954622455133247</c:v>
                </c:pt>
                <c:pt idx="1597">
                  <c:v>98.954622455133247</c:v>
                </c:pt>
                <c:pt idx="1598">
                  <c:v>98.954622455133247</c:v>
                </c:pt>
                <c:pt idx="1599">
                  <c:v>98.963243991784481</c:v>
                </c:pt>
                <c:pt idx="1600">
                  <c:v>98.995428205852164</c:v>
                </c:pt>
                <c:pt idx="1601">
                  <c:v>99.020448944478886</c:v>
                </c:pt>
                <c:pt idx="1602">
                  <c:v>99.020448944478886</c:v>
                </c:pt>
                <c:pt idx="1603">
                  <c:v>99.020448944478886</c:v>
                </c:pt>
                <c:pt idx="1604">
                  <c:v>99.020448944478886</c:v>
                </c:pt>
                <c:pt idx="1605">
                  <c:v>99.020448944478886</c:v>
                </c:pt>
                <c:pt idx="1606">
                  <c:v>99.020448944478886</c:v>
                </c:pt>
                <c:pt idx="1607">
                  <c:v>99.020448944478886</c:v>
                </c:pt>
                <c:pt idx="1608">
                  <c:v>99.020448944478886</c:v>
                </c:pt>
                <c:pt idx="1609">
                  <c:v>99.020448944478886</c:v>
                </c:pt>
                <c:pt idx="1610">
                  <c:v>99.020448944478886</c:v>
                </c:pt>
                <c:pt idx="1611">
                  <c:v>99.020448944478886</c:v>
                </c:pt>
                <c:pt idx="1612">
                  <c:v>99.020448944478886</c:v>
                </c:pt>
                <c:pt idx="1613">
                  <c:v>99.020448944478886</c:v>
                </c:pt>
                <c:pt idx="1614">
                  <c:v>99.020448944478886</c:v>
                </c:pt>
                <c:pt idx="1615">
                  <c:v>99.020448944478886</c:v>
                </c:pt>
                <c:pt idx="1616">
                  <c:v>99.020448944478886</c:v>
                </c:pt>
                <c:pt idx="1617">
                  <c:v>99.020448944478886</c:v>
                </c:pt>
                <c:pt idx="1618">
                  <c:v>99.020448944478886</c:v>
                </c:pt>
                <c:pt idx="1619">
                  <c:v>99.020448944478886</c:v>
                </c:pt>
                <c:pt idx="1620">
                  <c:v>99.020448944478886</c:v>
                </c:pt>
                <c:pt idx="1621">
                  <c:v>99.020448944478886</c:v>
                </c:pt>
                <c:pt idx="1622">
                  <c:v>99.020448944478886</c:v>
                </c:pt>
                <c:pt idx="1623">
                  <c:v>99.020448944478886</c:v>
                </c:pt>
                <c:pt idx="1624">
                  <c:v>99.020448944478886</c:v>
                </c:pt>
                <c:pt idx="1625">
                  <c:v>99.020448944478886</c:v>
                </c:pt>
                <c:pt idx="1626">
                  <c:v>99.047889001836936</c:v>
                </c:pt>
                <c:pt idx="1627">
                  <c:v>99.25157576322124</c:v>
                </c:pt>
                <c:pt idx="1628">
                  <c:v>99.580712998070524</c:v>
                </c:pt>
                <c:pt idx="1629">
                  <c:v>99.955991694632615</c:v>
                </c:pt>
                <c:pt idx="1630">
                  <c:v>100.27198039838171</c:v>
                </c:pt>
                <c:pt idx="1631">
                  <c:v>100.44511563079466</c:v>
                </c:pt>
                <c:pt idx="1632">
                  <c:v>100.44511563079466</c:v>
                </c:pt>
                <c:pt idx="1633">
                  <c:v>100.44511563079466</c:v>
                </c:pt>
                <c:pt idx="1634">
                  <c:v>100.44511563079466</c:v>
                </c:pt>
                <c:pt idx="1635">
                  <c:v>100.44511563079466</c:v>
                </c:pt>
                <c:pt idx="1636">
                  <c:v>100.44511563079466</c:v>
                </c:pt>
                <c:pt idx="1637">
                  <c:v>100.44511563079466</c:v>
                </c:pt>
                <c:pt idx="1638">
                  <c:v>100.44511563079466</c:v>
                </c:pt>
                <c:pt idx="1639">
                  <c:v>100.44511563079466</c:v>
                </c:pt>
                <c:pt idx="1640">
                  <c:v>100.44511563079466</c:v>
                </c:pt>
                <c:pt idx="1641">
                  <c:v>100.44511563079466</c:v>
                </c:pt>
                <c:pt idx="1642">
                  <c:v>100.44511563079466</c:v>
                </c:pt>
                <c:pt idx="1643">
                  <c:v>100.44511563079466</c:v>
                </c:pt>
                <c:pt idx="1644">
                  <c:v>100.44511563079466</c:v>
                </c:pt>
                <c:pt idx="1645">
                  <c:v>100.44511563079466</c:v>
                </c:pt>
                <c:pt idx="1646">
                  <c:v>100.44511563079466</c:v>
                </c:pt>
                <c:pt idx="1647">
                  <c:v>100.44511563079466</c:v>
                </c:pt>
                <c:pt idx="1648">
                  <c:v>100.44511563079466</c:v>
                </c:pt>
                <c:pt idx="1649">
                  <c:v>100.44511563079466</c:v>
                </c:pt>
                <c:pt idx="1650">
                  <c:v>100.44511563079466</c:v>
                </c:pt>
                <c:pt idx="1651">
                  <c:v>100.44511563079466</c:v>
                </c:pt>
                <c:pt idx="1652">
                  <c:v>100.44511563079466</c:v>
                </c:pt>
                <c:pt idx="1653">
                  <c:v>100.44511563079466</c:v>
                </c:pt>
                <c:pt idx="1654">
                  <c:v>100.44511563079466</c:v>
                </c:pt>
                <c:pt idx="1655">
                  <c:v>100.44511563079466</c:v>
                </c:pt>
                <c:pt idx="1656">
                  <c:v>100.44511563079466</c:v>
                </c:pt>
                <c:pt idx="1657">
                  <c:v>100.44511563079466</c:v>
                </c:pt>
                <c:pt idx="1658">
                  <c:v>100.44511563079466</c:v>
                </c:pt>
                <c:pt idx="1659">
                  <c:v>100.44511563079466</c:v>
                </c:pt>
                <c:pt idx="1660">
                  <c:v>100.44511563079466</c:v>
                </c:pt>
                <c:pt idx="1661">
                  <c:v>100.44511563079466</c:v>
                </c:pt>
                <c:pt idx="1662">
                  <c:v>100.44511563079466</c:v>
                </c:pt>
                <c:pt idx="1663">
                  <c:v>100.44511563079466</c:v>
                </c:pt>
                <c:pt idx="1664">
                  <c:v>100.44511563079466</c:v>
                </c:pt>
                <c:pt idx="1665">
                  <c:v>100.44511563079466</c:v>
                </c:pt>
                <c:pt idx="1666">
                  <c:v>100.44511563079466</c:v>
                </c:pt>
                <c:pt idx="1667">
                  <c:v>100.44511563079466</c:v>
                </c:pt>
                <c:pt idx="1668">
                  <c:v>100.44511563079466</c:v>
                </c:pt>
                <c:pt idx="1669">
                  <c:v>100.44511563079466</c:v>
                </c:pt>
                <c:pt idx="1670">
                  <c:v>100.44511563079466</c:v>
                </c:pt>
                <c:pt idx="1671">
                  <c:v>100.44511563079466</c:v>
                </c:pt>
                <c:pt idx="1672">
                  <c:v>100.44511563079466</c:v>
                </c:pt>
                <c:pt idx="1673">
                  <c:v>100.44511563079466</c:v>
                </c:pt>
                <c:pt idx="1674">
                  <c:v>100.44511563079466</c:v>
                </c:pt>
                <c:pt idx="1675">
                  <c:v>100.44511563079466</c:v>
                </c:pt>
                <c:pt idx="1676">
                  <c:v>100.44511563079466</c:v>
                </c:pt>
                <c:pt idx="1677">
                  <c:v>100.44511563079466</c:v>
                </c:pt>
                <c:pt idx="1678">
                  <c:v>100.44511563079466</c:v>
                </c:pt>
                <c:pt idx="1679">
                  <c:v>100.44511563079466</c:v>
                </c:pt>
                <c:pt idx="1680">
                  <c:v>100.44511563079466</c:v>
                </c:pt>
                <c:pt idx="1681">
                  <c:v>100.44511563079466</c:v>
                </c:pt>
                <c:pt idx="1682">
                  <c:v>100.44511563079466</c:v>
                </c:pt>
                <c:pt idx="1683">
                  <c:v>100.44511563079466</c:v>
                </c:pt>
                <c:pt idx="1684">
                  <c:v>100.44511563079466</c:v>
                </c:pt>
                <c:pt idx="1685">
                  <c:v>100.44511563079466</c:v>
                </c:pt>
                <c:pt idx="1686">
                  <c:v>100.44511563079466</c:v>
                </c:pt>
                <c:pt idx="1687">
                  <c:v>100.44511563079466</c:v>
                </c:pt>
                <c:pt idx="1688">
                  <c:v>100.44511563079466</c:v>
                </c:pt>
                <c:pt idx="1689">
                  <c:v>100.44511563079466</c:v>
                </c:pt>
                <c:pt idx="1690">
                  <c:v>100.44511563079466</c:v>
                </c:pt>
                <c:pt idx="1691">
                  <c:v>100.44511563079466</c:v>
                </c:pt>
                <c:pt idx="1692">
                  <c:v>100.44511563079466</c:v>
                </c:pt>
                <c:pt idx="1693">
                  <c:v>100.44511563079466</c:v>
                </c:pt>
                <c:pt idx="1694">
                  <c:v>100.44511563079466</c:v>
                </c:pt>
                <c:pt idx="1695">
                  <c:v>100.44511563079466</c:v>
                </c:pt>
                <c:pt idx="1696">
                  <c:v>100.44511563079466</c:v>
                </c:pt>
                <c:pt idx="1697">
                  <c:v>100.44511563079466</c:v>
                </c:pt>
                <c:pt idx="1698">
                  <c:v>100.44511563079466</c:v>
                </c:pt>
                <c:pt idx="1699">
                  <c:v>100.44511563079466</c:v>
                </c:pt>
                <c:pt idx="1700">
                  <c:v>100.44511563079466</c:v>
                </c:pt>
                <c:pt idx="1701">
                  <c:v>100.44511563079466</c:v>
                </c:pt>
                <c:pt idx="1702">
                  <c:v>100.44511563079466</c:v>
                </c:pt>
                <c:pt idx="1703">
                  <c:v>100.44511563079466</c:v>
                </c:pt>
                <c:pt idx="1704">
                  <c:v>100.44511563079466</c:v>
                </c:pt>
                <c:pt idx="1705">
                  <c:v>100.44511563079466</c:v>
                </c:pt>
                <c:pt idx="1706">
                  <c:v>100.44511563079466</c:v>
                </c:pt>
                <c:pt idx="1707">
                  <c:v>100.44511563079466</c:v>
                </c:pt>
                <c:pt idx="1708">
                  <c:v>100.44511563079466</c:v>
                </c:pt>
                <c:pt idx="1709">
                  <c:v>100.44511563079466</c:v>
                </c:pt>
                <c:pt idx="1710">
                  <c:v>100.44511563079466</c:v>
                </c:pt>
                <c:pt idx="1711">
                  <c:v>100.44511563079466</c:v>
                </c:pt>
                <c:pt idx="1712">
                  <c:v>100.44511563079466</c:v>
                </c:pt>
                <c:pt idx="1713">
                  <c:v>100.44511563079466</c:v>
                </c:pt>
                <c:pt idx="1714">
                  <c:v>100.44511563079466</c:v>
                </c:pt>
                <c:pt idx="1715">
                  <c:v>100.44511563079466</c:v>
                </c:pt>
                <c:pt idx="1716">
                  <c:v>100.44511563079466</c:v>
                </c:pt>
                <c:pt idx="1717">
                  <c:v>100.44511563079466</c:v>
                </c:pt>
                <c:pt idx="1718">
                  <c:v>100.44511563079466</c:v>
                </c:pt>
                <c:pt idx="1719">
                  <c:v>100.44511563079466</c:v>
                </c:pt>
                <c:pt idx="1720">
                  <c:v>100.44511563079466</c:v>
                </c:pt>
                <c:pt idx="1721">
                  <c:v>100.44511563079466</c:v>
                </c:pt>
                <c:pt idx="1722">
                  <c:v>100.44511563079466</c:v>
                </c:pt>
                <c:pt idx="1723">
                  <c:v>100.44511563079466</c:v>
                </c:pt>
                <c:pt idx="1724">
                  <c:v>100.44511563079466</c:v>
                </c:pt>
                <c:pt idx="1725">
                  <c:v>100.44511563079466</c:v>
                </c:pt>
                <c:pt idx="1726">
                  <c:v>100.46247859997233</c:v>
                </c:pt>
                <c:pt idx="1727">
                  <c:v>100.82819550136779</c:v>
                </c:pt>
                <c:pt idx="1728">
                  <c:v>101.55475632559609</c:v>
                </c:pt>
                <c:pt idx="1729">
                  <c:v>102.56086271294137</c:v>
                </c:pt>
                <c:pt idx="1730">
                  <c:v>103.69536401107773</c:v>
                </c:pt>
                <c:pt idx="1731">
                  <c:v>104.84831615357849</c:v>
                </c:pt>
                <c:pt idx="1732">
                  <c:v>105.95016799948013</c:v>
                </c:pt>
                <c:pt idx="1733">
                  <c:v>106.968827347565</c:v>
                </c:pt>
                <c:pt idx="1734">
                  <c:v>107.92338167729019</c:v>
                </c:pt>
                <c:pt idx="1735">
                  <c:v>108.86401025286104</c:v>
                </c:pt>
                <c:pt idx="1736">
                  <c:v>109.80650722968863</c:v>
                </c:pt>
                <c:pt idx="1737">
                  <c:v>110.71884597908188</c:v>
                </c:pt>
                <c:pt idx="1738">
                  <c:v>111.57107975489686</c:v>
                </c:pt>
                <c:pt idx="1739">
                  <c:v>112.30538372307738</c:v>
                </c:pt>
                <c:pt idx="1740">
                  <c:v>112.85224195747359</c:v>
                </c:pt>
                <c:pt idx="1741">
                  <c:v>113.21757112198608</c:v>
                </c:pt>
                <c:pt idx="1742">
                  <c:v>113.46416436729605</c:v>
                </c:pt>
                <c:pt idx="1743">
                  <c:v>113.62335462847642</c:v>
                </c:pt>
                <c:pt idx="1744">
                  <c:v>113.72502997332668</c:v>
                </c:pt>
                <c:pt idx="1745">
                  <c:v>113.8126027575136</c:v>
                </c:pt>
                <c:pt idx="1746">
                  <c:v>113.87241038982408</c:v>
                </c:pt>
                <c:pt idx="1747">
                  <c:v>113.87663815808396</c:v>
                </c:pt>
                <c:pt idx="1748">
                  <c:v>113.87663815808396</c:v>
                </c:pt>
                <c:pt idx="1749">
                  <c:v>113.87663815808396</c:v>
                </c:pt>
                <c:pt idx="1750">
                  <c:v>113.87663815808396</c:v>
                </c:pt>
                <c:pt idx="1751">
                  <c:v>113.87663815808396</c:v>
                </c:pt>
                <c:pt idx="1752">
                  <c:v>113.87663815808396</c:v>
                </c:pt>
                <c:pt idx="1753">
                  <c:v>113.87663815808396</c:v>
                </c:pt>
                <c:pt idx="1754">
                  <c:v>113.87663815808396</c:v>
                </c:pt>
                <c:pt idx="1755">
                  <c:v>113.87663815808396</c:v>
                </c:pt>
                <c:pt idx="1756">
                  <c:v>113.87663815808396</c:v>
                </c:pt>
                <c:pt idx="1757">
                  <c:v>113.87663815808396</c:v>
                </c:pt>
                <c:pt idx="1758">
                  <c:v>113.87663815808396</c:v>
                </c:pt>
                <c:pt idx="1759">
                  <c:v>113.87663815808396</c:v>
                </c:pt>
                <c:pt idx="1760">
                  <c:v>113.87663815808396</c:v>
                </c:pt>
                <c:pt idx="1761">
                  <c:v>113.87663815808396</c:v>
                </c:pt>
                <c:pt idx="1762">
                  <c:v>113.87663815808396</c:v>
                </c:pt>
                <c:pt idx="1763">
                  <c:v>113.87663815808396</c:v>
                </c:pt>
                <c:pt idx="1764">
                  <c:v>113.87663815808396</c:v>
                </c:pt>
                <c:pt idx="1765">
                  <c:v>113.94114244594425</c:v>
                </c:pt>
                <c:pt idx="1766">
                  <c:v>114.18823614432988</c:v>
                </c:pt>
                <c:pt idx="1767">
                  <c:v>114.66352019035389</c:v>
                </c:pt>
                <c:pt idx="1768">
                  <c:v>115.39300678055292</c:v>
                </c:pt>
                <c:pt idx="1769">
                  <c:v>116.34613705713032</c:v>
                </c:pt>
                <c:pt idx="1770">
                  <c:v>117.41919039758892</c:v>
                </c:pt>
                <c:pt idx="1771">
                  <c:v>118.49529330494828</c:v>
                </c:pt>
                <c:pt idx="1772">
                  <c:v>119.50494950284265</c:v>
                </c:pt>
                <c:pt idx="1773">
                  <c:v>120.39998604831523</c:v>
                </c:pt>
                <c:pt idx="1774">
                  <c:v>121.15005681336875</c:v>
                </c:pt>
                <c:pt idx="1775">
                  <c:v>121.78571319541167</c:v>
                </c:pt>
                <c:pt idx="1776">
                  <c:v>122.37848220067167</c:v>
                </c:pt>
                <c:pt idx="1777">
                  <c:v>122.99828797511725</c:v>
                </c:pt>
                <c:pt idx="1778">
                  <c:v>123.69449961009029</c:v>
                </c:pt>
                <c:pt idx="1779">
                  <c:v>124.46529847217083</c:v>
                </c:pt>
                <c:pt idx="1780">
                  <c:v>125.24664282456368</c:v>
                </c:pt>
                <c:pt idx="1781">
                  <c:v>125.95384536256078</c:v>
                </c:pt>
                <c:pt idx="1782">
                  <c:v>126.53122793360852</c:v>
                </c:pt>
                <c:pt idx="1783">
                  <c:v>126.96330868706781</c:v>
                </c:pt>
                <c:pt idx="1784">
                  <c:v>127.27646304516587</c:v>
                </c:pt>
                <c:pt idx="1785">
                  <c:v>127.52043986431102</c:v>
                </c:pt>
                <c:pt idx="1786">
                  <c:v>127.73017066990543</c:v>
                </c:pt>
                <c:pt idx="1787">
                  <c:v>127.92495281891755</c:v>
                </c:pt>
                <c:pt idx="1788">
                  <c:v>128.12293612774099</c:v>
                </c:pt>
                <c:pt idx="1789">
                  <c:v>128.33895449515612</c:v>
                </c:pt>
                <c:pt idx="1790">
                  <c:v>128.5749871970753</c:v>
                </c:pt>
                <c:pt idx="1791">
                  <c:v>128.81445962886977</c:v>
                </c:pt>
                <c:pt idx="1792">
                  <c:v>129.01975367311738</c:v>
                </c:pt>
                <c:pt idx="1793">
                  <c:v>129.17558469552571</c:v>
                </c:pt>
                <c:pt idx="1794">
                  <c:v>129.24347568414746</c:v>
                </c:pt>
                <c:pt idx="1795">
                  <c:v>129.24347568414746</c:v>
                </c:pt>
                <c:pt idx="1796">
                  <c:v>129.24347568414746</c:v>
                </c:pt>
                <c:pt idx="1797">
                  <c:v>129.24347568414746</c:v>
                </c:pt>
                <c:pt idx="1798">
                  <c:v>129.24347568414746</c:v>
                </c:pt>
                <c:pt idx="1799">
                  <c:v>129.24347568414746</c:v>
                </c:pt>
                <c:pt idx="1800">
                  <c:v>129.24347568414746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772-4FD9-8601-B776D424CF15}"/>
            </c:ext>
          </c:extLst>
        </c:ser>
        <c:ser>
          <c:idx val="0"/>
          <c:order val="1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Calculations'!$R$4:$R$1804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4.2185221622222225E-5</c:v>
                </c:pt>
                <c:pt idx="12">
                  <c:v>9.1361399200972238E-4</c:v>
                </c:pt>
                <c:pt idx="13">
                  <c:v>5.9127351239421297E-3</c:v>
                </c:pt>
                <c:pt idx="14">
                  <c:v>1.7981186921254631E-2</c:v>
                </c:pt>
                <c:pt idx="15">
                  <c:v>3.6158892367402787E-2</c:v>
                </c:pt>
                <c:pt idx="16">
                  <c:v>6.3108786206592604E-2</c:v>
                </c:pt>
                <c:pt idx="17">
                  <c:v>0.1037184398316426</c:v>
                </c:pt>
                <c:pt idx="18">
                  <c:v>0.14867383048753288</c:v>
                </c:pt>
                <c:pt idx="19">
                  <c:v>0.18123956533924584</c:v>
                </c:pt>
                <c:pt idx="20">
                  <c:v>0.20061124911519307</c:v>
                </c:pt>
                <c:pt idx="21">
                  <c:v>0.21634974736578011</c:v>
                </c:pt>
                <c:pt idx="22">
                  <c:v>0.23302019078084632</c:v>
                </c:pt>
                <c:pt idx="23">
                  <c:v>0.25578908419761298</c:v>
                </c:pt>
                <c:pt idx="24">
                  <c:v>0.28887626009378198</c:v>
                </c:pt>
                <c:pt idx="25">
                  <c:v>0.33085197863343108</c:v>
                </c:pt>
                <c:pt idx="26">
                  <c:v>0.38653536214605611</c:v>
                </c:pt>
                <c:pt idx="27">
                  <c:v>0.45777060353231352</c:v>
                </c:pt>
                <c:pt idx="28">
                  <c:v>0.53673293009634737</c:v>
                </c:pt>
                <c:pt idx="29">
                  <c:v>0.61251554300931954</c:v>
                </c:pt>
                <c:pt idx="30">
                  <c:v>0.67452258605285564</c:v>
                </c:pt>
                <c:pt idx="31">
                  <c:v>0.72471400391978902</c:v>
                </c:pt>
                <c:pt idx="32">
                  <c:v>0.77006994340795831</c:v>
                </c:pt>
                <c:pt idx="33">
                  <c:v>0.81063096552062597</c:v>
                </c:pt>
                <c:pt idx="34">
                  <c:v>0.84128250320878117</c:v>
                </c:pt>
                <c:pt idx="35">
                  <c:v>0.85115603665839801</c:v>
                </c:pt>
                <c:pt idx="36">
                  <c:v>0.85115603665839801</c:v>
                </c:pt>
                <c:pt idx="37">
                  <c:v>0.85115603665839801</c:v>
                </c:pt>
                <c:pt idx="38">
                  <c:v>0.85115603665839801</c:v>
                </c:pt>
                <c:pt idx="39">
                  <c:v>0.85115603665839801</c:v>
                </c:pt>
                <c:pt idx="40">
                  <c:v>0.85115603665839801</c:v>
                </c:pt>
                <c:pt idx="41">
                  <c:v>0.85115603665839801</c:v>
                </c:pt>
                <c:pt idx="42">
                  <c:v>0.85115603665839801</c:v>
                </c:pt>
                <c:pt idx="43">
                  <c:v>0.85115603665839801</c:v>
                </c:pt>
                <c:pt idx="44">
                  <c:v>0.85115603665839801</c:v>
                </c:pt>
                <c:pt idx="45">
                  <c:v>0.85115603665839801</c:v>
                </c:pt>
                <c:pt idx="46">
                  <c:v>0.85115603665839801</c:v>
                </c:pt>
                <c:pt idx="47">
                  <c:v>0.85115603665839801</c:v>
                </c:pt>
                <c:pt idx="48">
                  <c:v>0.85423595494818871</c:v>
                </c:pt>
                <c:pt idx="49">
                  <c:v>0.8639414720772628</c:v>
                </c:pt>
                <c:pt idx="50">
                  <c:v>0.86622008384568505</c:v>
                </c:pt>
                <c:pt idx="51">
                  <c:v>0.86622008384568505</c:v>
                </c:pt>
                <c:pt idx="52">
                  <c:v>0.86622008384568505</c:v>
                </c:pt>
                <c:pt idx="53">
                  <c:v>0.86622008384568505</c:v>
                </c:pt>
                <c:pt idx="54">
                  <c:v>0.87255515356043267</c:v>
                </c:pt>
                <c:pt idx="55">
                  <c:v>0.88316673384665489</c:v>
                </c:pt>
                <c:pt idx="56">
                  <c:v>0.89551253830465483</c:v>
                </c:pt>
                <c:pt idx="57">
                  <c:v>0.9106375268062632</c:v>
                </c:pt>
                <c:pt idx="58">
                  <c:v>0.93519437564950902</c:v>
                </c:pt>
                <c:pt idx="59">
                  <c:v>0.97232666750875896</c:v>
                </c:pt>
                <c:pt idx="60">
                  <c:v>1.0073773204643839</c:v>
                </c:pt>
                <c:pt idx="61">
                  <c:v>1.0347500734145341</c:v>
                </c:pt>
                <c:pt idx="62">
                  <c:v>1.0634307783561465</c:v>
                </c:pt>
                <c:pt idx="63">
                  <c:v>1.0979374513100131</c:v>
                </c:pt>
                <c:pt idx="64">
                  <c:v>1.1332704644814875</c:v>
                </c:pt>
                <c:pt idx="65">
                  <c:v>1.1635641511003183</c:v>
                </c:pt>
                <c:pt idx="66">
                  <c:v>1.2032413259233992</c:v>
                </c:pt>
                <c:pt idx="67">
                  <c:v>1.2780408088298973</c:v>
                </c:pt>
                <c:pt idx="68">
                  <c:v>1.3970799111037235</c:v>
                </c:pt>
                <c:pt idx="69">
                  <c:v>1.5522612505817748</c:v>
                </c:pt>
                <c:pt idx="70">
                  <c:v>1.7290239231772297</c:v>
                </c:pt>
                <c:pt idx="71">
                  <c:v>1.9020780261340298</c:v>
                </c:pt>
                <c:pt idx="72">
                  <c:v>2.0467721255590576</c:v>
                </c:pt>
                <c:pt idx="73">
                  <c:v>2.1624165724243101</c:v>
                </c:pt>
                <c:pt idx="74">
                  <c:v>2.2680415636100393</c:v>
                </c:pt>
                <c:pt idx="75">
                  <c:v>2.3796392429241355</c:v>
                </c:pt>
                <c:pt idx="76">
                  <c:v>2.4959335875431878</c:v>
                </c:pt>
                <c:pt idx="77">
                  <c:v>2.5978310387484491</c:v>
                </c:pt>
                <c:pt idx="78">
                  <c:v>2.6638561904748572</c:v>
                </c:pt>
                <c:pt idx="79">
                  <c:v>2.6951278091965243</c:v>
                </c:pt>
                <c:pt idx="80">
                  <c:v>2.7015254206662118</c:v>
                </c:pt>
                <c:pt idx="81">
                  <c:v>2.7015254206662118</c:v>
                </c:pt>
                <c:pt idx="82">
                  <c:v>2.717947530218896</c:v>
                </c:pt>
                <c:pt idx="83">
                  <c:v>2.7414916675830017</c:v>
                </c:pt>
                <c:pt idx="84">
                  <c:v>2.7509894022912937</c:v>
                </c:pt>
                <c:pt idx="85">
                  <c:v>2.7568123415131325</c:v>
                </c:pt>
                <c:pt idx="86">
                  <c:v>2.767659244260134</c:v>
                </c:pt>
                <c:pt idx="87">
                  <c:v>2.767659244260134</c:v>
                </c:pt>
                <c:pt idx="88">
                  <c:v>2.767659244260134</c:v>
                </c:pt>
                <c:pt idx="89">
                  <c:v>2.767659244260134</c:v>
                </c:pt>
                <c:pt idx="90">
                  <c:v>2.767659244260134</c:v>
                </c:pt>
                <c:pt idx="91">
                  <c:v>2.767659244260134</c:v>
                </c:pt>
                <c:pt idx="92">
                  <c:v>2.767659244260134</c:v>
                </c:pt>
                <c:pt idx="93">
                  <c:v>2.767659244260134</c:v>
                </c:pt>
                <c:pt idx="94">
                  <c:v>2.767659244260134</c:v>
                </c:pt>
                <c:pt idx="95">
                  <c:v>2.767659244260134</c:v>
                </c:pt>
                <c:pt idx="96">
                  <c:v>2.767659244260134</c:v>
                </c:pt>
                <c:pt idx="97">
                  <c:v>2.767659244260134</c:v>
                </c:pt>
                <c:pt idx="98">
                  <c:v>2.767659244260134</c:v>
                </c:pt>
                <c:pt idx="99">
                  <c:v>2.767659244260134</c:v>
                </c:pt>
                <c:pt idx="100">
                  <c:v>2.767659244260134</c:v>
                </c:pt>
                <c:pt idx="101">
                  <c:v>2.767659244260134</c:v>
                </c:pt>
                <c:pt idx="102">
                  <c:v>2.767659244260134</c:v>
                </c:pt>
                <c:pt idx="103">
                  <c:v>2.767659244260134</c:v>
                </c:pt>
                <c:pt idx="104">
                  <c:v>2.767659244260134</c:v>
                </c:pt>
                <c:pt idx="105">
                  <c:v>2.767659244260134</c:v>
                </c:pt>
                <c:pt idx="106">
                  <c:v>2.767659244260134</c:v>
                </c:pt>
                <c:pt idx="107">
                  <c:v>2.767659244260134</c:v>
                </c:pt>
                <c:pt idx="108">
                  <c:v>2.767659244260134</c:v>
                </c:pt>
                <c:pt idx="109">
                  <c:v>2.767659244260134</c:v>
                </c:pt>
                <c:pt idx="110">
                  <c:v>2.767659244260134</c:v>
                </c:pt>
                <c:pt idx="111">
                  <c:v>2.767659244260134</c:v>
                </c:pt>
                <c:pt idx="112">
                  <c:v>2.767659244260134</c:v>
                </c:pt>
                <c:pt idx="113">
                  <c:v>2.767659244260134</c:v>
                </c:pt>
                <c:pt idx="114">
                  <c:v>2.767659244260134</c:v>
                </c:pt>
                <c:pt idx="115">
                  <c:v>2.767659244260134</c:v>
                </c:pt>
                <c:pt idx="116">
                  <c:v>2.767659244260134</c:v>
                </c:pt>
                <c:pt idx="117">
                  <c:v>2.767659244260134</c:v>
                </c:pt>
                <c:pt idx="118">
                  <c:v>2.767659244260134</c:v>
                </c:pt>
                <c:pt idx="119">
                  <c:v>2.767659244260134</c:v>
                </c:pt>
                <c:pt idx="120">
                  <c:v>2.767659244260134</c:v>
                </c:pt>
                <c:pt idx="121">
                  <c:v>2.767659244260134</c:v>
                </c:pt>
                <c:pt idx="122">
                  <c:v>2.767659244260134</c:v>
                </c:pt>
                <c:pt idx="123">
                  <c:v>2.767659244260134</c:v>
                </c:pt>
                <c:pt idx="124">
                  <c:v>2.767659244260134</c:v>
                </c:pt>
                <c:pt idx="125">
                  <c:v>2.767659244260134</c:v>
                </c:pt>
                <c:pt idx="126">
                  <c:v>2.767659244260134</c:v>
                </c:pt>
                <c:pt idx="127">
                  <c:v>2.767659244260134</c:v>
                </c:pt>
                <c:pt idx="128">
                  <c:v>2.767659244260134</c:v>
                </c:pt>
                <c:pt idx="129">
                  <c:v>2.767659244260134</c:v>
                </c:pt>
                <c:pt idx="130">
                  <c:v>2.767659244260134</c:v>
                </c:pt>
                <c:pt idx="131">
                  <c:v>2.767659244260134</c:v>
                </c:pt>
                <c:pt idx="132">
                  <c:v>2.767659244260134</c:v>
                </c:pt>
                <c:pt idx="133">
                  <c:v>2.767659244260134</c:v>
                </c:pt>
                <c:pt idx="134">
                  <c:v>2.767659244260134</c:v>
                </c:pt>
                <c:pt idx="135">
                  <c:v>2.767659244260134</c:v>
                </c:pt>
                <c:pt idx="136">
                  <c:v>2.767659244260134</c:v>
                </c:pt>
                <c:pt idx="137">
                  <c:v>2.7681755399476784</c:v>
                </c:pt>
                <c:pt idx="138">
                  <c:v>2.779607870974715</c:v>
                </c:pt>
                <c:pt idx="139">
                  <c:v>2.8447497358248075</c:v>
                </c:pt>
                <c:pt idx="140">
                  <c:v>3.0087056637881213</c:v>
                </c:pt>
                <c:pt idx="141">
                  <c:v>3.23278450561578</c:v>
                </c:pt>
                <c:pt idx="142">
                  <c:v>3.4232951444205755</c:v>
                </c:pt>
                <c:pt idx="143">
                  <c:v>3.554205086920442</c:v>
                </c:pt>
                <c:pt idx="144">
                  <c:v>3.6836328527417685</c:v>
                </c:pt>
                <c:pt idx="145">
                  <c:v>3.872921029102776</c:v>
                </c:pt>
                <c:pt idx="146">
                  <c:v>4.1226583524492035</c:v>
                </c:pt>
                <c:pt idx="147">
                  <c:v>4.3808129321726055</c:v>
                </c:pt>
                <c:pt idx="148">
                  <c:v>4.5926320552467734</c:v>
                </c:pt>
                <c:pt idx="149">
                  <c:v>4.7245937975898284</c:v>
                </c:pt>
                <c:pt idx="150">
                  <c:v>4.7402602819356767</c:v>
                </c:pt>
                <c:pt idx="151">
                  <c:v>4.7402602819356767</c:v>
                </c:pt>
                <c:pt idx="152">
                  <c:v>4.7402602819356767</c:v>
                </c:pt>
                <c:pt idx="153">
                  <c:v>4.7402602819356767</c:v>
                </c:pt>
                <c:pt idx="154">
                  <c:v>4.7402602819356767</c:v>
                </c:pt>
                <c:pt idx="155">
                  <c:v>4.7402602819356767</c:v>
                </c:pt>
                <c:pt idx="156">
                  <c:v>4.7878732816537388</c:v>
                </c:pt>
                <c:pt idx="157">
                  <c:v>4.9039340627356856</c:v>
                </c:pt>
                <c:pt idx="158">
                  <c:v>5.0958199005870322</c:v>
                </c:pt>
                <c:pt idx="159">
                  <c:v>5.3511065540339207</c:v>
                </c:pt>
                <c:pt idx="160">
                  <c:v>5.6376851006947462</c:v>
                </c:pt>
                <c:pt idx="161">
                  <c:v>5.9176681285124211</c:v>
                </c:pt>
                <c:pt idx="162">
                  <c:v>6.1907398755918948</c:v>
                </c:pt>
                <c:pt idx="163">
                  <c:v>6.4677618346538965</c:v>
                </c:pt>
                <c:pt idx="164">
                  <c:v>6.7241309851093547</c:v>
                </c:pt>
                <c:pt idx="165">
                  <c:v>6.9523537794171562</c:v>
                </c:pt>
                <c:pt idx="166">
                  <c:v>7.2059281015845045</c:v>
                </c:pt>
                <c:pt idx="167">
                  <c:v>7.535376786811705</c:v>
                </c:pt>
                <c:pt idx="168">
                  <c:v>7.8741628108116011</c:v>
                </c:pt>
                <c:pt idx="169">
                  <c:v>8.0914899352637484</c:v>
                </c:pt>
                <c:pt idx="170">
                  <c:v>8.1051356677253974</c:v>
                </c:pt>
                <c:pt idx="171">
                  <c:v>8.1051356677253974</c:v>
                </c:pt>
                <c:pt idx="172">
                  <c:v>8.1051356677253974</c:v>
                </c:pt>
                <c:pt idx="173">
                  <c:v>8.1051356677253974</c:v>
                </c:pt>
                <c:pt idx="174">
                  <c:v>8.1051356677253974</c:v>
                </c:pt>
                <c:pt idx="175">
                  <c:v>8.1443328335015011</c:v>
                </c:pt>
                <c:pt idx="176">
                  <c:v>8.3051409207924589</c:v>
                </c:pt>
                <c:pt idx="177">
                  <c:v>8.5481806625173231</c:v>
                </c:pt>
                <c:pt idx="178">
                  <c:v>8.7802907070926857</c:v>
                </c:pt>
                <c:pt idx="179">
                  <c:v>8.9323866325966854</c:v>
                </c:pt>
                <c:pt idx="180">
                  <c:v>9.0200437394430928</c:v>
                </c:pt>
                <c:pt idx="181">
                  <c:v>9.0624018520140233</c:v>
                </c:pt>
                <c:pt idx="182">
                  <c:v>9.0624018520140233</c:v>
                </c:pt>
                <c:pt idx="183">
                  <c:v>9.0624018520140233</c:v>
                </c:pt>
                <c:pt idx="184">
                  <c:v>9.0624018520140233</c:v>
                </c:pt>
                <c:pt idx="185">
                  <c:v>9.0624018520140233</c:v>
                </c:pt>
                <c:pt idx="186">
                  <c:v>9.0624018520140233</c:v>
                </c:pt>
                <c:pt idx="187">
                  <c:v>9.0624018520140233</c:v>
                </c:pt>
                <c:pt idx="188">
                  <c:v>9.0624018520140233</c:v>
                </c:pt>
                <c:pt idx="189">
                  <c:v>9.0624018520140233</c:v>
                </c:pt>
                <c:pt idx="190">
                  <c:v>9.0624018520140233</c:v>
                </c:pt>
                <c:pt idx="191">
                  <c:v>9.0637380421461131</c:v>
                </c:pt>
                <c:pt idx="192">
                  <c:v>9.0774827442756791</c:v>
                </c:pt>
                <c:pt idx="193">
                  <c:v>9.1004321964808543</c:v>
                </c:pt>
                <c:pt idx="194">
                  <c:v>9.1296731756483283</c:v>
                </c:pt>
                <c:pt idx="195">
                  <c:v>9.1654857794278826</c:v>
                </c:pt>
                <c:pt idx="196">
                  <c:v>9.2041505052958836</c:v>
                </c:pt>
                <c:pt idx="197">
                  <c:v>9.2497188863078854</c:v>
                </c:pt>
                <c:pt idx="198">
                  <c:v>9.3103963513349015</c:v>
                </c:pt>
                <c:pt idx="199">
                  <c:v>9.388302148196475</c:v>
                </c:pt>
                <c:pt idx="200">
                  <c:v>9.4867266773244481</c:v>
                </c:pt>
                <c:pt idx="201">
                  <c:v>9.6095822682340231</c:v>
                </c:pt>
                <c:pt idx="202">
                  <c:v>9.780907290942169</c:v>
                </c:pt>
                <c:pt idx="203">
                  <c:v>10.019713631230974</c:v>
                </c:pt>
                <c:pt idx="204">
                  <c:v>10.309376326527206</c:v>
                </c:pt>
                <c:pt idx="205">
                  <c:v>10.66297093160304</c:v>
                </c:pt>
                <c:pt idx="206">
                  <c:v>11.092062756378169</c:v>
                </c:pt>
                <c:pt idx="207">
                  <c:v>11.551902137511096</c:v>
                </c:pt>
                <c:pt idx="208">
                  <c:v>12.05086353046342</c:v>
                </c:pt>
                <c:pt idx="209">
                  <c:v>12.613431375046531</c:v>
                </c:pt>
                <c:pt idx="210">
                  <c:v>13.154506613444536</c:v>
                </c:pt>
                <c:pt idx="211">
                  <c:v>13.615004738471796</c:v>
                </c:pt>
                <c:pt idx="212">
                  <c:v>14.020114417133501</c:v>
                </c:pt>
                <c:pt idx="213">
                  <c:v>14.420515611629321</c:v>
                </c:pt>
                <c:pt idx="214">
                  <c:v>14.887926193645969</c:v>
                </c:pt>
                <c:pt idx="215">
                  <c:v>15.452050050006068</c:v>
                </c:pt>
                <c:pt idx="216">
                  <c:v>16.078312906597592</c:v>
                </c:pt>
                <c:pt idx="217">
                  <c:v>16.705335276734289</c:v>
                </c:pt>
                <c:pt idx="218">
                  <c:v>17.28484109986924</c:v>
                </c:pt>
                <c:pt idx="219">
                  <c:v>17.795046907407613</c:v>
                </c:pt>
                <c:pt idx="220">
                  <c:v>18.220782652033513</c:v>
                </c:pt>
                <c:pt idx="221">
                  <c:v>18.568156051891755</c:v>
                </c:pt>
                <c:pt idx="222">
                  <c:v>18.879730194802111</c:v>
                </c:pt>
                <c:pt idx="223">
                  <c:v>19.18813863521294</c:v>
                </c:pt>
                <c:pt idx="224">
                  <c:v>19.52074395763794</c:v>
                </c:pt>
                <c:pt idx="225">
                  <c:v>19.885906208114442</c:v>
                </c:pt>
                <c:pt idx="226">
                  <c:v>20.256546089251</c:v>
                </c:pt>
                <c:pt idx="227">
                  <c:v>20.618111948315104</c:v>
                </c:pt>
                <c:pt idx="228">
                  <c:v>20.962659444368569</c:v>
                </c:pt>
                <c:pt idx="229">
                  <c:v>21.267096774437508</c:v>
                </c:pt>
                <c:pt idx="230">
                  <c:v>21.500127792821136</c:v>
                </c:pt>
                <c:pt idx="231">
                  <c:v>21.593495616206294</c:v>
                </c:pt>
                <c:pt idx="232">
                  <c:v>21.593495616206294</c:v>
                </c:pt>
                <c:pt idx="233">
                  <c:v>21.593495616206294</c:v>
                </c:pt>
                <c:pt idx="234">
                  <c:v>21.593495616206294</c:v>
                </c:pt>
                <c:pt idx="235">
                  <c:v>21.593495616206294</c:v>
                </c:pt>
                <c:pt idx="236">
                  <c:v>21.593495616206294</c:v>
                </c:pt>
                <c:pt idx="237">
                  <c:v>21.593495616206294</c:v>
                </c:pt>
                <c:pt idx="238">
                  <c:v>21.593495616206294</c:v>
                </c:pt>
                <c:pt idx="239">
                  <c:v>21.593495616206294</c:v>
                </c:pt>
                <c:pt idx="240">
                  <c:v>21.593495616206294</c:v>
                </c:pt>
                <c:pt idx="241">
                  <c:v>21.593495616206294</c:v>
                </c:pt>
                <c:pt idx="242">
                  <c:v>21.593495616206294</c:v>
                </c:pt>
                <c:pt idx="243">
                  <c:v>21.593495616206294</c:v>
                </c:pt>
                <c:pt idx="244">
                  <c:v>21.593495616206294</c:v>
                </c:pt>
                <c:pt idx="245">
                  <c:v>21.593495616206294</c:v>
                </c:pt>
                <c:pt idx="246">
                  <c:v>21.593495616206294</c:v>
                </c:pt>
                <c:pt idx="247">
                  <c:v>21.593495616206294</c:v>
                </c:pt>
                <c:pt idx="248">
                  <c:v>21.593495616206294</c:v>
                </c:pt>
                <c:pt idx="249">
                  <c:v>21.593495616206294</c:v>
                </c:pt>
                <c:pt idx="250">
                  <c:v>21.593495616206294</c:v>
                </c:pt>
                <c:pt idx="251">
                  <c:v>21.593495616206294</c:v>
                </c:pt>
                <c:pt idx="252">
                  <c:v>21.609398051457664</c:v>
                </c:pt>
                <c:pt idx="253">
                  <c:v>21.658702078473361</c:v>
                </c:pt>
                <c:pt idx="254">
                  <c:v>21.670095137315471</c:v>
                </c:pt>
                <c:pt idx="255">
                  <c:v>21.670095137315471</c:v>
                </c:pt>
                <c:pt idx="256">
                  <c:v>21.670095137315471</c:v>
                </c:pt>
                <c:pt idx="257">
                  <c:v>21.803499536039489</c:v>
                </c:pt>
                <c:pt idx="258">
                  <c:v>22.087396946151337</c:v>
                </c:pt>
                <c:pt idx="259">
                  <c:v>22.467402176732865</c:v>
                </c:pt>
                <c:pt idx="260">
                  <c:v>22.898052851000745</c:v>
                </c:pt>
                <c:pt idx="261">
                  <c:v>23.389639813563651</c:v>
                </c:pt>
                <c:pt idx="262">
                  <c:v>24.01000295279206</c:v>
                </c:pt>
                <c:pt idx="263">
                  <c:v>24.796588802561192</c:v>
                </c:pt>
                <c:pt idx="264">
                  <c:v>25.663018871781837</c:v>
                </c:pt>
                <c:pt idx="265">
                  <c:v>26.462686501471275</c:v>
                </c:pt>
                <c:pt idx="266">
                  <c:v>27.163135462118788</c:v>
                </c:pt>
                <c:pt idx="267">
                  <c:v>27.832317398431307</c:v>
                </c:pt>
                <c:pt idx="268">
                  <c:v>28.473743415587776</c:v>
                </c:pt>
                <c:pt idx="269">
                  <c:v>29.001748858814405</c:v>
                </c:pt>
                <c:pt idx="270">
                  <c:v>29.310910697074394</c:v>
                </c:pt>
                <c:pt idx="271">
                  <c:v>29.458635618272265</c:v>
                </c:pt>
                <c:pt idx="272">
                  <c:v>29.4936926727149</c:v>
                </c:pt>
                <c:pt idx="273">
                  <c:v>29.4936926727149</c:v>
                </c:pt>
                <c:pt idx="274">
                  <c:v>29.4936926727149</c:v>
                </c:pt>
                <c:pt idx="275">
                  <c:v>29.4936926727149</c:v>
                </c:pt>
                <c:pt idx="276">
                  <c:v>29.4936926727149</c:v>
                </c:pt>
                <c:pt idx="277">
                  <c:v>29.4936926727149</c:v>
                </c:pt>
                <c:pt idx="278">
                  <c:v>29.4936926727149</c:v>
                </c:pt>
                <c:pt idx="279">
                  <c:v>29.4936926727149</c:v>
                </c:pt>
                <c:pt idx="280">
                  <c:v>29.4936926727149</c:v>
                </c:pt>
                <c:pt idx="281">
                  <c:v>29.876648925888365</c:v>
                </c:pt>
                <c:pt idx="282">
                  <c:v>30.538684554342176</c:v>
                </c:pt>
                <c:pt idx="283">
                  <c:v>31.349628771620118</c:v>
                </c:pt>
                <c:pt idx="284">
                  <c:v>32.265272846794474</c:v>
                </c:pt>
                <c:pt idx="285">
                  <c:v>33.235741779384377</c:v>
                </c:pt>
                <c:pt idx="286">
                  <c:v>34.264528993451918</c:v>
                </c:pt>
                <c:pt idx="287">
                  <c:v>35.385497193403523</c:v>
                </c:pt>
                <c:pt idx="288">
                  <c:v>36.491423872941944</c:v>
                </c:pt>
                <c:pt idx="289">
                  <c:v>37.341483705393728</c:v>
                </c:pt>
                <c:pt idx="290">
                  <c:v>37.797361750809813</c:v>
                </c:pt>
                <c:pt idx="291">
                  <c:v>37.914136143780588</c:v>
                </c:pt>
                <c:pt idx="292">
                  <c:v>37.914136143780588</c:v>
                </c:pt>
                <c:pt idx="293">
                  <c:v>37.914136143780588</c:v>
                </c:pt>
                <c:pt idx="294">
                  <c:v>38.008353629706285</c:v>
                </c:pt>
                <c:pt idx="295">
                  <c:v>38.203954962409789</c:v>
                </c:pt>
                <c:pt idx="296">
                  <c:v>38.478693544176473</c:v>
                </c:pt>
                <c:pt idx="297">
                  <c:v>38.795118909640159</c:v>
                </c:pt>
                <c:pt idx="298">
                  <c:v>39.098403263361007</c:v>
                </c:pt>
                <c:pt idx="299">
                  <c:v>39.347364056953502</c:v>
                </c:pt>
                <c:pt idx="300">
                  <c:v>39.524472018716182</c:v>
                </c:pt>
                <c:pt idx="301">
                  <c:v>39.612984444398052</c:v>
                </c:pt>
                <c:pt idx="302">
                  <c:v>39.613402517836811</c:v>
                </c:pt>
                <c:pt idx="303">
                  <c:v>39.613402517836811</c:v>
                </c:pt>
                <c:pt idx="304">
                  <c:v>39.613402517836811</c:v>
                </c:pt>
                <c:pt idx="305">
                  <c:v>39.613402517836811</c:v>
                </c:pt>
                <c:pt idx="306">
                  <c:v>39.613402517836811</c:v>
                </c:pt>
                <c:pt idx="307">
                  <c:v>39.674207564315765</c:v>
                </c:pt>
                <c:pt idx="308">
                  <c:v>39.797984523570769</c:v>
                </c:pt>
                <c:pt idx="309">
                  <c:v>39.907266105036967</c:v>
                </c:pt>
                <c:pt idx="310">
                  <c:v>39.973943590145367</c:v>
                </c:pt>
                <c:pt idx="311">
                  <c:v>39.978221452755598</c:v>
                </c:pt>
                <c:pt idx="312">
                  <c:v>39.978221452755598</c:v>
                </c:pt>
                <c:pt idx="313">
                  <c:v>39.978221452755598</c:v>
                </c:pt>
                <c:pt idx="314">
                  <c:v>39.978221452755598</c:v>
                </c:pt>
                <c:pt idx="315">
                  <c:v>39.978221452755598</c:v>
                </c:pt>
                <c:pt idx="316">
                  <c:v>39.978221452755598</c:v>
                </c:pt>
                <c:pt idx="317">
                  <c:v>39.978221452755598</c:v>
                </c:pt>
                <c:pt idx="318">
                  <c:v>39.978221452755598</c:v>
                </c:pt>
                <c:pt idx="319">
                  <c:v>39.978221452755598</c:v>
                </c:pt>
                <c:pt idx="320">
                  <c:v>39.978221452755598</c:v>
                </c:pt>
                <c:pt idx="321">
                  <c:v>40.027294924856804</c:v>
                </c:pt>
                <c:pt idx="322">
                  <c:v>40.103302235638857</c:v>
                </c:pt>
                <c:pt idx="323">
                  <c:v>40.165266081521153</c:v>
                </c:pt>
                <c:pt idx="324">
                  <c:v>40.23443387353489</c:v>
                </c:pt>
                <c:pt idx="325">
                  <c:v>40.334197716496924</c:v>
                </c:pt>
                <c:pt idx="326">
                  <c:v>40.424914043723483</c:v>
                </c:pt>
                <c:pt idx="327">
                  <c:v>40.424914043723483</c:v>
                </c:pt>
                <c:pt idx="328">
                  <c:v>40.424914043723483</c:v>
                </c:pt>
                <c:pt idx="329">
                  <c:v>40.424914043723483</c:v>
                </c:pt>
                <c:pt idx="330">
                  <c:v>40.424914043723483</c:v>
                </c:pt>
                <c:pt idx="331">
                  <c:v>40.460395221519036</c:v>
                </c:pt>
                <c:pt idx="332">
                  <c:v>40.48567938908613</c:v>
                </c:pt>
                <c:pt idx="333">
                  <c:v>40.512925417169704</c:v>
                </c:pt>
                <c:pt idx="334">
                  <c:v>40.539563905337502</c:v>
                </c:pt>
                <c:pt idx="335">
                  <c:v>40.570526190295617</c:v>
                </c:pt>
                <c:pt idx="336">
                  <c:v>40.630977036830771</c:v>
                </c:pt>
                <c:pt idx="337">
                  <c:v>40.741414696274163</c:v>
                </c:pt>
                <c:pt idx="338">
                  <c:v>40.952608074911218</c:v>
                </c:pt>
                <c:pt idx="339">
                  <c:v>41.338130534389215</c:v>
                </c:pt>
                <c:pt idx="340">
                  <c:v>41.899568027154835</c:v>
                </c:pt>
                <c:pt idx="341">
                  <c:v>42.466933077141483</c:v>
                </c:pt>
                <c:pt idx="342">
                  <c:v>42.848334718726541</c:v>
                </c:pt>
                <c:pt idx="343">
                  <c:v>43.076505092663425</c:v>
                </c:pt>
                <c:pt idx="344">
                  <c:v>43.303062977577405</c:v>
                </c:pt>
                <c:pt idx="345">
                  <c:v>43.565662374206738</c:v>
                </c:pt>
                <c:pt idx="346">
                  <c:v>43.813925284232511</c:v>
                </c:pt>
                <c:pt idx="347">
                  <c:v>44.066578934637135</c:v>
                </c:pt>
                <c:pt idx="348">
                  <c:v>44.341263151891461</c:v>
                </c:pt>
                <c:pt idx="349">
                  <c:v>44.588708288822623</c:v>
                </c:pt>
                <c:pt idx="350">
                  <c:v>44.783531521773234</c:v>
                </c:pt>
                <c:pt idx="351">
                  <c:v>44.939818158632541</c:v>
                </c:pt>
                <c:pt idx="352">
                  <c:v>45.084757964244801</c:v>
                </c:pt>
                <c:pt idx="353">
                  <c:v>45.235133127708835</c:v>
                </c:pt>
                <c:pt idx="354">
                  <c:v>45.408024724351371</c:v>
                </c:pt>
                <c:pt idx="355">
                  <c:v>45.604590095658764</c:v>
                </c:pt>
                <c:pt idx="356">
                  <c:v>45.785731944047633</c:v>
                </c:pt>
                <c:pt idx="357">
                  <c:v>45.876449206971436</c:v>
                </c:pt>
                <c:pt idx="358">
                  <c:v>45.876449206971436</c:v>
                </c:pt>
                <c:pt idx="359">
                  <c:v>45.876449206971436</c:v>
                </c:pt>
                <c:pt idx="360">
                  <c:v>45.876449206971436</c:v>
                </c:pt>
                <c:pt idx="361">
                  <c:v>45.876449206971436</c:v>
                </c:pt>
                <c:pt idx="362">
                  <c:v>45.876449206971436</c:v>
                </c:pt>
                <c:pt idx="363">
                  <c:v>45.93410552706959</c:v>
                </c:pt>
                <c:pt idx="364">
                  <c:v>46.047097527338707</c:v>
                </c:pt>
                <c:pt idx="365">
                  <c:v>46.199317265391386</c:v>
                </c:pt>
                <c:pt idx="366">
                  <c:v>46.406362843600014</c:v>
                </c:pt>
                <c:pt idx="367">
                  <c:v>46.702135626164747</c:v>
                </c:pt>
                <c:pt idx="368">
                  <c:v>47.056412304410436</c:v>
                </c:pt>
                <c:pt idx="369">
                  <c:v>47.363356277558147</c:v>
                </c:pt>
                <c:pt idx="370">
                  <c:v>47.540436082340676</c:v>
                </c:pt>
                <c:pt idx="371">
                  <c:v>47.540436082340676</c:v>
                </c:pt>
                <c:pt idx="372">
                  <c:v>47.540436082340676</c:v>
                </c:pt>
                <c:pt idx="373">
                  <c:v>47.540436082340676</c:v>
                </c:pt>
                <c:pt idx="374">
                  <c:v>47.540436082340676</c:v>
                </c:pt>
                <c:pt idx="375">
                  <c:v>47.540436082340676</c:v>
                </c:pt>
                <c:pt idx="376">
                  <c:v>47.540436082340676</c:v>
                </c:pt>
                <c:pt idx="377">
                  <c:v>47.540436082340676</c:v>
                </c:pt>
                <c:pt idx="378">
                  <c:v>47.540436082340676</c:v>
                </c:pt>
                <c:pt idx="379">
                  <c:v>47.540436082340676</c:v>
                </c:pt>
                <c:pt idx="380">
                  <c:v>47.540436082340676</c:v>
                </c:pt>
                <c:pt idx="381">
                  <c:v>47.540436082340676</c:v>
                </c:pt>
                <c:pt idx="382">
                  <c:v>47.540436082340676</c:v>
                </c:pt>
                <c:pt idx="383">
                  <c:v>47.540436082340676</c:v>
                </c:pt>
                <c:pt idx="384">
                  <c:v>47.540436082340676</c:v>
                </c:pt>
                <c:pt idx="385">
                  <c:v>47.540436082340676</c:v>
                </c:pt>
                <c:pt idx="386">
                  <c:v>47.540436082340676</c:v>
                </c:pt>
                <c:pt idx="387">
                  <c:v>47.540436082340676</c:v>
                </c:pt>
                <c:pt idx="388">
                  <c:v>47.540436082340676</c:v>
                </c:pt>
                <c:pt idx="389">
                  <c:v>47.540436082340676</c:v>
                </c:pt>
                <c:pt idx="390">
                  <c:v>47.540436082340676</c:v>
                </c:pt>
                <c:pt idx="391">
                  <c:v>47.544324841593067</c:v>
                </c:pt>
                <c:pt idx="392">
                  <c:v>47.574871341018238</c:v>
                </c:pt>
                <c:pt idx="393">
                  <c:v>47.683024739222553</c:v>
                </c:pt>
                <c:pt idx="394">
                  <c:v>47.930102692234307</c:v>
                </c:pt>
                <c:pt idx="395">
                  <c:v>48.36406452490241</c:v>
                </c:pt>
                <c:pt idx="396">
                  <c:v>49.007243402169351</c:v>
                </c:pt>
                <c:pt idx="397">
                  <c:v>49.808777882382287</c:v>
                </c:pt>
                <c:pt idx="398">
                  <c:v>50.573221370974082</c:v>
                </c:pt>
                <c:pt idx="399">
                  <c:v>51.078266847994087</c:v>
                </c:pt>
                <c:pt idx="400">
                  <c:v>51.291441798191656</c:v>
                </c:pt>
                <c:pt idx="401">
                  <c:v>51.291441798191656</c:v>
                </c:pt>
                <c:pt idx="402">
                  <c:v>51.291441798191656</c:v>
                </c:pt>
                <c:pt idx="403">
                  <c:v>51.291441798191656</c:v>
                </c:pt>
                <c:pt idx="404">
                  <c:v>51.291441798191656</c:v>
                </c:pt>
                <c:pt idx="405">
                  <c:v>51.291441798191656</c:v>
                </c:pt>
                <c:pt idx="406">
                  <c:v>51.291441798191656</c:v>
                </c:pt>
                <c:pt idx="407">
                  <c:v>51.291441798191656</c:v>
                </c:pt>
                <c:pt idx="408">
                  <c:v>51.291441798191656</c:v>
                </c:pt>
                <c:pt idx="409">
                  <c:v>51.333602317959439</c:v>
                </c:pt>
                <c:pt idx="410">
                  <c:v>51.431048302243518</c:v>
                </c:pt>
                <c:pt idx="411">
                  <c:v>51.552757852598177</c:v>
                </c:pt>
                <c:pt idx="412">
                  <c:v>51.690382997827427</c:v>
                </c:pt>
                <c:pt idx="413">
                  <c:v>51.862957717539118</c:v>
                </c:pt>
                <c:pt idx="414">
                  <c:v>52.110235501799288</c:v>
                </c:pt>
                <c:pt idx="415">
                  <c:v>52.432404867372753</c:v>
                </c:pt>
                <c:pt idx="416">
                  <c:v>52.746600856569088</c:v>
                </c:pt>
                <c:pt idx="417">
                  <c:v>52.95718280159209</c:v>
                </c:pt>
                <c:pt idx="418">
                  <c:v>53.026713675276795</c:v>
                </c:pt>
                <c:pt idx="419">
                  <c:v>53.026713675276795</c:v>
                </c:pt>
                <c:pt idx="420">
                  <c:v>53.026713675276795</c:v>
                </c:pt>
                <c:pt idx="421">
                  <c:v>53.077843175366212</c:v>
                </c:pt>
                <c:pt idx="422">
                  <c:v>53.22304176056543</c:v>
                </c:pt>
                <c:pt idx="423">
                  <c:v>53.491131911325311</c:v>
                </c:pt>
                <c:pt idx="424">
                  <c:v>53.977827699319995</c:v>
                </c:pt>
                <c:pt idx="425">
                  <c:v>54.825024385715679</c:v>
                </c:pt>
                <c:pt idx="426">
                  <c:v>56.051108586738273</c:v>
                </c:pt>
                <c:pt idx="427">
                  <c:v>57.319184423600824</c:v>
                </c:pt>
                <c:pt idx="428">
                  <c:v>58.169802903284022</c:v>
                </c:pt>
                <c:pt idx="429">
                  <c:v>58.520715307735443</c:v>
                </c:pt>
                <c:pt idx="430">
                  <c:v>58.587964053996352</c:v>
                </c:pt>
                <c:pt idx="431">
                  <c:v>58.587964053996352</c:v>
                </c:pt>
                <c:pt idx="432">
                  <c:v>58.642596799783817</c:v>
                </c:pt>
                <c:pt idx="433">
                  <c:v>58.758123040664856</c:v>
                </c:pt>
                <c:pt idx="434">
                  <c:v>58.789876194363138</c:v>
                </c:pt>
                <c:pt idx="435">
                  <c:v>58.789876194363138</c:v>
                </c:pt>
                <c:pt idx="436">
                  <c:v>58.789876194363138</c:v>
                </c:pt>
                <c:pt idx="437">
                  <c:v>58.789876194363138</c:v>
                </c:pt>
                <c:pt idx="438">
                  <c:v>58.789876194363138</c:v>
                </c:pt>
                <c:pt idx="439">
                  <c:v>58.789876194363138</c:v>
                </c:pt>
                <c:pt idx="440">
                  <c:v>58.789876194363138</c:v>
                </c:pt>
                <c:pt idx="441">
                  <c:v>58.789876194363138</c:v>
                </c:pt>
                <c:pt idx="442">
                  <c:v>58.789876194363138</c:v>
                </c:pt>
                <c:pt idx="443">
                  <c:v>58.789876194363138</c:v>
                </c:pt>
                <c:pt idx="444">
                  <c:v>58.789933094595526</c:v>
                </c:pt>
                <c:pt idx="445">
                  <c:v>58.789933094595526</c:v>
                </c:pt>
                <c:pt idx="446">
                  <c:v>58.789933094595526</c:v>
                </c:pt>
                <c:pt idx="447">
                  <c:v>58.789933094595526</c:v>
                </c:pt>
                <c:pt idx="448">
                  <c:v>58.789933094595526</c:v>
                </c:pt>
                <c:pt idx="449">
                  <c:v>58.789933094595526</c:v>
                </c:pt>
                <c:pt idx="450">
                  <c:v>58.789933094595526</c:v>
                </c:pt>
                <c:pt idx="451">
                  <c:v>58.789933094595526</c:v>
                </c:pt>
                <c:pt idx="452">
                  <c:v>58.789933094595526</c:v>
                </c:pt>
                <c:pt idx="453">
                  <c:v>58.789933094595526</c:v>
                </c:pt>
                <c:pt idx="454">
                  <c:v>58.789933094595526</c:v>
                </c:pt>
                <c:pt idx="455">
                  <c:v>58.789933094595526</c:v>
                </c:pt>
                <c:pt idx="456">
                  <c:v>58.789933094595526</c:v>
                </c:pt>
                <c:pt idx="457">
                  <c:v>58.789933094595526</c:v>
                </c:pt>
                <c:pt idx="458">
                  <c:v>58.789933094595526</c:v>
                </c:pt>
                <c:pt idx="459">
                  <c:v>58.789933094595526</c:v>
                </c:pt>
                <c:pt idx="460">
                  <c:v>58.789933094595526</c:v>
                </c:pt>
                <c:pt idx="461">
                  <c:v>58.789933094595526</c:v>
                </c:pt>
                <c:pt idx="462">
                  <c:v>58.789933094595526</c:v>
                </c:pt>
                <c:pt idx="463">
                  <c:v>58.789933094595526</c:v>
                </c:pt>
                <c:pt idx="464">
                  <c:v>58.789933094595526</c:v>
                </c:pt>
                <c:pt idx="465">
                  <c:v>58.789933094595526</c:v>
                </c:pt>
                <c:pt idx="466">
                  <c:v>58.789933094595526</c:v>
                </c:pt>
                <c:pt idx="467">
                  <c:v>58.789933094595526</c:v>
                </c:pt>
                <c:pt idx="468">
                  <c:v>58.789933094595526</c:v>
                </c:pt>
                <c:pt idx="469">
                  <c:v>58.789933094595526</c:v>
                </c:pt>
                <c:pt idx="470">
                  <c:v>58.789933094595526</c:v>
                </c:pt>
                <c:pt idx="471">
                  <c:v>58.789933094595526</c:v>
                </c:pt>
                <c:pt idx="472">
                  <c:v>58.789933094595526</c:v>
                </c:pt>
                <c:pt idx="473">
                  <c:v>58.789933094595526</c:v>
                </c:pt>
                <c:pt idx="474">
                  <c:v>58.789933094595526</c:v>
                </c:pt>
                <c:pt idx="475">
                  <c:v>58.789933094595526</c:v>
                </c:pt>
                <c:pt idx="476">
                  <c:v>58.789933094595526</c:v>
                </c:pt>
                <c:pt idx="477">
                  <c:v>58.789933094595526</c:v>
                </c:pt>
                <c:pt idx="478">
                  <c:v>58.789933094595526</c:v>
                </c:pt>
                <c:pt idx="479">
                  <c:v>58.789933094595526</c:v>
                </c:pt>
                <c:pt idx="480">
                  <c:v>58.789933094595526</c:v>
                </c:pt>
                <c:pt idx="481">
                  <c:v>58.789933094595526</c:v>
                </c:pt>
                <c:pt idx="482">
                  <c:v>58.789933094595526</c:v>
                </c:pt>
                <c:pt idx="483">
                  <c:v>58.789933094595526</c:v>
                </c:pt>
                <c:pt idx="484">
                  <c:v>58.789933094595526</c:v>
                </c:pt>
                <c:pt idx="485">
                  <c:v>58.789933094595526</c:v>
                </c:pt>
                <c:pt idx="486">
                  <c:v>58.789933094595526</c:v>
                </c:pt>
                <c:pt idx="487">
                  <c:v>58.789933094595526</c:v>
                </c:pt>
                <c:pt idx="488">
                  <c:v>58.789933094595526</c:v>
                </c:pt>
                <c:pt idx="489">
                  <c:v>58.789933094595526</c:v>
                </c:pt>
                <c:pt idx="490">
                  <c:v>58.789933094595526</c:v>
                </c:pt>
                <c:pt idx="491">
                  <c:v>58.789933094595526</c:v>
                </c:pt>
                <c:pt idx="492">
                  <c:v>58.789933094595526</c:v>
                </c:pt>
                <c:pt idx="493">
                  <c:v>58.789933094595526</c:v>
                </c:pt>
                <c:pt idx="494">
                  <c:v>58.789933094595526</c:v>
                </c:pt>
                <c:pt idx="495">
                  <c:v>58.789933094595526</c:v>
                </c:pt>
                <c:pt idx="496">
                  <c:v>58.789933094595526</c:v>
                </c:pt>
                <c:pt idx="497">
                  <c:v>58.789933094595526</c:v>
                </c:pt>
                <c:pt idx="498">
                  <c:v>58.789933094595526</c:v>
                </c:pt>
                <c:pt idx="499">
                  <c:v>58.789933094595526</c:v>
                </c:pt>
                <c:pt idx="500">
                  <c:v>58.789933094595526</c:v>
                </c:pt>
                <c:pt idx="501">
                  <c:v>58.789933094595526</c:v>
                </c:pt>
                <c:pt idx="502">
                  <c:v>58.789933094595526</c:v>
                </c:pt>
                <c:pt idx="503">
                  <c:v>58.789933094595526</c:v>
                </c:pt>
                <c:pt idx="504">
                  <c:v>58.789933094595526</c:v>
                </c:pt>
                <c:pt idx="505">
                  <c:v>58.789933094595526</c:v>
                </c:pt>
                <c:pt idx="506">
                  <c:v>58.789933094595526</c:v>
                </c:pt>
                <c:pt idx="507">
                  <c:v>58.789933094595526</c:v>
                </c:pt>
                <c:pt idx="508">
                  <c:v>58.789933094595526</c:v>
                </c:pt>
                <c:pt idx="509">
                  <c:v>58.789933094595526</c:v>
                </c:pt>
                <c:pt idx="510">
                  <c:v>58.789933094595526</c:v>
                </c:pt>
                <c:pt idx="511">
                  <c:v>58.795590435538926</c:v>
                </c:pt>
                <c:pt idx="512">
                  <c:v>58.855711329257304</c:v>
                </c:pt>
                <c:pt idx="513">
                  <c:v>59.115829703307377</c:v>
                </c:pt>
                <c:pt idx="514">
                  <c:v>59.721431893357817</c:v>
                </c:pt>
                <c:pt idx="515">
                  <c:v>60.619252535655086</c:v>
                </c:pt>
                <c:pt idx="516">
                  <c:v>61.510985419618819</c:v>
                </c:pt>
                <c:pt idx="517">
                  <c:v>62.089443890929545</c:v>
                </c:pt>
                <c:pt idx="518">
                  <c:v>62.330472299440039</c:v>
                </c:pt>
                <c:pt idx="519">
                  <c:v>62.37917992765459</c:v>
                </c:pt>
                <c:pt idx="520">
                  <c:v>62.37917992765459</c:v>
                </c:pt>
                <c:pt idx="521">
                  <c:v>62.37917992765459</c:v>
                </c:pt>
                <c:pt idx="522">
                  <c:v>62.37917992765459</c:v>
                </c:pt>
                <c:pt idx="523">
                  <c:v>62.37917992765459</c:v>
                </c:pt>
                <c:pt idx="524">
                  <c:v>62.37917992765459</c:v>
                </c:pt>
                <c:pt idx="525">
                  <c:v>62.37917992765459</c:v>
                </c:pt>
                <c:pt idx="526">
                  <c:v>62.37917992765459</c:v>
                </c:pt>
                <c:pt idx="527">
                  <c:v>62.37917992765459</c:v>
                </c:pt>
                <c:pt idx="528">
                  <c:v>62.37917992765459</c:v>
                </c:pt>
                <c:pt idx="529">
                  <c:v>62.37917992765459</c:v>
                </c:pt>
                <c:pt idx="530">
                  <c:v>62.37917992765459</c:v>
                </c:pt>
                <c:pt idx="531">
                  <c:v>62.37917992765459</c:v>
                </c:pt>
                <c:pt idx="532">
                  <c:v>62.380752725496002</c:v>
                </c:pt>
                <c:pt idx="533">
                  <c:v>62.398306023242434</c:v>
                </c:pt>
                <c:pt idx="534">
                  <c:v>62.46672361614236</c:v>
                </c:pt>
                <c:pt idx="535">
                  <c:v>62.620387625420456</c:v>
                </c:pt>
                <c:pt idx="536">
                  <c:v>62.951379335910396</c:v>
                </c:pt>
                <c:pt idx="537">
                  <c:v>63.657337854438623</c:v>
                </c:pt>
                <c:pt idx="538">
                  <c:v>64.795970770050985</c:v>
                </c:pt>
                <c:pt idx="539">
                  <c:v>65.964842744713224</c:v>
                </c:pt>
                <c:pt idx="540">
                  <c:v>66.687510346057522</c:v>
                </c:pt>
                <c:pt idx="541">
                  <c:v>67.000255622992327</c:v>
                </c:pt>
                <c:pt idx="542">
                  <c:v>67.140419296930702</c:v>
                </c:pt>
                <c:pt idx="543">
                  <c:v>67.146619470041117</c:v>
                </c:pt>
                <c:pt idx="544">
                  <c:v>67.146619470041117</c:v>
                </c:pt>
                <c:pt idx="545">
                  <c:v>67.146619470041117</c:v>
                </c:pt>
                <c:pt idx="546">
                  <c:v>67.146619470041117</c:v>
                </c:pt>
                <c:pt idx="547">
                  <c:v>67.146619470041117</c:v>
                </c:pt>
                <c:pt idx="548">
                  <c:v>67.146619470041117</c:v>
                </c:pt>
                <c:pt idx="549">
                  <c:v>67.146619470041117</c:v>
                </c:pt>
                <c:pt idx="550">
                  <c:v>67.15614715394193</c:v>
                </c:pt>
                <c:pt idx="551">
                  <c:v>67.192770801490482</c:v>
                </c:pt>
                <c:pt idx="552">
                  <c:v>67.232497561558404</c:v>
                </c:pt>
                <c:pt idx="553">
                  <c:v>67.28738812695218</c:v>
                </c:pt>
                <c:pt idx="554">
                  <c:v>67.374290745727038</c:v>
                </c:pt>
                <c:pt idx="555">
                  <c:v>67.493688566282742</c:v>
                </c:pt>
                <c:pt idx="556">
                  <c:v>67.651756548227624</c:v>
                </c:pt>
                <c:pt idx="557">
                  <c:v>67.857317728012376</c:v>
                </c:pt>
                <c:pt idx="558">
                  <c:v>68.163089090787565</c:v>
                </c:pt>
                <c:pt idx="559">
                  <c:v>68.560301522308663</c:v>
                </c:pt>
                <c:pt idx="560">
                  <c:v>68.87307318945075</c:v>
                </c:pt>
                <c:pt idx="561">
                  <c:v>69.057914895950603</c:v>
                </c:pt>
                <c:pt idx="562">
                  <c:v>69.129607007249362</c:v>
                </c:pt>
                <c:pt idx="563">
                  <c:v>69.129607007249362</c:v>
                </c:pt>
                <c:pt idx="564">
                  <c:v>69.129607007249362</c:v>
                </c:pt>
                <c:pt idx="565">
                  <c:v>69.129607007249362</c:v>
                </c:pt>
                <c:pt idx="566">
                  <c:v>69.129607007249362</c:v>
                </c:pt>
                <c:pt idx="567">
                  <c:v>69.129607007249362</c:v>
                </c:pt>
                <c:pt idx="568">
                  <c:v>69.129607007249362</c:v>
                </c:pt>
                <c:pt idx="569">
                  <c:v>69.129607007249362</c:v>
                </c:pt>
                <c:pt idx="570">
                  <c:v>69.129607007249362</c:v>
                </c:pt>
                <c:pt idx="571">
                  <c:v>69.129607007249362</c:v>
                </c:pt>
                <c:pt idx="572">
                  <c:v>69.129607007249362</c:v>
                </c:pt>
                <c:pt idx="573">
                  <c:v>69.129607007249362</c:v>
                </c:pt>
                <c:pt idx="574">
                  <c:v>69.129607007249362</c:v>
                </c:pt>
                <c:pt idx="575">
                  <c:v>69.129607007249362</c:v>
                </c:pt>
                <c:pt idx="576">
                  <c:v>69.129607007249362</c:v>
                </c:pt>
                <c:pt idx="577">
                  <c:v>69.129607007249362</c:v>
                </c:pt>
                <c:pt idx="578">
                  <c:v>69.129607007249362</c:v>
                </c:pt>
                <c:pt idx="579">
                  <c:v>69.129607007249362</c:v>
                </c:pt>
                <c:pt idx="580">
                  <c:v>69.129607007249362</c:v>
                </c:pt>
                <c:pt idx="581">
                  <c:v>69.129607007249362</c:v>
                </c:pt>
                <c:pt idx="582">
                  <c:v>69.129607007249362</c:v>
                </c:pt>
                <c:pt idx="583">
                  <c:v>69.129607007249362</c:v>
                </c:pt>
                <c:pt idx="584">
                  <c:v>69.129607007249362</c:v>
                </c:pt>
                <c:pt idx="585">
                  <c:v>69.129607007249362</c:v>
                </c:pt>
                <c:pt idx="586">
                  <c:v>69.129607007249362</c:v>
                </c:pt>
                <c:pt idx="587">
                  <c:v>69.129607007249362</c:v>
                </c:pt>
                <c:pt idx="588">
                  <c:v>69.129607007249362</c:v>
                </c:pt>
                <c:pt idx="589">
                  <c:v>69.129607007249362</c:v>
                </c:pt>
                <c:pt idx="590">
                  <c:v>69.129607007249362</c:v>
                </c:pt>
                <c:pt idx="591">
                  <c:v>69.129607007249362</c:v>
                </c:pt>
                <c:pt idx="592">
                  <c:v>69.129607007249362</c:v>
                </c:pt>
                <c:pt idx="593">
                  <c:v>69.129607007249362</c:v>
                </c:pt>
                <c:pt idx="594">
                  <c:v>69.129607007249362</c:v>
                </c:pt>
                <c:pt idx="595">
                  <c:v>69.129607007249362</c:v>
                </c:pt>
                <c:pt idx="596">
                  <c:v>69.129607007249362</c:v>
                </c:pt>
                <c:pt idx="597">
                  <c:v>69.129607007249362</c:v>
                </c:pt>
                <c:pt idx="598">
                  <c:v>69.129607007249362</c:v>
                </c:pt>
                <c:pt idx="599">
                  <c:v>69.129607007249362</c:v>
                </c:pt>
                <c:pt idx="600">
                  <c:v>69.129845195613029</c:v>
                </c:pt>
                <c:pt idx="601">
                  <c:v>69.13090764584868</c:v>
                </c:pt>
                <c:pt idx="602">
                  <c:v>69.134971190768908</c:v>
                </c:pt>
                <c:pt idx="603">
                  <c:v>69.146750742117987</c:v>
                </c:pt>
                <c:pt idx="604">
                  <c:v>69.171253539707564</c:v>
                </c:pt>
                <c:pt idx="605">
                  <c:v>69.212091679626596</c:v>
                </c:pt>
                <c:pt idx="606">
                  <c:v>69.269378062718374</c:v>
                </c:pt>
                <c:pt idx="607">
                  <c:v>69.33806745252771</c:v>
                </c:pt>
                <c:pt idx="608">
                  <c:v>69.413850043015799</c:v>
                </c:pt>
                <c:pt idx="609">
                  <c:v>69.498647025716068</c:v>
                </c:pt>
                <c:pt idx="610">
                  <c:v>69.59375709419804</c:v>
                </c:pt>
                <c:pt idx="611">
                  <c:v>69.686560875004815</c:v>
                </c:pt>
                <c:pt idx="612">
                  <c:v>69.755506015637437</c:v>
                </c:pt>
                <c:pt idx="613">
                  <c:v>69.793883142274822</c:v>
                </c:pt>
                <c:pt idx="614">
                  <c:v>69.815402022970559</c:v>
                </c:pt>
                <c:pt idx="615">
                  <c:v>69.833972492466174</c:v>
                </c:pt>
                <c:pt idx="616">
                  <c:v>69.850878375392185</c:v>
                </c:pt>
                <c:pt idx="617">
                  <c:v>69.861206767076467</c:v>
                </c:pt>
                <c:pt idx="618">
                  <c:v>69.86131938617936</c:v>
                </c:pt>
                <c:pt idx="619">
                  <c:v>69.86131938617936</c:v>
                </c:pt>
                <c:pt idx="620">
                  <c:v>69.86131938617936</c:v>
                </c:pt>
                <c:pt idx="621">
                  <c:v>69.869527441183351</c:v>
                </c:pt>
                <c:pt idx="622">
                  <c:v>69.891569922378736</c:v>
                </c:pt>
                <c:pt idx="623">
                  <c:v>69.926593003167596</c:v>
                </c:pt>
                <c:pt idx="624">
                  <c:v>69.972989510862021</c:v>
                </c:pt>
                <c:pt idx="625">
                  <c:v>70.022251606065808</c:v>
                </c:pt>
                <c:pt idx="626">
                  <c:v>70.064519859356807</c:v>
                </c:pt>
                <c:pt idx="627">
                  <c:v>70.098955324676467</c:v>
                </c:pt>
                <c:pt idx="628">
                  <c:v>70.132196041386095</c:v>
                </c:pt>
                <c:pt idx="629">
                  <c:v>70.17377682256668</c:v>
                </c:pt>
                <c:pt idx="630">
                  <c:v>70.233279706011302</c:v>
                </c:pt>
                <c:pt idx="631">
                  <c:v>70.312499270744993</c:v>
                </c:pt>
                <c:pt idx="632">
                  <c:v>70.407511340098793</c:v>
                </c:pt>
                <c:pt idx="633">
                  <c:v>70.513652131398416</c:v>
                </c:pt>
                <c:pt idx="634">
                  <c:v>70.621155255912043</c:v>
                </c:pt>
                <c:pt idx="635">
                  <c:v>70.715547531888717</c:v>
                </c:pt>
                <c:pt idx="636">
                  <c:v>70.786184895950413</c:v>
                </c:pt>
                <c:pt idx="637">
                  <c:v>70.836646188100516</c:v>
                </c:pt>
                <c:pt idx="638">
                  <c:v>70.877623738697494</c:v>
                </c:pt>
                <c:pt idx="639">
                  <c:v>70.91624528715171</c:v>
                </c:pt>
                <c:pt idx="640">
                  <c:v>70.966308361584254</c:v>
                </c:pt>
                <c:pt idx="641">
                  <c:v>71.049283932730106</c:v>
                </c:pt>
                <c:pt idx="642">
                  <c:v>71.163073451583955</c:v>
                </c:pt>
                <c:pt idx="643">
                  <c:v>71.272640100328843</c:v>
                </c:pt>
                <c:pt idx="644">
                  <c:v>71.361089221905431</c:v>
                </c:pt>
                <c:pt idx="645">
                  <c:v>71.444585141770972</c:v>
                </c:pt>
                <c:pt idx="646">
                  <c:v>71.532030360440885</c:v>
                </c:pt>
                <c:pt idx="647">
                  <c:v>71.617884940192496</c:v>
                </c:pt>
                <c:pt idx="648">
                  <c:v>71.692220363164893</c:v>
                </c:pt>
                <c:pt idx="649">
                  <c:v>71.738532560999985</c:v>
                </c:pt>
                <c:pt idx="650">
                  <c:v>71.738532560999985</c:v>
                </c:pt>
                <c:pt idx="651">
                  <c:v>71.738532560999985</c:v>
                </c:pt>
                <c:pt idx="652">
                  <c:v>71.738532560999985</c:v>
                </c:pt>
                <c:pt idx="653">
                  <c:v>71.738532560999985</c:v>
                </c:pt>
                <c:pt idx="654">
                  <c:v>71.738532560999985</c:v>
                </c:pt>
                <c:pt idx="655">
                  <c:v>71.738532560999985</c:v>
                </c:pt>
                <c:pt idx="656">
                  <c:v>71.738532560999985</c:v>
                </c:pt>
                <c:pt idx="657">
                  <c:v>71.738532560999985</c:v>
                </c:pt>
                <c:pt idx="658">
                  <c:v>71.738532560999985</c:v>
                </c:pt>
                <c:pt idx="659">
                  <c:v>71.738532560999985</c:v>
                </c:pt>
                <c:pt idx="660">
                  <c:v>71.738532560999985</c:v>
                </c:pt>
                <c:pt idx="661">
                  <c:v>71.738532560999985</c:v>
                </c:pt>
                <c:pt idx="662">
                  <c:v>71.738532560999985</c:v>
                </c:pt>
                <c:pt idx="663">
                  <c:v>71.738532560999985</c:v>
                </c:pt>
                <c:pt idx="664">
                  <c:v>71.738532560999985</c:v>
                </c:pt>
                <c:pt idx="665">
                  <c:v>71.761706459455851</c:v>
                </c:pt>
                <c:pt idx="666">
                  <c:v>71.829739555595694</c:v>
                </c:pt>
                <c:pt idx="667">
                  <c:v>71.969828131928665</c:v>
                </c:pt>
                <c:pt idx="668">
                  <c:v>72.171228684269849</c:v>
                </c:pt>
                <c:pt idx="669">
                  <c:v>72.414282387733053</c:v>
                </c:pt>
                <c:pt idx="670">
                  <c:v>72.658985080827136</c:v>
                </c:pt>
                <c:pt idx="671">
                  <c:v>72.859428955537723</c:v>
                </c:pt>
                <c:pt idx="672">
                  <c:v>73.042588029039933</c:v>
                </c:pt>
                <c:pt idx="673">
                  <c:v>73.23873012923363</c:v>
                </c:pt>
                <c:pt idx="674">
                  <c:v>73.415115100852006</c:v>
                </c:pt>
                <c:pt idx="675">
                  <c:v>73.530646502262115</c:v>
                </c:pt>
                <c:pt idx="676">
                  <c:v>73.576048026937656</c:v>
                </c:pt>
                <c:pt idx="677">
                  <c:v>73.576048026937656</c:v>
                </c:pt>
                <c:pt idx="678">
                  <c:v>73.576048026937656</c:v>
                </c:pt>
                <c:pt idx="679">
                  <c:v>73.576048026937656</c:v>
                </c:pt>
                <c:pt idx="680">
                  <c:v>73.576048026937656</c:v>
                </c:pt>
                <c:pt idx="681">
                  <c:v>73.576048026937656</c:v>
                </c:pt>
                <c:pt idx="682">
                  <c:v>73.576048026937656</c:v>
                </c:pt>
                <c:pt idx="683">
                  <c:v>73.576048026937656</c:v>
                </c:pt>
                <c:pt idx="684">
                  <c:v>73.608194242650455</c:v>
                </c:pt>
                <c:pt idx="685">
                  <c:v>73.723786746940959</c:v>
                </c:pt>
                <c:pt idx="686">
                  <c:v>73.880564571811377</c:v>
                </c:pt>
                <c:pt idx="687">
                  <c:v>74.048553792641115</c:v>
                </c:pt>
                <c:pt idx="688">
                  <c:v>74.230705569527842</c:v>
                </c:pt>
                <c:pt idx="689">
                  <c:v>74.395378112802874</c:v>
                </c:pt>
                <c:pt idx="690">
                  <c:v>74.506242688517702</c:v>
                </c:pt>
                <c:pt idx="691">
                  <c:v>74.591162583215848</c:v>
                </c:pt>
                <c:pt idx="692">
                  <c:v>74.693112913964057</c:v>
                </c:pt>
                <c:pt idx="693">
                  <c:v>74.808110341484991</c:v>
                </c:pt>
                <c:pt idx="694">
                  <c:v>74.889138098912611</c:v>
                </c:pt>
                <c:pt idx="695">
                  <c:v>74.889138098912611</c:v>
                </c:pt>
                <c:pt idx="696">
                  <c:v>74.889138098912611</c:v>
                </c:pt>
                <c:pt idx="697">
                  <c:v>74.889138098912611</c:v>
                </c:pt>
                <c:pt idx="698">
                  <c:v>74.889138098912611</c:v>
                </c:pt>
                <c:pt idx="699">
                  <c:v>74.889138098912611</c:v>
                </c:pt>
                <c:pt idx="700">
                  <c:v>74.892377070850827</c:v>
                </c:pt>
                <c:pt idx="701">
                  <c:v>74.91860486037163</c:v>
                </c:pt>
                <c:pt idx="702">
                  <c:v>74.95443116559963</c:v>
                </c:pt>
                <c:pt idx="703">
                  <c:v>74.97827185097006</c:v>
                </c:pt>
                <c:pt idx="704">
                  <c:v>74.97827185097006</c:v>
                </c:pt>
                <c:pt idx="705">
                  <c:v>74.97827185097006</c:v>
                </c:pt>
                <c:pt idx="706">
                  <c:v>74.97827185097006</c:v>
                </c:pt>
                <c:pt idx="707">
                  <c:v>74.97827185097006</c:v>
                </c:pt>
                <c:pt idx="708">
                  <c:v>74.97899805198162</c:v>
                </c:pt>
                <c:pt idx="709">
                  <c:v>75.053235627070706</c:v>
                </c:pt>
                <c:pt idx="710">
                  <c:v>75.223098691601351</c:v>
                </c:pt>
                <c:pt idx="711">
                  <c:v>75.424783736067454</c:v>
                </c:pt>
                <c:pt idx="712">
                  <c:v>75.54008861048483</c:v>
                </c:pt>
                <c:pt idx="713">
                  <c:v>75.54008861048483</c:v>
                </c:pt>
                <c:pt idx="714">
                  <c:v>75.54008861048483</c:v>
                </c:pt>
                <c:pt idx="715">
                  <c:v>75.54008861048483</c:v>
                </c:pt>
                <c:pt idx="716">
                  <c:v>75.54008861048483</c:v>
                </c:pt>
                <c:pt idx="717">
                  <c:v>75.557541200310837</c:v>
                </c:pt>
                <c:pt idx="718">
                  <c:v>75.631121872669638</c:v>
                </c:pt>
                <c:pt idx="719">
                  <c:v>75.76590601407591</c:v>
                </c:pt>
                <c:pt idx="720">
                  <c:v>75.932562875951987</c:v>
                </c:pt>
                <c:pt idx="721">
                  <c:v>76.101533879453669</c:v>
                </c:pt>
                <c:pt idx="722">
                  <c:v>76.269914079881318</c:v>
                </c:pt>
                <c:pt idx="723">
                  <c:v>76.455751757429127</c:v>
                </c:pt>
                <c:pt idx="724">
                  <c:v>76.70964018746281</c:v>
                </c:pt>
                <c:pt idx="725">
                  <c:v>77.086109634630077</c:v>
                </c:pt>
                <c:pt idx="726">
                  <c:v>77.567445688426332</c:v>
                </c:pt>
                <c:pt idx="727">
                  <c:v>78.030056630136258</c:v>
                </c:pt>
                <c:pt idx="728">
                  <c:v>78.406421093584044</c:v>
                </c:pt>
                <c:pt idx="729">
                  <c:v>78.684266912262544</c:v>
                </c:pt>
                <c:pt idx="730">
                  <c:v>78.857307857825163</c:v>
                </c:pt>
                <c:pt idx="731">
                  <c:v>78.985179770622693</c:v>
                </c:pt>
                <c:pt idx="732">
                  <c:v>79.114449199924834</c:v>
                </c:pt>
                <c:pt idx="733">
                  <c:v>79.252201875840484</c:v>
                </c:pt>
                <c:pt idx="734">
                  <c:v>79.402315442773855</c:v>
                </c:pt>
                <c:pt idx="735">
                  <c:v>79.572602078008828</c:v>
                </c:pt>
                <c:pt idx="736">
                  <c:v>79.75333098113677</c:v>
                </c:pt>
                <c:pt idx="737">
                  <c:v>79.915095519346266</c:v>
                </c:pt>
                <c:pt idx="738">
                  <c:v>80.093757062582455</c:v>
                </c:pt>
                <c:pt idx="739">
                  <c:v>80.349291867718094</c:v>
                </c:pt>
                <c:pt idx="740">
                  <c:v>80.636297995529517</c:v>
                </c:pt>
                <c:pt idx="741">
                  <c:v>80.874656817720989</c:v>
                </c:pt>
                <c:pt idx="742">
                  <c:v>81.04746994499159</c:v>
                </c:pt>
                <c:pt idx="743">
                  <c:v>81.188674769607445</c:v>
                </c:pt>
                <c:pt idx="744">
                  <c:v>81.326782672296915</c:v>
                </c:pt>
                <c:pt idx="745">
                  <c:v>81.482776926679307</c:v>
                </c:pt>
                <c:pt idx="746">
                  <c:v>81.683295941145857</c:v>
                </c:pt>
                <c:pt idx="747">
                  <c:v>81.930884365110771</c:v>
                </c:pt>
                <c:pt idx="748">
                  <c:v>82.188290539368552</c:v>
                </c:pt>
                <c:pt idx="749">
                  <c:v>82.401007917216589</c:v>
                </c:pt>
                <c:pt idx="750">
                  <c:v>82.556896612897788</c:v>
                </c:pt>
                <c:pt idx="751">
                  <c:v>82.672388892810716</c:v>
                </c:pt>
                <c:pt idx="752">
                  <c:v>82.737631638353292</c:v>
                </c:pt>
                <c:pt idx="753">
                  <c:v>82.747706415064528</c:v>
                </c:pt>
                <c:pt idx="754">
                  <c:v>82.747706415064528</c:v>
                </c:pt>
                <c:pt idx="755">
                  <c:v>82.747706415064528</c:v>
                </c:pt>
                <c:pt idx="756">
                  <c:v>82.747706415064528</c:v>
                </c:pt>
                <c:pt idx="757">
                  <c:v>82.747706415064528</c:v>
                </c:pt>
                <c:pt idx="758">
                  <c:v>82.747706415064528</c:v>
                </c:pt>
                <c:pt idx="759">
                  <c:v>82.747706415064528</c:v>
                </c:pt>
                <c:pt idx="760">
                  <c:v>82.747706415064528</c:v>
                </c:pt>
                <c:pt idx="761">
                  <c:v>82.747706415064528</c:v>
                </c:pt>
                <c:pt idx="762">
                  <c:v>82.747706415064528</c:v>
                </c:pt>
                <c:pt idx="763">
                  <c:v>82.747706415064528</c:v>
                </c:pt>
                <c:pt idx="764">
                  <c:v>82.816421723362964</c:v>
                </c:pt>
                <c:pt idx="765">
                  <c:v>83.010228919797441</c:v>
                </c:pt>
                <c:pt idx="766">
                  <c:v>83.286071264132318</c:v>
                </c:pt>
                <c:pt idx="767">
                  <c:v>83.618617207927386</c:v>
                </c:pt>
                <c:pt idx="768">
                  <c:v>84.03933178296738</c:v>
                </c:pt>
                <c:pt idx="769">
                  <c:v>84.624309789228647</c:v>
                </c:pt>
                <c:pt idx="770">
                  <c:v>85.381332812916057</c:v>
                </c:pt>
                <c:pt idx="771">
                  <c:v>86.2365377471735</c:v>
                </c:pt>
                <c:pt idx="772">
                  <c:v>87.104151796941281</c:v>
                </c:pt>
                <c:pt idx="773">
                  <c:v>87.923877703126678</c:v>
                </c:pt>
                <c:pt idx="774">
                  <c:v>88.757068340865942</c:v>
                </c:pt>
                <c:pt idx="775">
                  <c:v>89.594172517620166</c:v>
                </c:pt>
                <c:pt idx="776">
                  <c:v>90.328139515932392</c:v>
                </c:pt>
                <c:pt idx="777">
                  <c:v>90.978722537427615</c:v>
                </c:pt>
                <c:pt idx="778">
                  <c:v>91.590221031451094</c:v>
                </c:pt>
                <c:pt idx="779">
                  <c:v>92.142914868572333</c:v>
                </c:pt>
                <c:pt idx="780">
                  <c:v>92.62289781286762</c:v>
                </c:pt>
                <c:pt idx="781">
                  <c:v>93.037668543864143</c:v>
                </c:pt>
                <c:pt idx="782">
                  <c:v>93.396771204435581</c:v>
                </c:pt>
                <c:pt idx="783">
                  <c:v>93.725347641093478</c:v>
                </c:pt>
                <c:pt idx="784">
                  <c:v>94.07886407071922</c:v>
                </c:pt>
                <c:pt idx="785">
                  <c:v>94.473218573758473</c:v>
                </c:pt>
                <c:pt idx="786">
                  <c:v>94.837019122337793</c:v>
                </c:pt>
                <c:pt idx="787">
                  <c:v>95.123975589623669</c:v>
                </c:pt>
                <c:pt idx="788">
                  <c:v>95.375777229200168</c:v>
                </c:pt>
                <c:pt idx="789">
                  <c:v>95.651319264169331</c:v>
                </c:pt>
                <c:pt idx="790">
                  <c:v>95.966565322333011</c:v>
                </c:pt>
                <c:pt idx="791">
                  <c:v>96.247065877940742</c:v>
                </c:pt>
                <c:pt idx="792">
                  <c:v>96.294446601243592</c:v>
                </c:pt>
                <c:pt idx="793">
                  <c:v>96.294446601243592</c:v>
                </c:pt>
                <c:pt idx="794">
                  <c:v>96.294446601243592</c:v>
                </c:pt>
                <c:pt idx="795">
                  <c:v>96.294446601243592</c:v>
                </c:pt>
                <c:pt idx="796">
                  <c:v>96.294446601243592</c:v>
                </c:pt>
                <c:pt idx="797">
                  <c:v>96.294446601243592</c:v>
                </c:pt>
                <c:pt idx="798">
                  <c:v>96.294446601243592</c:v>
                </c:pt>
                <c:pt idx="799">
                  <c:v>96.294446601243592</c:v>
                </c:pt>
                <c:pt idx="800">
                  <c:v>96.431540997022466</c:v>
                </c:pt>
                <c:pt idx="801">
                  <c:v>96.792606375714968</c:v>
                </c:pt>
                <c:pt idx="802">
                  <c:v>97.467544490533996</c:v>
                </c:pt>
                <c:pt idx="803">
                  <c:v>98.378386394681328</c:v>
                </c:pt>
                <c:pt idx="804">
                  <c:v>99.233458736712123</c:v>
                </c:pt>
                <c:pt idx="805">
                  <c:v>99.807528824564045</c:v>
                </c:pt>
                <c:pt idx="806">
                  <c:v>100.1025578690755</c:v>
                </c:pt>
                <c:pt idx="807">
                  <c:v>100.18390045410267</c:v>
                </c:pt>
                <c:pt idx="808">
                  <c:v>100.18390045410267</c:v>
                </c:pt>
                <c:pt idx="809">
                  <c:v>100.18390045410267</c:v>
                </c:pt>
                <c:pt idx="810">
                  <c:v>100.18390045410267</c:v>
                </c:pt>
                <c:pt idx="811">
                  <c:v>100.18390045410267</c:v>
                </c:pt>
                <c:pt idx="812">
                  <c:v>100.18390045410267</c:v>
                </c:pt>
                <c:pt idx="813">
                  <c:v>100.18390045410267</c:v>
                </c:pt>
                <c:pt idx="814">
                  <c:v>100.18390045410267</c:v>
                </c:pt>
                <c:pt idx="815">
                  <c:v>100.18390045410267</c:v>
                </c:pt>
                <c:pt idx="816">
                  <c:v>100.18390045410267</c:v>
                </c:pt>
                <c:pt idx="817">
                  <c:v>100.18390045410267</c:v>
                </c:pt>
                <c:pt idx="818">
                  <c:v>100.18390045410267</c:v>
                </c:pt>
                <c:pt idx="819">
                  <c:v>100.35406282908141</c:v>
                </c:pt>
                <c:pt idx="820">
                  <c:v>100.72437453323104</c:v>
                </c:pt>
                <c:pt idx="821">
                  <c:v>101.21793281407489</c:v>
                </c:pt>
                <c:pt idx="822">
                  <c:v>101.7559102418459</c:v>
                </c:pt>
                <c:pt idx="823">
                  <c:v>102.30328652102001</c:v>
                </c:pt>
                <c:pt idx="824">
                  <c:v>102.82984891819915</c:v>
                </c:pt>
                <c:pt idx="825">
                  <c:v>103.35027910102161</c:v>
                </c:pt>
                <c:pt idx="826">
                  <c:v>103.88060380929716</c:v>
                </c:pt>
                <c:pt idx="827">
                  <c:v>104.4530538715422</c:v>
                </c:pt>
                <c:pt idx="828">
                  <c:v>105.1325633327881</c:v>
                </c:pt>
                <c:pt idx="829">
                  <c:v>105.8921846194995</c:v>
                </c:pt>
                <c:pt idx="830">
                  <c:v>106.61174658647197</c:v>
                </c:pt>
                <c:pt idx="831">
                  <c:v>107.17138707644459</c:v>
                </c:pt>
                <c:pt idx="832">
                  <c:v>107.56816831237964</c:v>
                </c:pt>
                <c:pt idx="833">
                  <c:v>107.91766403770812</c:v>
                </c:pt>
                <c:pt idx="834">
                  <c:v>108.27956398387794</c:v>
                </c:pt>
                <c:pt idx="835">
                  <c:v>108.63335053654509</c:v>
                </c:pt>
                <c:pt idx="836">
                  <c:v>108.99210986437696</c:v>
                </c:pt>
                <c:pt idx="837">
                  <c:v>109.40644683373407</c:v>
                </c:pt>
                <c:pt idx="838">
                  <c:v>109.8653670472314</c:v>
                </c:pt>
                <c:pt idx="839">
                  <c:v>110.326213335867</c:v>
                </c:pt>
                <c:pt idx="840">
                  <c:v>110.82632796460076</c:v>
                </c:pt>
                <c:pt idx="841">
                  <c:v>111.40772435769237</c:v>
                </c:pt>
                <c:pt idx="842">
                  <c:v>112.00428349066158</c:v>
                </c:pt>
                <c:pt idx="843">
                  <c:v>112.50937583700362</c:v>
                </c:pt>
                <c:pt idx="844">
                  <c:v>112.89926337700871</c:v>
                </c:pt>
                <c:pt idx="845">
                  <c:v>113.23484725302586</c:v>
                </c:pt>
                <c:pt idx="846">
                  <c:v>113.58971362038218</c:v>
                </c:pt>
                <c:pt idx="847">
                  <c:v>114.0409733762897</c:v>
                </c:pt>
                <c:pt idx="848">
                  <c:v>114.64587507386952</c:v>
                </c:pt>
                <c:pt idx="849">
                  <c:v>115.34435375315719</c:v>
                </c:pt>
                <c:pt idx="850">
                  <c:v>115.98800778486243</c:v>
                </c:pt>
                <c:pt idx="851">
                  <c:v>116.53409908392499</c:v>
                </c:pt>
                <c:pt idx="852">
                  <c:v>117.05116974742265</c:v>
                </c:pt>
                <c:pt idx="853">
                  <c:v>117.55673527272734</c:v>
                </c:pt>
                <c:pt idx="854">
                  <c:v>118.00214930390896</c:v>
                </c:pt>
                <c:pt idx="855">
                  <c:v>118.37488151913531</c:v>
                </c:pt>
                <c:pt idx="856">
                  <c:v>118.80735267879011</c:v>
                </c:pt>
                <c:pt idx="857">
                  <c:v>119.45048521652851</c:v>
                </c:pt>
                <c:pt idx="858">
                  <c:v>120.22653782648014</c:v>
                </c:pt>
                <c:pt idx="859">
                  <c:v>120.9483631709614</c:v>
                </c:pt>
                <c:pt idx="860">
                  <c:v>121.65189906132025</c:v>
                </c:pt>
                <c:pt idx="861">
                  <c:v>122.59124897644153</c:v>
                </c:pt>
                <c:pt idx="862">
                  <c:v>123.72092475942752</c:v>
                </c:pt>
                <c:pt idx="863">
                  <c:v>124.66028305156703</c:v>
                </c:pt>
                <c:pt idx="864">
                  <c:v>125.34494539795917</c:v>
                </c:pt>
                <c:pt idx="865">
                  <c:v>126.04967014947944</c:v>
                </c:pt>
                <c:pt idx="866">
                  <c:v>126.94091551738103</c:v>
                </c:pt>
                <c:pt idx="867">
                  <c:v>127.87429317875917</c:v>
                </c:pt>
                <c:pt idx="868">
                  <c:v>128.57083130094014</c:v>
                </c:pt>
                <c:pt idx="869">
                  <c:v>128.98164150804675</c:v>
                </c:pt>
                <c:pt idx="870">
                  <c:v>129.24681837275119</c:v>
                </c:pt>
                <c:pt idx="871">
                  <c:v>129.46284938973366</c:v>
                </c:pt>
                <c:pt idx="872">
                  <c:v>129.64187943480997</c:v>
                </c:pt>
                <c:pt idx="873">
                  <c:v>129.73557888086378</c:v>
                </c:pt>
                <c:pt idx="874">
                  <c:v>129.73557888086378</c:v>
                </c:pt>
                <c:pt idx="875">
                  <c:v>129.73557888086378</c:v>
                </c:pt>
                <c:pt idx="876">
                  <c:v>129.73557888086378</c:v>
                </c:pt>
                <c:pt idx="877">
                  <c:v>129.73557888086378</c:v>
                </c:pt>
                <c:pt idx="878">
                  <c:v>129.9127683672931</c:v>
                </c:pt>
                <c:pt idx="879">
                  <c:v>130.12472195103865</c:v>
                </c:pt>
                <c:pt idx="880">
                  <c:v>130.15304345672871</c:v>
                </c:pt>
                <c:pt idx="881">
                  <c:v>130.178734603268</c:v>
                </c:pt>
                <c:pt idx="882">
                  <c:v>130.43055759228309</c:v>
                </c:pt>
                <c:pt idx="883">
                  <c:v>130.80782063434569</c:v>
                </c:pt>
                <c:pt idx="884">
                  <c:v>131.23218998398534</c:v>
                </c:pt>
                <c:pt idx="885">
                  <c:v>131.70515907213803</c:v>
                </c:pt>
                <c:pt idx="886">
                  <c:v>132.1700467034793</c:v>
                </c:pt>
                <c:pt idx="887">
                  <c:v>132.56808506297071</c:v>
                </c:pt>
                <c:pt idx="888">
                  <c:v>132.86267346361822</c:v>
                </c:pt>
                <c:pt idx="889">
                  <c:v>133.02918488657357</c:v>
                </c:pt>
                <c:pt idx="890">
                  <c:v>133.04458066698621</c:v>
                </c:pt>
                <c:pt idx="891">
                  <c:v>133.04458066698621</c:v>
                </c:pt>
                <c:pt idx="892">
                  <c:v>133.04458066698621</c:v>
                </c:pt>
                <c:pt idx="893">
                  <c:v>133.04458066698621</c:v>
                </c:pt>
                <c:pt idx="894">
                  <c:v>133.04458066698621</c:v>
                </c:pt>
                <c:pt idx="895">
                  <c:v>133.15201469525962</c:v>
                </c:pt>
                <c:pt idx="896">
                  <c:v>133.39938638138673</c:v>
                </c:pt>
                <c:pt idx="897">
                  <c:v>133.71197787073339</c:v>
                </c:pt>
                <c:pt idx="898">
                  <c:v>134.00367113220835</c:v>
                </c:pt>
                <c:pt idx="899">
                  <c:v>134.2087350353184</c:v>
                </c:pt>
                <c:pt idx="900">
                  <c:v>134.26208398006617</c:v>
                </c:pt>
                <c:pt idx="901">
                  <c:v>134.26208398006617</c:v>
                </c:pt>
                <c:pt idx="902">
                  <c:v>134.26208398006617</c:v>
                </c:pt>
                <c:pt idx="903">
                  <c:v>134.26208398006617</c:v>
                </c:pt>
                <c:pt idx="904">
                  <c:v>134.26208398006617</c:v>
                </c:pt>
                <c:pt idx="905">
                  <c:v>134.26208398006617</c:v>
                </c:pt>
                <c:pt idx="906">
                  <c:v>134.26208398006617</c:v>
                </c:pt>
                <c:pt idx="907">
                  <c:v>134.46837224541272</c:v>
                </c:pt>
                <c:pt idx="908">
                  <c:v>135.01081788476296</c:v>
                </c:pt>
                <c:pt idx="909">
                  <c:v>136.02322505699146</c:v>
                </c:pt>
                <c:pt idx="910">
                  <c:v>137.38736967622609</c:v>
                </c:pt>
                <c:pt idx="911">
                  <c:v>138.66601952102212</c:v>
                </c:pt>
                <c:pt idx="912">
                  <c:v>139.61955987763628</c:v>
                </c:pt>
                <c:pt idx="913">
                  <c:v>140.60479743191684</c:v>
                </c:pt>
                <c:pt idx="914">
                  <c:v>141.78478421881758</c:v>
                </c:pt>
                <c:pt idx="915">
                  <c:v>142.78890609641311</c:v>
                </c:pt>
                <c:pt idx="916">
                  <c:v>143.46915167135629</c:v>
                </c:pt>
                <c:pt idx="917">
                  <c:v>143.90602959109501</c:v>
                </c:pt>
                <c:pt idx="918">
                  <c:v>144.299693590441</c:v>
                </c:pt>
                <c:pt idx="919">
                  <c:v>144.86289859928729</c:v>
                </c:pt>
                <c:pt idx="920">
                  <c:v>145.69459112628795</c:v>
                </c:pt>
                <c:pt idx="921">
                  <c:v>146.7797687564584</c:v>
                </c:pt>
                <c:pt idx="922">
                  <c:v>147.89759418085649</c:v>
                </c:pt>
                <c:pt idx="923">
                  <c:v>148.65225152036766</c:v>
                </c:pt>
                <c:pt idx="924">
                  <c:v>148.77858375749153</c:v>
                </c:pt>
                <c:pt idx="925">
                  <c:v>148.77858375749153</c:v>
                </c:pt>
                <c:pt idx="926">
                  <c:v>148.77858375749153</c:v>
                </c:pt>
                <c:pt idx="927">
                  <c:v>148.86017063283236</c:v>
                </c:pt>
                <c:pt idx="928">
                  <c:v>149.0113402836736</c:v>
                </c:pt>
                <c:pt idx="929">
                  <c:v>149.20850485134039</c:v>
                </c:pt>
                <c:pt idx="930">
                  <c:v>149.41655532827158</c:v>
                </c:pt>
                <c:pt idx="931">
                  <c:v>149.61218094321805</c:v>
                </c:pt>
                <c:pt idx="932">
                  <c:v>149.74903169367278</c:v>
                </c:pt>
                <c:pt idx="933">
                  <c:v>149.75846405942724</c:v>
                </c:pt>
                <c:pt idx="934">
                  <c:v>149.75846405942724</c:v>
                </c:pt>
                <c:pt idx="935">
                  <c:v>149.75846405942724</c:v>
                </c:pt>
                <c:pt idx="936">
                  <c:v>149.82030836177657</c:v>
                </c:pt>
                <c:pt idx="937">
                  <c:v>149.93647445999167</c:v>
                </c:pt>
                <c:pt idx="938">
                  <c:v>150.05170123033739</c:v>
                </c:pt>
                <c:pt idx="939">
                  <c:v>150.17642358613503</c:v>
                </c:pt>
                <c:pt idx="940">
                  <c:v>150.37562176458741</c:v>
                </c:pt>
                <c:pt idx="941">
                  <c:v>150.65005551133197</c:v>
                </c:pt>
                <c:pt idx="942">
                  <c:v>150.95705153968566</c:v>
                </c:pt>
                <c:pt idx="943">
                  <c:v>151.29701694220279</c:v>
                </c:pt>
                <c:pt idx="944">
                  <c:v>151.68168361973721</c:v>
                </c:pt>
                <c:pt idx="945">
                  <c:v>152.16686164953177</c:v>
                </c:pt>
                <c:pt idx="946">
                  <c:v>152.80203702989169</c:v>
                </c:pt>
                <c:pt idx="947">
                  <c:v>153.47049532636055</c:v>
                </c:pt>
                <c:pt idx="948">
                  <c:v>154.00047525588053</c:v>
                </c:pt>
                <c:pt idx="949">
                  <c:v>154.27074164449232</c:v>
                </c:pt>
                <c:pt idx="950">
                  <c:v>154.27074164449232</c:v>
                </c:pt>
                <c:pt idx="951">
                  <c:v>154.27074164449232</c:v>
                </c:pt>
                <c:pt idx="952">
                  <c:v>154.27074164449232</c:v>
                </c:pt>
                <c:pt idx="953">
                  <c:v>154.27074164449232</c:v>
                </c:pt>
                <c:pt idx="954">
                  <c:v>154.27074164449232</c:v>
                </c:pt>
                <c:pt idx="955">
                  <c:v>154.27074164449232</c:v>
                </c:pt>
                <c:pt idx="956">
                  <c:v>154.27074164449232</c:v>
                </c:pt>
                <c:pt idx="957">
                  <c:v>154.27074164449232</c:v>
                </c:pt>
                <c:pt idx="958">
                  <c:v>154.59487559222148</c:v>
                </c:pt>
                <c:pt idx="959">
                  <c:v>155.52464103065731</c:v>
                </c:pt>
                <c:pt idx="960">
                  <c:v>157.06298048670644</c:v>
                </c:pt>
                <c:pt idx="961">
                  <c:v>159.02303858122204</c:v>
                </c:pt>
                <c:pt idx="962">
                  <c:v>161.03731028733688</c:v>
                </c:pt>
                <c:pt idx="963">
                  <c:v>162.77402611191204</c:v>
                </c:pt>
                <c:pt idx="964">
                  <c:v>164.04556217596829</c:v>
                </c:pt>
                <c:pt idx="965">
                  <c:v>164.84885082244932</c:v>
                </c:pt>
                <c:pt idx="966">
                  <c:v>165.3202363048236</c:v>
                </c:pt>
                <c:pt idx="967">
                  <c:v>165.61449388542371</c:v>
                </c:pt>
                <c:pt idx="968">
                  <c:v>165.77457559840485</c:v>
                </c:pt>
                <c:pt idx="969">
                  <c:v>165.77457559840485</c:v>
                </c:pt>
                <c:pt idx="970">
                  <c:v>165.77457559840485</c:v>
                </c:pt>
                <c:pt idx="971">
                  <c:v>165.77457559840485</c:v>
                </c:pt>
                <c:pt idx="972">
                  <c:v>165.77457559840485</c:v>
                </c:pt>
                <c:pt idx="973">
                  <c:v>165.77457559840485</c:v>
                </c:pt>
                <c:pt idx="974">
                  <c:v>165.77457559840485</c:v>
                </c:pt>
                <c:pt idx="975">
                  <c:v>165.77457559840485</c:v>
                </c:pt>
                <c:pt idx="976">
                  <c:v>165.77457559840485</c:v>
                </c:pt>
                <c:pt idx="977">
                  <c:v>165.77457559840485</c:v>
                </c:pt>
                <c:pt idx="978">
                  <c:v>165.77457559840485</c:v>
                </c:pt>
                <c:pt idx="979">
                  <c:v>165.77457559840485</c:v>
                </c:pt>
                <c:pt idx="980">
                  <c:v>165.77457559840485</c:v>
                </c:pt>
                <c:pt idx="981">
                  <c:v>165.77457559840485</c:v>
                </c:pt>
                <c:pt idx="982">
                  <c:v>165.77457559840485</c:v>
                </c:pt>
                <c:pt idx="983">
                  <c:v>165.77457559840485</c:v>
                </c:pt>
                <c:pt idx="984">
                  <c:v>165.77457559840485</c:v>
                </c:pt>
                <c:pt idx="985">
                  <c:v>165.77457559840485</c:v>
                </c:pt>
                <c:pt idx="986">
                  <c:v>165.77457559840485</c:v>
                </c:pt>
                <c:pt idx="987">
                  <c:v>165.77457559840485</c:v>
                </c:pt>
                <c:pt idx="988">
                  <c:v>165.77457559840485</c:v>
                </c:pt>
                <c:pt idx="989">
                  <c:v>165.77457559840485</c:v>
                </c:pt>
                <c:pt idx="990">
                  <c:v>165.77457559840485</c:v>
                </c:pt>
                <c:pt idx="991">
                  <c:v>165.77457559840485</c:v>
                </c:pt>
                <c:pt idx="992">
                  <c:v>165.77457559840485</c:v>
                </c:pt>
                <c:pt idx="993">
                  <c:v>165.77457559840485</c:v>
                </c:pt>
                <c:pt idx="994">
                  <c:v>165.77457559840485</c:v>
                </c:pt>
                <c:pt idx="995">
                  <c:v>165.77457559840485</c:v>
                </c:pt>
                <c:pt idx="996">
                  <c:v>165.77457559840485</c:v>
                </c:pt>
                <c:pt idx="997">
                  <c:v>165.77457559840485</c:v>
                </c:pt>
                <c:pt idx="998">
                  <c:v>165.77457559840485</c:v>
                </c:pt>
                <c:pt idx="999">
                  <c:v>165.77457559840485</c:v>
                </c:pt>
                <c:pt idx="1000">
                  <c:v>165.77457559840485</c:v>
                </c:pt>
                <c:pt idx="1001">
                  <c:v>165.77457559840485</c:v>
                </c:pt>
                <c:pt idx="1002">
                  <c:v>165.77457559840485</c:v>
                </c:pt>
                <c:pt idx="1003">
                  <c:v>165.77457559840485</c:v>
                </c:pt>
                <c:pt idx="1004">
                  <c:v>165.77457559840485</c:v>
                </c:pt>
                <c:pt idx="1005">
                  <c:v>165.77457559840485</c:v>
                </c:pt>
                <c:pt idx="1006">
                  <c:v>165.77457559840485</c:v>
                </c:pt>
                <c:pt idx="1007">
                  <c:v>165.77457559840485</c:v>
                </c:pt>
                <c:pt idx="1008">
                  <c:v>165.77457559840485</c:v>
                </c:pt>
                <c:pt idx="1009">
                  <c:v>165.77457559840485</c:v>
                </c:pt>
                <c:pt idx="1010">
                  <c:v>165.77457559840485</c:v>
                </c:pt>
                <c:pt idx="1011">
                  <c:v>165.77457559840485</c:v>
                </c:pt>
                <c:pt idx="1012">
                  <c:v>165.77457559840485</c:v>
                </c:pt>
                <c:pt idx="1013">
                  <c:v>165.77457559840485</c:v>
                </c:pt>
                <c:pt idx="1014">
                  <c:v>165.77457559840485</c:v>
                </c:pt>
                <c:pt idx="1015">
                  <c:v>165.77457559840485</c:v>
                </c:pt>
                <c:pt idx="1016">
                  <c:v>165.77457559840485</c:v>
                </c:pt>
                <c:pt idx="1017">
                  <c:v>165.77457559840485</c:v>
                </c:pt>
                <c:pt idx="1018">
                  <c:v>165.77457559840485</c:v>
                </c:pt>
                <c:pt idx="1019">
                  <c:v>165.77457559840485</c:v>
                </c:pt>
                <c:pt idx="1020">
                  <c:v>165.77457559840485</c:v>
                </c:pt>
                <c:pt idx="1021">
                  <c:v>165.77457559840485</c:v>
                </c:pt>
                <c:pt idx="1022">
                  <c:v>165.77457559840485</c:v>
                </c:pt>
                <c:pt idx="1023">
                  <c:v>165.77457559840485</c:v>
                </c:pt>
                <c:pt idx="1024">
                  <c:v>165.77457559840485</c:v>
                </c:pt>
                <c:pt idx="1025">
                  <c:v>165.77457559840485</c:v>
                </c:pt>
                <c:pt idx="1026">
                  <c:v>165.77468885674551</c:v>
                </c:pt>
                <c:pt idx="1027">
                  <c:v>165.77594958100391</c:v>
                </c:pt>
                <c:pt idx="1028">
                  <c:v>165.78148946886694</c:v>
                </c:pt>
                <c:pt idx="1029">
                  <c:v>165.79479899537088</c:v>
                </c:pt>
                <c:pt idx="1030">
                  <c:v>165.81579243759219</c:v>
                </c:pt>
                <c:pt idx="1031">
                  <c:v>165.84186377654879</c:v>
                </c:pt>
                <c:pt idx="1032">
                  <c:v>165.87194724715258</c:v>
                </c:pt>
                <c:pt idx="1033">
                  <c:v>165.90659581722218</c:v>
                </c:pt>
                <c:pt idx="1034">
                  <c:v>165.9449778977426</c:v>
                </c:pt>
                <c:pt idx="1035">
                  <c:v>165.98399761366684</c:v>
                </c:pt>
                <c:pt idx="1036">
                  <c:v>166.02207955080181</c:v>
                </c:pt>
                <c:pt idx="1037">
                  <c:v>166.06193782087144</c:v>
                </c:pt>
                <c:pt idx="1038">
                  <c:v>166.10887978531787</c:v>
                </c:pt>
                <c:pt idx="1039">
                  <c:v>166.16533936960465</c:v>
                </c:pt>
                <c:pt idx="1040">
                  <c:v>166.22812140401012</c:v>
                </c:pt>
                <c:pt idx="1041">
                  <c:v>166.29009777526539</c:v>
                </c:pt>
                <c:pt idx="1042">
                  <c:v>166.34298230142912</c:v>
                </c:pt>
                <c:pt idx="1043">
                  <c:v>166.38275971595624</c:v>
                </c:pt>
                <c:pt idx="1044">
                  <c:v>166.4124506333327</c:v>
                </c:pt>
                <c:pt idx="1045">
                  <c:v>166.43923840724932</c:v>
                </c:pt>
                <c:pt idx="1046">
                  <c:v>166.46797773738717</c:v>
                </c:pt>
                <c:pt idx="1047">
                  <c:v>166.49563856002101</c:v>
                </c:pt>
                <c:pt idx="1048">
                  <c:v>166.51303082438594</c:v>
                </c:pt>
                <c:pt idx="1049">
                  <c:v>166.51303082438594</c:v>
                </c:pt>
                <c:pt idx="1050">
                  <c:v>166.51303082438594</c:v>
                </c:pt>
                <c:pt idx="1051">
                  <c:v>166.51303082438594</c:v>
                </c:pt>
                <c:pt idx="1052">
                  <c:v>166.51303082438594</c:v>
                </c:pt>
                <c:pt idx="1053">
                  <c:v>166.51303082438594</c:v>
                </c:pt>
                <c:pt idx="1054">
                  <c:v>166.51303082438594</c:v>
                </c:pt>
                <c:pt idx="1055">
                  <c:v>166.51303082438594</c:v>
                </c:pt>
                <c:pt idx="1056">
                  <c:v>166.51303082438594</c:v>
                </c:pt>
                <c:pt idx="1057">
                  <c:v>166.51303082438594</c:v>
                </c:pt>
                <c:pt idx="1058">
                  <c:v>166.51303082438594</c:v>
                </c:pt>
                <c:pt idx="1059">
                  <c:v>166.51303082438594</c:v>
                </c:pt>
                <c:pt idx="1060">
                  <c:v>166.51303082438594</c:v>
                </c:pt>
                <c:pt idx="1061">
                  <c:v>166.51303082438594</c:v>
                </c:pt>
                <c:pt idx="1062">
                  <c:v>166.51974177770498</c:v>
                </c:pt>
                <c:pt idx="1063">
                  <c:v>166.54122107528499</c:v>
                </c:pt>
                <c:pt idx="1064">
                  <c:v>166.58902212454461</c:v>
                </c:pt>
                <c:pt idx="1065">
                  <c:v>166.66802923041064</c:v>
                </c:pt>
                <c:pt idx="1066">
                  <c:v>166.75166382201883</c:v>
                </c:pt>
                <c:pt idx="1067">
                  <c:v>166.8102307239235</c:v>
                </c:pt>
                <c:pt idx="1068">
                  <c:v>166.85366727933584</c:v>
                </c:pt>
                <c:pt idx="1069">
                  <c:v>166.91254757899665</c:v>
                </c:pt>
                <c:pt idx="1070">
                  <c:v>167.00469784047544</c:v>
                </c:pt>
                <c:pt idx="1071">
                  <c:v>167.13266817314849</c:v>
                </c:pt>
                <c:pt idx="1072">
                  <c:v>167.29968470854962</c:v>
                </c:pt>
                <c:pt idx="1073">
                  <c:v>167.51965586122452</c:v>
                </c:pt>
                <c:pt idx="1074">
                  <c:v>167.79756294251118</c:v>
                </c:pt>
                <c:pt idx="1075">
                  <c:v>168.10720166355364</c:v>
                </c:pt>
                <c:pt idx="1076">
                  <c:v>168.40932386934415</c:v>
                </c:pt>
                <c:pt idx="1077">
                  <c:v>168.68350979123068</c:v>
                </c:pt>
                <c:pt idx="1078">
                  <c:v>168.93493967196878</c:v>
                </c:pt>
                <c:pt idx="1079">
                  <c:v>169.1642771228577</c:v>
                </c:pt>
                <c:pt idx="1080">
                  <c:v>169.34311432232664</c:v>
                </c:pt>
                <c:pt idx="1081">
                  <c:v>169.44722767974264</c:v>
                </c:pt>
                <c:pt idx="1082">
                  <c:v>169.46900455660187</c:v>
                </c:pt>
                <c:pt idx="1083">
                  <c:v>169.46900455660187</c:v>
                </c:pt>
                <c:pt idx="1084">
                  <c:v>169.46900455660187</c:v>
                </c:pt>
                <c:pt idx="1085">
                  <c:v>169.47257307376066</c:v>
                </c:pt>
                <c:pt idx="1086">
                  <c:v>169.52794795411725</c:v>
                </c:pt>
                <c:pt idx="1087">
                  <c:v>169.60390053340939</c:v>
                </c:pt>
                <c:pt idx="1088">
                  <c:v>169.68114484713584</c:v>
                </c:pt>
                <c:pt idx="1089">
                  <c:v>169.75510247987441</c:v>
                </c:pt>
                <c:pt idx="1090">
                  <c:v>169.8347290737758</c:v>
                </c:pt>
                <c:pt idx="1091">
                  <c:v>169.9460833480039</c:v>
                </c:pt>
                <c:pt idx="1092">
                  <c:v>170.1155169490232</c:v>
                </c:pt>
                <c:pt idx="1093">
                  <c:v>170.3307153899658</c:v>
                </c:pt>
                <c:pt idx="1094">
                  <c:v>170.53855831654482</c:v>
                </c:pt>
                <c:pt idx="1095">
                  <c:v>170.6999369075165</c:v>
                </c:pt>
                <c:pt idx="1096">
                  <c:v>170.80541306798338</c:v>
                </c:pt>
                <c:pt idx="1097">
                  <c:v>170.84394616817326</c:v>
                </c:pt>
                <c:pt idx="1098">
                  <c:v>170.84394616817326</c:v>
                </c:pt>
                <c:pt idx="1099">
                  <c:v>170.84394616817326</c:v>
                </c:pt>
                <c:pt idx="1100">
                  <c:v>170.84394616817326</c:v>
                </c:pt>
                <c:pt idx="1101">
                  <c:v>170.87487572577447</c:v>
                </c:pt>
                <c:pt idx="1102">
                  <c:v>171.00569307968368</c:v>
                </c:pt>
                <c:pt idx="1103">
                  <c:v>171.23984858354657</c:v>
                </c:pt>
                <c:pt idx="1104">
                  <c:v>171.53819121594009</c:v>
                </c:pt>
                <c:pt idx="1105">
                  <c:v>171.81000175985181</c:v>
                </c:pt>
                <c:pt idx="1106">
                  <c:v>171.99179289212782</c:v>
                </c:pt>
                <c:pt idx="1107">
                  <c:v>172.07663025256844</c:v>
                </c:pt>
                <c:pt idx="1108">
                  <c:v>172.07663025256844</c:v>
                </c:pt>
                <c:pt idx="1109">
                  <c:v>172.07663025256844</c:v>
                </c:pt>
                <c:pt idx="1110">
                  <c:v>172.08227777185687</c:v>
                </c:pt>
                <c:pt idx="1111">
                  <c:v>172.20342372903707</c:v>
                </c:pt>
                <c:pt idx="1112">
                  <c:v>172.47785876509613</c:v>
                </c:pt>
                <c:pt idx="1113">
                  <c:v>172.8976125636828</c:v>
                </c:pt>
                <c:pt idx="1114">
                  <c:v>173.34195111394988</c:v>
                </c:pt>
                <c:pt idx="1115">
                  <c:v>173.67048779023042</c:v>
                </c:pt>
                <c:pt idx="1116">
                  <c:v>173.85090512025673</c:v>
                </c:pt>
                <c:pt idx="1117">
                  <c:v>173.90907792273629</c:v>
                </c:pt>
                <c:pt idx="1118">
                  <c:v>173.90907792273629</c:v>
                </c:pt>
                <c:pt idx="1119">
                  <c:v>173.90907792273629</c:v>
                </c:pt>
                <c:pt idx="1120">
                  <c:v>173.91349300626177</c:v>
                </c:pt>
                <c:pt idx="1121">
                  <c:v>173.94027119325941</c:v>
                </c:pt>
                <c:pt idx="1122">
                  <c:v>173.94027119325941</c:v>
                </c:pt>
                <c:pt idx="1123">
                  <c:v>173.94027119325941</c:v>
                </c:pt>
                <c:pt idx="1124">
                  <c:v>173.94027119325941</c:v>
                </c:pt>
                <c:pt idx="1125">
                  <c:v>173.94027119325941</c:v>
                </c:pt>
                <c:pt idx="1126">
                  <c:v>173.94027119325941</c:v>
                </c:pt>
                <c:pt idx="1127">
                  <c:v>173.94027119325941</c:v>
                </c:pt>
                <c:pt idx="1128">
                  <c:v>173.94027119325941</c:v>
                </c:pt>
                <c:pt idx="1129">
                  <c:v>173.94027119325941</c:v>
                </c:pt>
                <c:pt idx="1130">
                  <c:v>173.94027119325941</c:v>
                </c:pt>
                <c:pt idx="1131">
                  <c:v>173.94027119325941</c:v>
                </c:pt>
                <c:pt idx="1132">
                  <c:v>173.94027119325941</c:v>
                </c:pt>
                <c:pt idx="1133">
                  <c:v>173.94027119325941</c:v>
                </c:pt>
                <c:pt idx="1134">
                  <c:v>173.94027119325941</c:v>
                </c:pt>
                <c:pt idx="1135">
                  <c:v>173.94027119325941</c:v>
                </c:pt>
                <c:pt idx="1136">
                  <c:v>173.94027119325941</c:v>
                </c:pt>
                <c:pt idx="1137">
                  <c:v>173.94485669862087</c:v>
                </c:pt>
                <c:pt idx="1138">
                  <c:v>173.97321645762338</c:v>
                </c:pt>
                <c:pt idx="1139">
                  <c:v>174.01283753571408</c:v>
                </c:pt>
                <c:pt idx="1140">
                  <c:v>174.06801910129766</c:v>
                </c:pt>
                <c:pt idx="1141">
                  <c:v>174.16203146195127</c:v>
                </c:pt>
                <c:pt idx="1142">
                  <c:v>174.32199297414789</c:v>
                </c:pt>
                <c:pt idx="1143">
                  <c:v>174.5266540400097</c:v>
                </c:pt>
                <c:pt idx="1144">
                  <c:v>174.69673171900777</c:v>
                </c:pt>
                <c:pt idx="1145">
                  <c:v>174.75769126529775</c:v>
                </c:pt>
                <c:pt idx="1146">
                  <c:v>174.75769126529775</c:v>
                </c:pt>
                <c:pt idx="1147">
                  <c:v>174.75769126529775</c:v>
                </c:pt>
                <c:pt idx="1148">
                  <c:v>174.75769126529775</c:v>
                </c:pt>
                <c:pt idx="1149">
                  <c:v>174.75769126529775</c:v>
                </c:pt>
                <c:pt idx="1150">
                  <c:v>174.76727791887376</c:v>
                </c:pt>
                <c:pt idx="1151">
                  <c:v>174.80952730564934</c:v>
                </c:pt>
                <c:pt idx="1152">
                  <c:v>174.92410424017183</c:v>
                </c:pt>
                <c:pt idx="1153">
                  <c:v>175.18711146248341</c:v>
                </c:pt>
                <c:pt idx="1154">
                  <c:v>175.60132074491128</c:v>
                </c:pt>
                <c:pt idx="1155">
                  <c:v>176.0684515151452</c:v>
                </c:pt>
                <c:pt idx="1156">
                  <c:v>176.55556143413617</c:v>
                </c:pt>
                <c:pt idx="1157">
                  <c:v>177.13921254490373</c:v>
                </c:pt>
                <c:pt idx="1158">
                  <c:v>177.87893995580487</c:v>
                </c:pt>
                <c:pt idx="1159">
                  <c:v>178.74852340739753</c:v>
                </c:pt>
                <c:pt idx="1160">
                  <c:v>179.64963692840669</c:v>
                </c:pt>
                <c:pt idx="1161">
                  <c:v>180.51921785357848</c:v>
                </c:pt>
                <c:pt idx="1162">
                  <c:v>181.3771030434354</c:v>
                </c:pt>
                <c:pt idx="1163">
                  <c:v>182.2540995525971</c:v>
                </c:pt>
                <c:pt idx="1164">
                  <c:v>183.15427629597332</c:v>
                </c:pt>
                <c:pt idx="1165">
                  <c:v>183.97365200882663</c:v>
                </c:pt>
                <c:pt idx="1166">
                  <c:v>184.59740756674276</c:v>
                </c:pt>
                <c:pt idx="1167">
                  <c:v>185.15407098869983</c:v>
                </c:pt>
                <c:pt idx="1168">
                  <c:v>185.78357018396588</c:v>
                </c:pt>
                <c:pt idx="1169">
                  <c:v>186.43910247718929</c:v>
                </c:pt>
                <c:pt idx="1170">
                  <c:v>187.08082967224567</c:v>
                </c:pt>
                <c:pt idx="1171">
                  <c:v>187.70618158635713</c:v>
                </c:pt>
                <c:pt idx="1172">
                  <c:v>188.30552859198409</c:v>
                </c:pt>
                <c:pt idx="1173">
                  <c:v>188.88310654641202</c:v>
                </c:pt>
                <c:pt idx="1174">
                  <c:v>189.43670727720917</c:v>
                </c:pt>
                <c:pt idx="1175">
                  <c:v>189.95665504135846</c:v>
                </c:pt>
                <c:pt idx="1176">
                  <c:v>190.45560539525064</c:v>
                </c:pt>
                <c:pt idx="1177">
                  <c:v>190.97055834057664</c:v>
                </c:pt>
                <c:pt idx="1178">
                  <c:v>191.525686450791</c:v>
                </c:pt>
                <c:pt idx="1179">
                  <c:v>192.10691649872044</c:v>
                </c:pt>
                <c:pt idx="1180">
                  <c:v>192.6908184766869</c:v>
                </c:pt>
                <c:pt idx="1181">
                  <c:v>193.25229033664104</c:v>
                </c:pt>
                <c:pt idx="1182">
                  <c:v>193.77286504978338</c:v>
                </c:pt>
                <c:pt idx="1183">
                  <c:v>194.25869469617012</c:v>
                </c:pt>
                <c:pt idx="1184">
                  <c:v>194.70812511063573</c:v>
                </c:pt>
                <c:pt idx="1185">
                  <c:v>195.09362002965139</c:v>
                </c:pt>
                <c:pt idx="1186">
                  <c:v>195.41285470352167</c:v>
                </c:pt>
                <c:pt idx="1187">
                  <c:v>195.70784736762312</c:v>
                </c:pt>
                <c:pt idx="1188">
                  <c:v>196.00461709596615</c:v>
                </c:pt>
                <c:pt idx="1189">
                  <c:v>196.30316388855073</c:v>
                </c:pt>
                <c:pt idx="1190">
                  <c:v>196.60348774537692</c:v>
                </c:pt>
                <c:pt idx="1191">
                  <c:v>196.90558866644469</c:v>
                </c:pt>
                <c:pt idx="1192">
                  <c:v>197.20946665175398</c:v>
                </c:pt>
                <c:pt idx="1193">
                  <c:v>197.51512170130488</c:v>
                </c:pt>
                <c:pt idx="1194">
                  <c:v>197.83164735005457</c:v>
                </c:pt>
                <c:pt idx="1195">
                  <c:v>198.15935192762987</c:v>
                </c:pt>
                <c:pt idx="1196">
                  <c:v>198.48914423472951</c:v>
                </c:pt>
                <c:pt idx="1197">
                  <c:v>198.85811106652147</c:v>
                </c:pt>
                <c:pt idx="1198">
                  <c:v>199.30511872350317</c:v>
                </c:pt>
                <c:pt idx="1199">
                  <c:v>199.83262295078919</c:v>
                </c:pt>
                <c:pt idx="1200">
                  <c:v>200.43407523208128</c:v>
                </c:pt>
                <c:pt idx="1201">
                  <c:v>201.05395598962863</c:v>
                </c:pt>
                <c:pt idx="1202">
                  <c:v>201.62329993146963</c:v>
                </c:pt>
                <c:pt idx="1203">
                  <c:v>202.11969555340329</c:v>
                </c:pt>
                <c:pt idx="1204">
                  <c:v>202.55051709317527</c:v>
                </c:pt>
                <c:pt idx="1205">
                  <c:v>202.94415127068379</c:v>
                </c:pt>
                <c:pt idx="1206">
                  <c:v>203.3302510185249</c:v>
                </c:pt>
                <c:pt idx="1207">
                  <c:v>203.71889830229932</c:v>
                </c:pt>
                <c:pt idx="1208">
                  <c:v>204.09981478099712</c:v>
                </c:pt>
                <c:pt idx="1209">
                  <c:v>204.46232425167005</c:v>
                </c:pt>
                <c:pt idx="1210">
                  <c:v>204.81636856239575</c:v>
                </c:pt>
                <c:pt idx="1211">
                  <c:v>205.16183773008626</c:v>
                </c:pt>
                <c:pt idx="1212">
                  <c:v>205.49841758163831</c:v>
                </c:pt>
                <c:pt idx="1213">
                  <c:v>205.8471019085153</c:v>
                </c:pt>
                <c:pt idx="1214">
                  <c:v>206.20820477090146</c:v>
                </c:pt>
                <c:pt idx="1215">
                  <c:v>206.56052122618343</c:v>
                </c:pt>
                <c:pt idx="1216">
                  <c:v>206.8930316717618</c:v>
                </c:pt>
                <c:pt idx="1217">
                  <c:v>207.21608328214771</c:v>
                </c:pt>
                <c:pt idx="1218">
                  <c:v>207.54038448317417</c:v>
                </c:pt>
                <c:pt idx="1219">
                  <c:v>207.85509893040714</c:v>
                </c:pt>
                <c:pt idx="1220">
                  <c:v>208.13820532145803</c:v>
                </c:pt>
                <c:pt idx="1221">
                  <c:v>208.38912440768033</c:v>
                </c:pt>
                <c:pt idx="1222">
                  <c:v>208.61847348255986</c:v>
                </c:pt>
                <c:pt idx="1223">
                  <c:v>208.84785731110088</c:v>
                </c:pt>
                <c:pt idx="1224">
                  <c:v>209.11033011424411</c:v>
                </c:pt>
                <c:pt idx="1225">
                  <c:v>209.40638818352969</c:v>
                </c:pt>
                <c:pt idx="1226">
                  <c:v>209.71436699292855</c:v>
                </c:pt>
                <c:pt idx="1227">
                  <c:v>210.02326182442494</c:v>
                </c:pt>
                <c:pt idx="1228">
                  <c:v>210.33306719485353</c:v>
                </c:pt>
                <c:pt idx="1229">
                  <c:v>210.63265666964287</c:v>
                </c:pt>
                <c:pt idx="1230">
                  <c:v>210.93289460962927</c:v>
                </c:pt>
                <c:pt idx="1231">
                  <c:v>211.26758582769571</c:v>
                </c:pt>
                <c:pt idx="1232">
                  <c:v>211.62616278394907</c:v>
                </c:pt>
                <c:pt idx="1233">
                  <c:v>211.98621465935534</c:v>
                </c:pt>
                <c:pt idx="1234">
                  <c:v>212.33639893916094</c:v>
                </c:pt>
                <c:pt idx="1235">
                  <c:v>212.65366584121819</c:v>
                </c:pt>
                <c:pt idx="1236">
                  <c:v>212.91456225867208</c:v>
                </c:pt>
                <c:pt idx="1237">
                  <c:v>213.0955976251654</c:v>
                </c:pt>
                <c:pt idx="1238">
                  <c:v>213.19617295049247</c:v>
                </c:pt>
                <c:pt idx="1239">
                  <c:v>213.25042588299902</c:v>
                </c:pt>
                <c:pt idx="1240">
                  <c:v>213.30388558189068</c:v>
                </c:pt>
                <c:pt idx="1241">
                  <c:v>213.37930100928457</c:v>
                </c:pt>
                <c:pt idx="1242">
                  <c:v>213.46539117501837</c:v>
                </c:pt>
                <c:pt idx="1243">
                  <c:v>213.55081283802855</c:v>
                </c:pt>
                <c:pt idx="1244">
                  <c:v>213.64673006965597</c:v>
                </c:pt>
                <c:pt idx="1245">
                  <c:v>213.74210328119</c:v>
                </c:pt>
                <c:pt idx="1246">
                  <c:v>213.81447797712804</c:v>
                </c:pt>
                <c:pt idx="1247">
                  <c:v>213.87497876263137</c:v>
                </c:pt>
                <c:pt idx="1248">
                  <c:v>213.93479637054688</c:v>
                </c:pt>
                <c:pt idx="1249">
                  <c:v>214.00491041780793</c:v>
                </c:pt>
                <c:pt idx="1250">
                  <c:v>214.09635688651255</c:v>
                </c:pt>
                <c:pt idx="1251">
                  <c:v>214.19816059976557</c:v>
                </c:pt>
                <c:pt idx="1252">
                  <c:v>214.29928880360313</c:v>
                </c:pt>
                <c:pt idx="1253">
                  <c:v>214.39973744436915</c:v>
                </c:pt>
                <c:pt idx="1254">
                  <c:v>214.49950254117257</c:v>
                </c:pt>
                <c:pt idx="1255">
                  <c:v>214.59858018588733</c:v>
                </c:pt>
                <c:pt idx="1256">
                  <c:v>214.69696654315231</c:v>
                </c:pt>
                <c:pt idx="1257">
                  <c:v>214.79465785037152</c:v>
                </c:pt>
                <c:pt idx="1258">
                  <c:v>214.90234175625901</c:v>
                </c:pt>
                <c:pt idx="1259">
                  <c:v>215.04146839804355</c:v>
                </c:pt>
                <c:pt idx="1260">
                  <c:v>215.22286467857515</c:v>
                </c:pt>
                <c:pt idx="1261">
                  <c:v>215.46807071854371</c:v>
                </c:pt>
                <c:pt idx="1262">
                  <c:v>215.79948351947786</c:v>
                </c:pt>
                <c:pt idx="1263">
                  <c:v>216.20785389273195</c:v>
                </c:pt>
                <c:pt idx="1264">
                  <c:v>216.67326145550172</c:v>
                </c:pt>
                <c:pt idx="1265">
                  <c:v>217.15341088927079</c:v>
                </c:pt>
                <c:pt idx="1266">
                  <c:v>217.61522614366305</c:v>
                </c:pt>
                <c:pt idx="1267">
                  <c:v>218.04700246014716</c:v>
                </c:pt>
                <c:pt idx="1268">
                  <c:v>218.41440113558187</c:v>
                </c:pt>
                <c:pt idx="1269">
                  <c:v>218.70468359606721</c:v>
                </c:pt>
                <c:pt idx="1270">
                  <c:v>218.93920891216226</c:v>
                </c:pt>
                <c:pt idx="1271">
                  <c:v>219.13989726401664</c:v>
                </c:pt>
                <c:pt idx="1272">
                  <c:v>219.34004672952051</c:v>
                </c:pt>
                <c:pt idx="1273">
                  <c:v>219.56216893200883</c:v>
                </c:pt>
                <c:pt idx="1274">
                  <c:v>219.80641676715965</c:v>
                </c:pt>
                <c:pt idx="1275">
                  <c:v>220.09528475125356</c:v>
                </c:pt>
                <c:pt idx="1276">
                  <c:v>220.45201316413326</c:v>
                </c:pt>
                <c:pt idx="1277">
                  <c:v>220.85536252946721</c:v>
                </c:pt>
                <c:pt idx="1278">
                  <c:v>221.28346788155065</c:v>
                </c:pt>
                <c:pt idx="1279">
                  <c:v>221.7368999279177</c:v>
                </c:pt>
                <c:pt idx="1280">
                  <c:v>222.1819139763891</c:v>
                </c:pt>
                <c:pt idx="1281">
                  <c:v>222.59483331509762</c:v>
                </c:pt>
                <c:pt idx="1282">
                  <c:v>222.99809436447785</c:v>
                </c:pt>
                <c:pt idx="1283">
                  <c:v>223.39159615252152</c:v>
                </c:pt>
                <c:pt idx="1284">
                  <c:v>223.7516753698423</c:v>
                </c:pt>
                <c:pt idx="1285">
                  <c:v>224.06593952505779</c:v>
                </c:pt>
                <c:pt idx="1286">
                  <c:v>224.34537857277667</c:v>
                </c:pt>
                <c:pt idx="1287">
                  <c:v>224.58975497322436</c:v>
                </c:pt>
                <c:pt idx="1288">
                  <c:v>224.79863994706511</c:v>
                </c:pt>
                <c:pt idx="1289">
                  <c:v>225.0068863100025</c:v>
                </c:pt>
                <c:pt idx="1290">
                  <c:v>225.22640397693169</c:v>
                </c:pt>
                <c:pt idx="1291">
                  <c:v>225.42225790734273</c:v>
                </c:pt>
                <c:pt idx="1292">
                  <c:v>225.58248272104879</c:v>
                </c:pt>
                <c:pt idx="1293">
                  <c:v>225.73026942075703</c:v>
                </c:pt>
                <c:pt idx="1294">
                  <c:v>225.9002995236043</c:v>
                </c:pt>
                <c:pt idx="1295">
                  <c:v>226.13894705738963</c:v>
                </c:pt>
                <c:pt idx="1296">
                  <c:v>226.47009769931148</c:v>
                </c:pt>
                <c:pt idx="1297">
                  <c:v>226.88360784905242</c:v>
                </c:pt>
                <c:pt idx="1298">
                  <c:v>227.35782193218827</c:v>
                </c:pt>
                <c:pt idx="1299">
                  <c:v>227.85895380644871</c:v>
                </c:pt>
                <c:pt idx="1300">
                  <c:v>228.35191657746392</c:v>
                </c:pt>
                <c:pt idx="1301">
                  <c:v>228.83623512422386</c:v>
                </c:pt>
                <c:pt idx="1302">
                  <c:v>229.33569697472475</c:v>
                </c:pt>
                <c:pt idx="1303">
                  <c:v>229.8387381316229</c:v>
                </c:pt>
                <c:pt idx="1304">
                  <c:v>230.30869222020712</c:v>
                </c:pt>
                <c:pt idx="1305">
                  <c:v>230.7444748007097</c:v>
                </c:pt>
                <c:pt idx="1306">
                  <c:v>231.15766598382416</c:v>
                </c:pt>
                <c:pt idx="1307">
                  <c:v>231.54776289074874</c:v>
                </c:pt>
                <c:pt idx="1308">
                  <c:v>231.92662269938893</c:v>
                </c:pt>
                <c:pt idx="1309">
                  <c:v>232.30651545071933</c:v>
                </c:pt>
                <c:pt idx="1310">
                  <c:v>232.6750711192033</c:v>
                </c:pt>
                <c:pt idx="1311">
                  <c:v>233.01953501536894</c:v>
                </c:pt>
                <c:pt idx="1312">
                  <c:v>233.3271532405584</c:v>
                </c:pt>
                <c:pt idx="1313">
                  <c:v>233.60974512134598</c:v>
                </c:pt>
                <c:pt idx="1314">
                  <c:v>233.8921785340082</c:v>
                </c:pt>
                <c:pt idx="1315">
                  <c:v>234.12484919471044</c:v>
                </c:pt>
                <c:pt idx="1316">
                  <c:v>234.29456761591106</c:v>
                </c:pt>
                <c:pt idx="1317">
                  <c:v>234.47558149487517</c:v>
                </c:pt>
                <c:pt idx="1318">
                  <c:v>234.75439375483356</c:v>
                </c:pt>
                <c:pt idx="1319">
                  <c:v>235.21928568574339</c:v>
                </c:pt>
                <c:pt idx="1320">
                  <c:v>235.88756555161157</c:v>
                </c:pt>
                <c:pt idx="1321">
                  <c:v>236.74175027071837</c:v>
                </c:pt>
                <c:pt idx="1322">
                  <c:v>237.79147548282674</c:v>
                </c:pt>
                <c:pt idx="1323">
                  <c:v>238.99611619771071</c:v>
                </c:pt>
                <c:pt idx="1324">
                  <c:v>240.20244563766983</c:v>
                </c:pt>
                <c:pt idx="1325">
                  <c:v>241.2282611946554</c:v>
                </c:pt>
                <c:pt idx="1326">
                  <c:v>242.00545836246891</c:v>
                </c:pt>
                <c:pt idx="1327">
                  <c:v>242.59351235899288</c:v>
                </c:pt>
                <c:pt idx="1328">
                  <c:v>243.08610933470939</c:v>
                </c:pt>
                <c:pt idx="1329">
                  <c:v>243.55213983333539</c:v>
                </c:pt>
                <c:pt idx="1330">
                  <c:v>244.01968341799591</c:v>
                </c:pt>
                <c:pt idx="1331">
                  <c:v>244.47456311056592</c:v>
                </c:pt>
                <c:pt idx="1332">
                  <c:v>244.87375669747436</c:v>
                </c:pt>
                <c:pt idx="1333">
                  <c:v>245.20197935530598</c:v>
                </c:pt>
                <c:pt idx="1334">
                  <c:v>245.50128943649685</c:v>
                </c:pt>
                <c:pt idx="1335">
                  <c:v>245.82854698348655</c:v>
                </c:pt>
                <c:pt idx="1336">
                  <c:v>246.21276868157827</c:v>
                </c:pt>
                <c:pt idx="1337">
                  <c:v>246.64039051634424</c:v>
                </c:pt>
                <c:pt idx="1338">
                  <c:v>247.09762794235121</c:v>
                </c:pt>
                <c:pt idx="1339">
                  <c:v>247.58496253013138</c:v>
                </c:pt>
                <c:pt idx="1340">
                  <c:v>248.10295075346215</c:v>
                </c:pt>
                <c:pt idx="1341">
                  <c:v>248.68109612570348</c:v>
                </c:pt>
                <c:pt idx="1342">
                  <c:v>249.35037064178167</c:v>
                </c:pt>
                <c:pt idx="1343">
                  <c:v>250.06927777863487</c:v>
                </c:pt>
                <c:pt idx="1344">
                  <c:v>250.77954097862732</c:v>
                </c:pt>
                <c:pt idx="1345">
                  <c:v>251.43582166405488</c:v>
                </c:pt>
                <c:pt idx="1346">
                  <c:v>252.00619666813256</c:v>
                </c:pt>
                <c:pt idx="1347">
                  <c:v>252.48863509490286</c:v>
                </c:pt>
                <c:pt idx="1348">
                  <c:v>252.82153255827845</c:v>
                </c:pt>
                <c:pt idx="1349">
                  <c:v>252.91350634681206</c:v>
                </c:pt>
                <c:pt idx="1350">
                  <c:v>252.91350634681206</c:v>
                </c:pt>
                <c:pt idx="1351">
                  <c:v>252.91350634681206</c:v>
                </c:pt>
                <c:pt idx="1352">
                  <c:v>252.91350634681206</c:v>
                </c:pt>
                <c:pt idx="1353">
                  <c:v>252.91350634681206</c:v>
                </c:pt>
                <c:pt idx="1354">
                  <c:v>252.91350634681206</c:v>
                </c:pt>
                <c:pt idx="1355">
                  <c:v>252.91350634681206</c:v>
                </c:pt>
                <c:pt idx="1356">
                  <c:v>252.91350634681206</c:v>
                </c:pt>
                <c:pt idx="1357">
                  <c:v>252.91350634681206</c:v>
                </c:pt>
                <c:pt idx="1358">
                  <c:v>252.91350634681206</c:v>
                </c:pt>
                <c:pt idx="1359">
                  <c:v>252.91350634681206</c:v>
                </c:pt>
                <c:pt idx="1360">
                  <c:v>252.91350634681206</c:v>
                </c:pt>
                <c:pt idx="1361">
                  <c:v>252.91350634681206</c:v>
                </c:pt>
                <c:pt idx="1362">
                  <c:v>253.09563106298697</c:v>
                </c:pt>
                <c:pt idx="1363">
                  <c:v>253.72146273735819</c:v>
                </c:pt>
                <c:pt idx="1364">
                  <c:v>254.59613422586548</c:v>
                </c:pt>
                <c:pt idx="1365">
                  <c:v>255.35576507611597</c:v>
                </c:pt>
                <c:pt idx="1366">
                  <c:v>255.77041048183332</c:v>
                </c:pt>
                <c:pt idx="1367">
                  <c:v>255.77041048183332</c:v>
                </c:pt>
                <c:pt idx="1368">
                  <c:v>255.77041048183332</c:v>
                </c:pt>
                <c:pt idx="1369">
                  <c:v>255.77041048183332</c:v>
                </c:pt>
                <c:pt idx="1370">
                  <c:v>255.81204668003923</c:v>
                </c:pt>
                <c:pt idx="1371">
                  <c:v>256.10560330081313</c:v>
                </c:pt>
                <c:pt idx="1372">
                  <c:v>256.41145304335168</c:v>
                </c:pt>
                <c:pt idx="1373">
                  <c:v>256.53422676156106</c:v>
                </c:pt>
                <c:pt idx="1374">
                  <c:v>256.53422676156106</c:v>
                </c:pt>
                <c:pt idx="1375">
                  <c:v>256.53422676156106</c:v>
                </c:pt>
                <c:pt idx="1376">
                  <c:v>256.53422676156106</c:v>
                </c:pt>
                <c:pt idx="1377">
                  <c:v>256.53422676156106</c:v>
                </c:pt>
                <c:pt idx="1378">
                  <c:v>256.53422676156106</c:v>
                </c:pt>
                <c:pt idx="1379">
                  <c:v>256.53422676156106</c:v>
                </c:pt>
                <c:pt idx="1380">
                  <c:v>256.53422676156106</c:v>
                </c:pt>
                <c:pt idx="1381">
                  <c:v>256.53422676156106</c:v>
                </c:pt>
                <c:pt idx="1382">
                  <c:v>257.02467591863137</c:v>
                </c:pt>
                <c:pt idx="1383">
                  <c:v>257.97507193449252</c:v>
                </c:pt>
                <c:pt idx="1384">
                  <c:v>258.88980790335222</c:v>
                </c:pt>
                <c:pt idx="1385">
                  <c:v>259.54459769947277</c:v>
                </c:pt>
                <c:pt idx="1386">
                  <c:v>260.13833704466924</c:v>
                </c:pt>
                <c:pt idx="1387">
                  <c:v>260.99011883877483</c:v>
                </c:pt>
                <c:pt idx="1388">
                  <c:v>262.27588607002292</c:v>
                </c:pt>
                <c:pt idx="1389">
                  <c:v>263.93257730004416</c:v>
                </c:pt>
                <c:pt idx="1390">
                  <c:v>265.65109768063769</c:v>
                </c:pt>
                <c:pt idx="1391">
                  <c:v>267.10102553990737</c:v>
                </c:pt>
                <c:pt idx="1392">
                  <c:v>268.14608086359925</c:v>
                </c:pt>
                <c:pt idx="1393">
                  <c:v>268.81611302529615</c:v>
                </c:pt>
                <c:pt idx="1394">
                  <c:v>269.22687951768705</c:v>
                </c:pt>
                <c:pt idx="1395">
                  <c:v>269.47605402649498</c:v>
                </c:pt>
                <c:pt idx="1396">
                  <c:v>269.5743851861821</c:v>
                </c:pt>
                <c:pt idx="1397">
                  <c:v>269.5743851861821</c:v>
                </c:pt>
                <c:pt idx="1398">
                  <c:v>269.5743851861821</c:v>
                </c:pt>
                <c:pt idx="1399">
                  <c:v>269.5743851861821</c:v>
                </c:pt>
                <c:pt idx="1400">
                  <c:v>269.5743851861821</c:v>
                </c:pt>
                <c:pt idx="1401">
                  <c:v>269.5743851861821</c:v>
                </c:pt>
                <c:pt idx="1402">
                  <c:v>269.5743851861821</c:v>
                </c:pt>
                <c:pt idx="1403">
                  <c:v>269.5743851861821</c:v>
                </c:pt>
                <c:pt idx="1404">
                  <c:v>269.5743851861821</c:v>
                </c:pt>
                <c:pt idx="1405">
                  <c:v>269.5743851861821</c:v>
                </c:pt>
                <c:pt idx="1406">
                  <c:v>269.5743851861821</c:v>
                </c:pt>
                <c:pt idx="1407">
                  <c:v>269.5743851861821</c:v>
                </c:pt>
                <c:pt idx="1408">
                  <c:v>269.76941082101888</c:v>
                </c:pt>
                <c:pt idx="1409">
                  <c:v>269.99071305171611</c:v>
                </c:pt>
                <c:pt idx="1410">
                  <c:v>270.1528856077515</c:v>
                </c:pt>
                <c:pt idx="1411">
                  <c:v>270.26626167789021</c:v>
                </c:pt>
                <c:pt idx="1412">
                  <c:v>270.38400842027988</c:v>
                </c:pt>
                <c:pt idx="1413">
                  <c:v>270.63196735344161</c:v>
                </c:pt>
                <c:pt idx="1414">
                  <c:v>271.17263740163042</c:v>
                </c:pt>
                <c:pt idx="1415">
                  <c:v>272.09702451389165</c:v>
                </c:pt>
                <c:pt idx="1416">
                  <c:v>273.34343615526649</c:v>
                </c:pt>
                <c:pt idx="1417">
                  <c:v>274.68423685508964</c:v>
                </c:pt>
                <c:pt idx="1418">
                  <c:v>275.78393752074334</c:v>
                </c:pt>
                <c:pt idx="1419">
                  <c:v>276.37229767764143</c:v>
                </c:pt>
                <c:pt idx="1420">
                  <c:v>276.37229767764143</c:v>
                </c:pt>
                <c:pt idx="1421">
                  <c:v>276.37229767764143</c:v>
                </c:pt>
                <c:pt idx="1422">
                  <c:v>276.37229767764143</c:v>
                </c:pt>
                <c:pt idx="1423">
                  <c:v>276.37229767764143</c:v>
                </c:pt>
                <c:pt idx="1424">
                  <c:v>276.71269037350339</c:v>
                </c:pt>
                <c:pt idx="1425">
                  <c:v>277.52181382137724</c:v>
                </c:pt>
                <c:pt idx="1426">
                  <c:v>278.68977722964314</c:v>
                </c:pt>
                <c:pt idx="1427">
                  <c:v>279.76109708942954</c:v>
                </c:pt>
                <c:pt idx="1428">
                  <c:v>280.35702744860288</c:v>
                </c:pt>
                <c:pt idx="1429">
                  <c:v>280.43429540882687</c:v>
                </c:pt>
                <c:pt idx="1430">
                  <c:v>280.43429540882687</c:v>
                </c:pt>
                <c:pt idx="1431">
                  <c:v>280.43429540882687</c:v>
                </c:pt>
                <c:pt idx="1432">
                  <c:v>280.43429540882687</c:v>
                </c:pt>
                <c:pt idx="1433">
                  <c:v>280.43429540882687</c:v>
                </c:pt>
                <c:pt idx="1434">
                  <c:v>280.43429540882687</c:v>
                </c:pt>
                <c:pt idx="1435">
                  <c:v>280.43429540882687</c:v>
                </c:pt>
                <c:pt idx="1436">
                  <c:v>280.6200224737126</c:v>
                </c:pt>
                <c:pt idx="1437">
                  <c:v>280.96775375111605</c:v>
                </c:pt>
                <c:pt idx="1438">
                  <c:v>281.28367818821152</c:v>
                </c:pt>
                <c:pt idx="1439">
                  <c:v>281.45817342065504</c:v>
                </c:pt>
                <c:pt idx="1440">
                  <c:v>281.45817342065504</c:v>
                </c:pt>
                <c:pt idx="1441">
                  <c:v>281.45817342065504</c:v>
                </c:pt>
                <c:pt idx="1442">
                  <c:v>281.45817342065504</c:v>
                </c:pt>
                <c:pt idx="1443">
                  <c:v>281.51527106029368</c:v>
                </c:pt>
                <c:pt idx="1444">
                  <c:v>281.66428392948961</c:v>
                </c:pt>
                <c:pt idx="1445">
                  <c:v>281.79775552911678</c:v>
                </c:pt>
                <c:pt idx="1446">
                  <c:v>281.79775552911678</c:v>
                </c:pt>
                <c:pt idx="1447">
                  <c:v>281.79775552911678</c:v>
                </c:pt>
                <c:pt idx="1448">
                  <c:v>281.79775552911678</c:v>
                </c:pt>
                <c:pt idx="1449">
                  <c:v>281.79775552911678</c:v>
                </c:pt>
                <c:pt idx="1450">
                  <c:v>281.79775552911678</c:v>
                </c:pt>
                <c:pt idx="1451">
                  <c:v>281.79775552911678</c:v>
                </c:pt>
                <c:pt idx="1452">
                  <c:v>281.79775552911678</c:v>
                </c:pt>
                <c:pt idx="1453">
                  <c:v>281.79775552911678</c:v>
                </c:pt>
                <c:pt idx="1454">
                  <c:v>281.79775552911678</c:v>
                </c:pt>
                <c:pt idx="1455">
                  <c:v>281.79775552911678</c:v>
                </c:pt>
                <c:pt idx="1456">
                  <c:v>281.79775552911678</c:v>
                </c:pt>
                <c:pt idx="1457">
                  <c:v>281.79775552911678</c:v>
                </c:pt>
                <c:pt idx="1458">
                  <c:v>281.79775552911678</c:v>
                </c:pt>
                <c:pt idx="1459">
                  <c:v>281.79775552911678</c:v>
                </c:pt>
                <c:pt idx="1460">
                  <c:v>281.79775552911678</c:v>
                </c:pt>
                <c:pt idx="1461">
                  <c:v>281.79775552911678</c:v>
                </c:pt>
                <c:pt idx="1462">
                  <c:v>281.79775552911678</c:v>
                </c:pt>
                <c:pt idx="1463">
                  <c:v>281.79775552911678</c:v>
                </c:pt>
                <c:pt idx="1464">
                  <c:v>281.79775552911678</c:v>
                </c:pt>
                <c:pt idx="1465">
                  <c:v>281.79775552911678</c:v>
                </c:pt>
                <c:pt idx="1466">
                  <c:v>281.79775552911678</c:v>
                </c:pt>
                <c:pt idx="1467">
                  <c:v>281.79775552911678</c:v>
                </c:pt>
                <c:pt idx="1468">
                  <c:v>281.79775552911678</c:v>
                </c:pt>
                <c:pt idx="1469">
                  <c:v>281.79775552911678</c:v>
                </c:pt>
                <c:pt idx="1470">
                  <c:v>281.79775552911678</c:v>
                </c:pt>
                <c:pt idx="1471">
                  <c:v>281.79775552911678</c:v>
                </c:pt>
                <c:pt idx="1472">
                  <c:v>281.79775552911678</c:v>
                </c:pt>
                <c:pt idx="1473">
                  <c:v>281.79775552911678</c:v>
                </c:pt>
                <c:pt idx="1474">
                  <c:v>281.79775552911678</c:v>
                </c:pt>
                <c:pt idx="1475">
                  <c:v>281.79775552911678</c:v>
                </c:pt>
                <c:pt idx="1476">
                  <c:v>281.79775552911678</c:v>
                </c:pt>
                <c:pt idx="1477">
                  <c:v>281.79775552911678</c:v>
                </c:pt>
                <c:pt idx="1478">
                  <c:v>281.79790009078977</c:v>
                </c:pt>
                <c:pt idx="1479">
                  <c:v>281.79852874950234</c:v>
                </c:pt>
                <c:pt idx="1480">
                  <c:v>281.79977947207141</c:v>
                </c:pt>
                <c:pt idx="1481">
                  <c:v>281.80162355439609</c:v>
                </c:pt>
                <c:pt idx="1482">
                  <c:v>281.80401195492175</c:v>
                </c:pt>
                <c:pt idx="1483">
                  <c:v>281.80698330790887</c:v>
                </c:pt>
                <c:pt idx="1484">
                  <c:v>281.81079202175943</c:v>
                </c:pt>
                <c:pt idx="1485">
                  <c:v>281.81614723136431</c:v>
                </c:pt>
                <c:pt idx="1486">
                  <c:v>281.82414641139877</c:v>
                </c:pt>
                <c:pt idx="1487">
                  <c:v>281.83614875591837</c:v>
                </c:pt>
                <c:pt idx="1488">
                  <c:v>281.85386553554463</c:v>
                </c:pt>
                <c:pt idx="1489">
                  <c:v>281.87908000041011</c:v>
                </c:pt>
                <c:pt idx="1490">
                  <c:v>281.91315067637316</c:v>
                </c:pt>
                <c:pt idx="1491">
                  <c:v>281.95625623084788</c:v>
                </c:pt>
                <c:pt idx="1492">
                  <c:v>282.00701564731952</c:v>
                </c:pt>
                <c:pt idx="1493">
                  <c:v>282.06376539394546</c:v>
                </c:pt>
                <c:pt idx="1494">
                  <c:v>282.12460649058295</c:v>
                </c:pt>
                <c:pt idx="1495">
                  <c:v>282.18739785111069</c:v>
                </c:pt>
                <c:pt idx="1496">
                  <c:v>282.250571396655</c:v>
                </c:pt>
                <c:pt idx="1497">
                  <c:v>282.31195947880389</c:v>
                </c:pt>
                <c:pt idx="1498">
                  <c:v>282.36919895640824</c:v>
                </c:pt>
                <c:pt idx="1499">
                  <c:v>282.42047690940711</c:v>
                </c:pt>
                <c:pt idx="1500">
                  <c:v>282.46686577156686</c:v>
                </c:pt>
                <c:pt idx="1501">
                  <c:v>282.51161502419779</c:v>
                </c:pt>
                <c:pt idx="1502">
                  <c:v>282.55651632212505</c:v>
                </c:pt>
                <c:pt idx="1503">
                  <c:v>282.60295032213975</c:v>
                </c:pt>
                <c:pt idx="1504">
                  <c:v>282.65001966559021</c:v>
                </c:pt>
                <c:pt idx="1505">
                  <c:v>282.69663956875416</c:v>
                </c:pt>
                <c:pt idx="1506">
                  <c:v>282.74534772097286</c:v>
                </c:pt>
                <c:pt idx="1507">
                  <c:v>282.79912662196796</c:v>
                </c:pt>
                <c:pt idx="1508">
                  <c:v>282.86039433253609</c:v>
                </c:pt>
                <c:pt idx="1509">
                  <c:v>282.93407719642568</c:v>
                </c:pt>
                <c:pt idx="1510">
                  <c:v>283.0271315111782</c:v>
                </c:pt>
                <c:pt idx="1511">
                  <c:v>283.14430563601951</c:v>
                </c:pt>
                <c:pt idx="1512">
                  <c:v>283.28750821762492</c:v>
                </c:pt>
                <c:pt idx="1513">
                  <c:v>283.45345491125312</c:v>
                </c:pt>
                <c:pt idx="1514">
                  <c:v>283.63037316776951</c:v>
                </c:pt>
                <c:pt idx="1515">
                  <c:v>283.80021412361532</c:v>
                </c:pt>
                <c:pt idx="1516">
                  <c:v>283.95081114536214</c:v>
                </c:pt>
                <c:pt idx="1517">
                  <c:v>284.08193921180833</c:v>
                </c:pt>
                <c:pt idx="1518">
                  <c:v>284.19773166727322</c:v>
                </c:pt>
                <c:pt idx="1519">
                  <c:v>284.30164393270235</c:v>
                </c:pt>
                <c:pt idx="1520">
                  <c:v>284.39422129353909</c:v>
                </c:pt>
                <c:pt idx="1521">
                  <c:v>284.47248403658926</c:v>
                </c:pt>
                <c:pt idx="1522">
                  <c:v>284.52955601867922</c:v>
                </c:pt>
                <c:pt idx="1523">
                  <c:v>284.55439447349704</c:v>
                </c:pt>
                <c:pt idx="1524">
                  <c:v>284.55439447349704</c:v>
                </c:pt>
                <c:pt idx="1525">
                  <c:v>284.55439447349704</c:v>
                </c:pt>
                <c:pt idx="1526">
                  <c:v>284.55439447349704</c:v>
                </c:pt>
                <c:pt idx="1527">
                  <c:v>284.55439447349704</c:v>
                </c:pt>
                <c:pt idx="1528">
                  <c:v>284.55439447349704</c:v>
                </c:pt>
                <c:pt idx="1529">
                  <c:v>284.55439447349704</c:v>
                </c:pt>
                <c:pt idx="1530">
                  <c:v>284.55439447349704</c:v>
                </c:pt>
                <c:pt idx="1531">
                  <c:v>284.55966320163105</c:v>
                </c:pt>
                <c:pt idx="1532">
                  <c:v>284.60682708205934</c:v>
                </c:pt>
                <c:pt idx="1533">
                  <c:v>284.69959643655392</c:v>
                </c:pt>
                <c:pt idx="1534">
                  <c:v>284.84717520039692</c:v>
                </c:pt>
                <c:pt idx="1535">
                  <c:v>285.05921305490926</c:v>
                </c:pt>
                <c:pt idx="1536">
                  <c:v>285.3347113884995</c:v>
                </c:pt>
                <c:pt idx="1537">
                  <c:v>285.66795901182047</c:v>
                </c:pt>
                <c:pt idx="1538">
                  <c:v>286.05400041712306</c:v>
                </c:pt>
                <c:pt idx="1539">
                  <c:v>286.48570808597373</c:v>
                </c:pt>
                <c:pt idx="1540">
                  <c:v>286.95614174568612</c:v>
                </c:pt>
                <c:pt idx="1541">
                  <c:v>287.44689996989212</c:v>
                </c:pt>
                <c:pt idx="1542">
                  <c:v>287.92539500333277</c:v>
                </c:pt>
                <c:pt idx="1543">
                  <c:v>288.34962337164438</c:v>
                </c:pt>
                <c:pt idx="1544">
                  <c:v>288.68953082689785</c:v>
                </c:pt>
                <c:pt idx="1545">
                  <c:v>288.95290328439614</c:v>
                </c:pt>
                <c:pt idx="1546">
                  <c:v>289.1656783530301</c:v>
                </c:pt>
                <c:pt idx="1547">
                  <c:v>289.35738224470896</c:v>
                </c:pt>
                <c:pt idx="1548">
                  <c:v>289.55286763123644</c:v>
                </c:pt>
                <c:pt idx="1549">
                  <c:v>289.76362173090718</c:v>
                </c:pt>
                <c:pt idx="1550">
                  <c:v>289.99424002002809</c:v>
                </c:pt>
                <c:pt idx="1551">
                  <c:v>290.24171646917677</c:v>
                </c:pt>
                <c:pt idx="1552">
                  <c:v>290.49870385775012</c:v>
                </c:pt>
                <c:pt idx="1553">
                  <c:v>290.76133834143081</c:v>
                </c:pt>
                <c:pt idx="1554">
                  <c:v>291.03811087254621</c:v>
                </c:pt>
                <c:pt idx="1555">
                  <c:v>291.34261672454727</c:v>
                </c:pt>
                <c:pt idx="1556">
                  <c:v>291.68078734589</c:v>
                </c:pt>
                <c:pt idx="1557">
                  <c:v>292.059048522897</c:v>
                </c:pt>
                <c:pt idx="1558">
                  <c:v>292.48454477109431</c:v>
                </c:pt>
                <c:pt idx="1559">
                  <c:v>292.94597442345969</c:v>
                </c:pt>
                <c:pt idx="1560">
                  <c:v>293.42564895320646</c:v>
                </c:pt>
                <c:pt idx="1561">
                  <c:v>293.91906680352781</c:v>
                </c:pt>
                <c:pt idx="1562">
                  <c:v>294.43161750864465</c:v>
                </c:pt>
                <c:pt idx="1563">
                  <c:v>294.96929738001711</c:v>
                </c:pt>
                <c:pt idx="1564">
                  <c:v>295.52768721119321</c:v>
                </c:pt>
                <c:pt idx="1565">
                  <c:v>296.1073908224933</c:v>
                </c:pt>
                <c:pt idx="1566">
                  <c:v>296.70335507684854</c:v>
                </c:pt>
                <c:pt idx="1567">
                  <c:v>297.29201128034543</c:v>
                </c:pt>
                <c:pt idx="1568">
                  <c:v>297.86565839437424</c:v>
                </c:pt>
                <c:pt idx="1569">
                  <c:v>298.42864752669743</c:v>
                </c:pt>
                <c:pt idx="1570">
                  <c:v>298.97951185888104</c:v>
                </c:pt>
                <c:pt idx="1571">
                  <c:v>299.51681112526484</c:v>
                </c:pt>
                <c:pt idx="1572">
                  <c:v>300.02593101724369</c:v>
                </c:pt>
                <c:pt idx="1573">
                  <c:v>300.48454422002527</c:v>
                </c:pt>
                <c:pt idx="1574">
                  <c:v>300.88966739326816</c:v>
                </c:pt>
                <c:pt idx="1575">
                  <c:v>301.23872966270898</c:v>
                </c:pt>
                <c:pt idx="1576">
                  <c:v>301.52236644183552</c:v>
                </c:pt>
                <c:pt idx="1577">
                  <c:v>301.74540599587834</c:v>
                </c:pt>
                <c:pt idx="1578">
                  <c:v>301.92755460359263</c:v>
                </c:pt>
                <c:pt idx="1579">
                  <c:v>302.08226754371702</c:v>
                </c:pt>
                <c:pt idx="1580">
                  <c:v>302.21617753781874</c:v>
                </c:pt>
                <c:pt idx="1581">
                  <c:v>302.33618134661566</c:v>
                </c:pt>
                <c:pt idx="1582">
                  <c:v>302.42749993086039</c:v>
                </c:pt>
                <c:pt idx="1583">
                  <c:v>302.48229819770705</c:v>
                </c:pt>
                <c:pt idx="1584">
                  <c:v>302.50757799438543</c:v>
                </c:pt>
                <c:pt idx="1585">
                  <c:v>302.50757799438543</c:v>
                </c:pt>
                <c:pt idx="1586">
                  <c:v>302.50757799438543</c:v>
                </c:pt>
                <c:pt idx="1587">
                  <c:v>302.50757799438543</c:v>
                </c:pt>
                <c:pt idx="1588">
                  <c:v>302.50906393891768</c:v>
                </c:pt>
                <c:pt idx="1589">
                  <c:v>302.55456515604703</c:v>
                </c:pt>
                <c:pt idx="1590">
                  <c:v>302.64442134367692</c:v>
                </c:pt>
                <c:pt idx="1591">
                  <c:v>302.77171860814201</c:v>
                </c:pt>
                <c:pt idx="1592">
                  <c:v>302.92943966458472</c:v>
                </c:pt>
                <c:pt idx="1593">
                  <c:v>303.11810334528423</c:v>
                </c:pt>
                <c:pt idx="1594">
                  <c:v>303.30798186992479</c:v>
                </c:pt>
                <c:pt idx="1595">
                  <c:v>303.46833902270197</c:v>
                </c:pt>
                <c:pt idx="1596">
                  <c:v>303.59099118344096</c:v>
                </c:pt>
                <c:pt idx="1597">
                  <c:v>303.6600441385437</c:v>
                </c:pt>
                <c:pt idx="1598">
                  <c:v>303.68261359433649</c:v>
                </c:pt>
                <c:pt idx="1599">
                  <c:v>303.68261359433649</c:v>
                </c:pt>
                <c:pt idx="1600">
                  <c:v>303.68261359433649</c:v>
                </c:pt>
                <c:pt idx="1601">
                  <c:v>303.68261359433649</c:v>
                </c:pt>
                <c:pt idx="1602">
                  <c:v>303.70328506059496</c:v>
                </c:pt>
                <c:pt idx="1603">
                  <c:v>303.7776199082889</c:v>
                </c:pt>
                <c:pt idx="1604">
                  <c:v>303.90594827984904</c:v>
                </c:pt>
                <c:pt idx="1605">
                  <c:v>304.08904091933977</c:v>
                </c:pt>
                <c:pt idx="1606">
                  <c:v>304.3121312583599</c:v>
                </c:pt>
                <c:pt idx="1607">
                  <c:v>304.56811309066211</c:v>
                </c:pt>
                <c:pt idx="1608">
                  <c:v>304.85770785175293</c:v>
                </c:pt>
                <c:pt idx="1609">
                  <c:v>305.17377300645842</c:v>
                </c:pt>
                <c:pt idx="1610">
                  <c:v>305.50883929821316</c:v>
                </c:pt>
                <c:pt idx="1611">
                  <c:v>305.87968347273141</c:v>
                </c:pt>
                <c:pt idx="1612">
                  <c:v>306.30397965063395</c:v>
                </c:pt>
                <c:pt idx="1613">
                  <c:v>306.78355463761562</c:v>
                </c:pt>
                <c:pt idx="1614">
                  <c:v>307.32044776743641</c:v>
                </c:pt>
                <c:pt idx="1615">
                  <c:v>307.92555020270697</c:v>
                </c:pt>
                <c:pt idx="1616">
                  <c:v>308.60194131354586</c:v>
                </c:pt>
                <c:pt idx="1617">
                  <c:v>309.33508101435808</c:v>
                </c:pt>
                <c:pt idx="1618">
                  <c:v>310.09125749124661</c:v>
                </c:pt>
                <c:pt idx="1619">
                  <c:v>310.82479753635096</c:v>
                </c:pt>
                <c:pt idx="1620">
                  <c:v>311.5149915935898</c:v>
                </c:pt>
                <c:pt idx="1621">
                  <c:v>312.14974789810339</c:v>
                </c:pt>
                <c:pt idx="1622">
                  <c:v>312.69735474079215</c:v>
                </c:pt>
                <c:pt idx="1623">
                  <c:v>313.1251281464842</c:v>
                </c:pt>
                <c:pt idx="1624">
                  <c:v>313.42939425438539</c:v>
                </c:pt>
                <c:pt idx="1625">
                  <c:v>313.58815845651412</c:v>
                </c:pt>
                <c:pt idx="1626">
                  <c:v>313.58815845651412</c:v>
                </c:pt>
                <c:pt idx="1627">
                  <c:v>313.58815845651412</c:v>
                </c:pt>
                <c:pt idx="1628">
                  <c:v>313.58815845651412</c:v>
                </c:pt>
                <c:pt idx="1629">
                  <c:v>313.58815845651412</c:v>
                </c:pt>
                <c:pt idx="1630">
                  <c:v>313.58815845651412</c:v>
                </c:pt>
                <c:pt idx="1631">
                  <c:v>313.58815845651412</c:v>
                </c:pt>
                <c:pt idx="1632">
                  <c:v>313.59349043689087</c:v>
                </c:pt>
                <c:pt idx="1633">
                  <c:v>313.76782750044748</c:v>
                </c:pt>
                <c:pt idx="1634">
                  <c:v>314.04669346053117</c:v>
                </c:pt>
                <c:pt idx="1635">
                  <c:v>314.35564310092769</c:v>
                </c:pt>
                <c:pt idx="1636">
                  <c:v>314.63774211122939</c:v>
                </c:pt>
                <c:pt idx="1637">
                  <c:v>314.86346760492114</c:v>
                </c:pt>
                <c:pt idx="1638">
                  <c:v>315.04157164012929</c:v>
                </c:pt>
                <c:pt idx="1639">
                  <c:v>315.20045101820671</c:v>
                </c:pt>
                <c:pt idx="1640">
                  <c:v>315.38824775000791</c:v>
                </c:pt>
                <c:pt idx="1641">
                  <c:v>315.65391440006533</c:v>
                </c:pt>
                <c:pt idx="1642">
                  <c:v>316.03791038850574</c:v>
                </c:pt>
                <c:pt idx="1643">
                  <c:v>316.55328037691152</c:v>
                </c:pt>
                <c:pt idx="1644">
                  <c:v>317.18439528123389</c:v>
                </c:pt>
                <c:pt idx="1645">
                  <c:v>317.91563664303737</c:v>
                </c:pt>
                <c:pt idx="1646">
                  <c:v>318.73077957536555</c:v>
                </c:pt>
                <c:pt idx="1647">
                  <c:v>319.62319132522407</c:v>
                </c:pt>
                <c:pt idx="1648">
                  <c:v>320.57520642453113</c:v>
                </c:pt>
                <c:pt idx="1649">
                  <c:v>321.5566687365623</c:v>
                </c:pt>
                <c:pt idx="1650">
                  <c:v>322.53507550729512</c:v>
                </c:pt>
                <c:pt idx="1651">
                  <c:v>323.47538415683681</c:v>
                </c:pt>
                <c:pt idx="1652">
                  <c:v>324.37465234153728</c:v>
                </c:pt>
                <c:pt idx="1653">
                  <c:v>325.23029939791138</c:v>
                </c:pt>
                <c:pt idx="1654">
                  <c:v>326.03969504495581</c:v>
                </c:pt>
                <c:pt idx="1655">
                  <c:v>326.83618969764404</c:v>
                </c:pt>
                <c:pt idx="1656">
                  <c:v>327.64317364939069</c:v>
                </c:pt>
                <c:pt idx="1657">
                  <c:v>328.46072181167432</c:v>
                </c:pt>
                <c:pt idx="1658">
                  <c:v>329.28890922533333</c:v>
                </c:pt>
                <c:pt idx="1659">
                  <c:v>330.12781106056616</c:v>
                </c:pt>
                <c:pt idx="1660">
                  <c:v>330.96487014463503</c:v>
                </c:pt>
                <c:pt idx="1661">
                  <c:v>331.79956056069994</c:v>
                </c:pt>
                <c:pt idx="1662">
                  <c:v>332.64450080973512</c:v>
                </c:pt>
                <c:pt idx="1663">
                  <c:v>333.47361778340246</c:v>
                </c:pt>
                <c:pt idx="1664">
                  <c:v>334.27259358163775</c:v>
                </c:pt>
                <c:pt idx="1665">
                  <c:v>335.04022758241865</c:v>
                </c:pt>
                <c:pt idx="1666">
                  <c:v>335.76171708191998</c:v>
                </c:pt>
                <c:pt idx="1667">
                  <c:v>336.44903285124332</c:v>
                </c:pt>
                <c:pt idx="1668">
                  <c:v>337.11485642335435</c:v>
                </c:pt>
                <c:pt idx="1669">
                  <c:v>337.75847417881528</c:v>
                </c:pt>
                <c:pt idx="1670">
                  <c:v>338.36534181982881</c:v>
                </c:pt>
                <c:pt idx="1671">
                  <c:v>338.93437126885738</c:v>
                </c:pt>
                <c:pt idx="1672">
                  <c:v>339.49283341054098</c:v>
                </c:pt>
                <c:pt idx="1673">
                  <c:v>340.04055740385473</c:v>
                </c:pt>
                <c:pt idx="1674">
                  <c:v>340.56295436010788</c:v>
                </c:pt>
                <c:pt idx="1675">
                  <c:v>341.05947414151444</c:v>
                </c:pt>
                <c:pt idx="1676">
                  <c:v>341.51528963758642</c:v>
                </c:pt>
                <c:pt idx="1677">
                  <c:v>341.91521176440551</c:v>
                </c:pt>
                <c:pt idx="1678">
                  <c:v>342.27284565019085</c:v>
                </c:pt>
                <c:pt idx="1679">
                  <c:v>342.61666296477966</c:v>
                </c:pt>
                <c:pt idx="1680">
                  <c:v>342.99004842082002</c:v>
                </c:pt>
                <c:pt idx="1681">
                  <c:v>343.43722641315543</c:v>
                </c:pt>
                <c:pt idx="1682">
                  <c:v>343.97402940527496</c:v>
                </c:pt>
                <c:pt idx="1683">
                  <c:v>344.61683709674082</c:v>
                </c:pt>
                <c:pt idx="1684">
                  <c:v>345.35333808047983</c:v>
                </c:pt>
                <c:pt idx="1685">
                  <c:v>346.12586838469332</c:v>
                </c:pt>
                <c:pt idx="1686">
                  <c:v>346.90491023091545</c:v>
                </c:pt>
                <c:pt idx="1687">
                  <c:v>347.66013850230263</c:v>
                </c:pt>
                <c:pt idx="1688">
                  <c:v>348.35998870241576</c:v>
                </c:pt>
                <c:pt idx="1689">
                  <c:v>349.01836727561351</c:v>
                </c:pt>
                <c:pt idx="1690">
                  <c:v>349.64986354249334</c:v>
                </c:pt>
                <c:pt idx="1691">
                  <c:v>350.26937413336356</c:v>
                </c:pt>
                <c:pt idx="1692">
                  <c:v>350.89234577820167</c:v>
                </c:pt>
                <c:pt idx="1693">
                  <c:v>351.51878398996473</c:v>
                </c:pt>
                <c:pt idx="1694">
                  <c:v>352.14869428363113</c:v>
                </c:pt>
                <c:pt idx="1695">
                  <c:v>352.78208217620033</c:v>
                </c:pt>
                <c:pt idx="1696">
                  <c:v>353.41895318669333</c:v>
                </c:pt>
                <c:pt idx="1697">
                  <c:v>354.0432667101266</c:v>
                </c:pt>
                <c:pt idx="1698">
                  <c:v>354.62234724897201</c:v>
                </c:pt>
                <c:pt idx="1699">
                  <c:v>355.13903424202755</c:v>
                </c:pt>
                <c:pt idx="1700">
                  <c:v>355.60857138829044</c:v>
                </c:pt>
                <c:pt idx="1701">
                  <c:v>356.06297728445651</c:v>
                </c:pt>
                <c:pt idx="1702">
                  <c:v>356.50217596623781</c:v>
                </c:pt>
                <c:pt idx="1703">
                  <c:v>356.92582664701149</c:v>
                </c:pt>
                <c:pt idx="1704">
                  <c:v>357.36666589770761</c:v>
                </c:pt>
                <c:pt idx="1705">
                  <c:v>357.82501950923614</c:v>
                </c:pt>
                <c:pt idx="1706">
                  <c:v>358.30094626468912</c:v>
                </c:pt>
                <c:pt idx="1707">
                  <c:v>358.81135041058275</c:v>
                </c:pt>
                <c:pt idx="1708">
                  <c:v>359.34008328742436</c:v>
                </c:pt>
                <c:pt idx="1709">
                  <c:v>359.90391200826224</c:v>
                </c:pt>
                <c:pt idx="1710">
                  <c:v>360.53716942852145</c:v>
                </c:pt>
                <c:pt idx="1711">
                  <c:v>361.22421989978562</c:v>
                </c:pt>
                <c:pt idx="1712">
                  <c:v>361.96594749010029</c:v>
                </c:pt>
                <c:pt idx="1713">
                  <c:v>362.76361320307495</c:v>
                </c:pt>
                <c:pt idx="1714">
                  <c:v>363.60111852557986</c:v>
                </c:pt>
                <c:pt idx="1715">
                  <c:v>364.47933500297358</c:v>
                </c:pt>
                <c:pt idx="1716">
                  <c:v>365.39916893969422</c:v>
                </c:pt>
                <c:pt idx="1717">
                  <c:v>366.3615898045245</c:v>
                </c:pt>
                <c:pt idx="1718">
                  <c:v>367.36760325844347</c:v>
                </c:pt>
                <c:pt idx="1719">
                  <c:v>368.40043068542838</c:v>
                </c:pt>
                <c:pt idx="1720">
                  <c:v>369.40650867920431</c:v>
                </c:pt>
                <c:pt idx="1721">
                  <c:v>370.33020437868413</c:v>
                </c:pt>
                <c:pt idx="1722">
                  <c:v>371.15091387439219</c:v>
                </c:pt>
                <c:pt idx="1723">
                  <c:v>371.86626638430465</c:v>
                </c:pt>
                <c:pt idx="1724">
                  <c:v>372.41917998889164</c:v>
                </c:pt>
                <c:pt idx="1725">
                  <c:v>372.7152313590413</c:v>
                </c:pt>
                <c:pt idx="1726">
                  <c:v>372.7152313590413</c:v>
                </c:pt>
                <c:pt idx="1727">
                  <c:v>372.7152313590413</c:v>
                </c:pt>
                <c:pt idx="1728">
                  <c:v>372.7152313590413</c:v>
                </c:pt>
                <c:pt idx="1729">
                  <c:v>372.7152313590413</c:v>
                </c:pt>
                <c:pt idx="1730">
                  <c:v>372.7152313590413</c:v>
                </c:pt>
                <c:pt idx="1731">
                  <c:v>372.7152313590413</c:v>
                </c:pt>
                <c:pt idx="1732">
                  <c:v>372.7152313590413</c:v>
                </c:pt>
                <c:pt idx="1733">
                  <c:v>372.7152313590413</c:v>
                </c:pt>
                <c:pt idx="1734">
                  <c:v>372.7152313590413</c:v>
                </c:pt>
                <c:pt idx="1735">
                  <c:v>372.7152313590413</c:v>
                </c:pt>
                <c:pt idx="1736">
                  <c:v>372.7152313590413</c:v>
                </c:pt>
                <c:pt idx="1737">
                  <c:v>372.7152313590413</c:v>
                </c:pt>
                <c:pt idx="1738">
                  <c:v>372.7152313590413</c:v>
                </c:pt>
                <c:pt idx="1739">
                  <c:v>372.7152313590413</c:v>
                </c:pt>
                <c:pt idx="1740">
                  <c:v>372.7152313590413</c:v>
                </c:pt>
                <c:pt idx="1741">
                  <c:v>372.7152313590413</c:v>
                </c:pt>
                <c:pt idx="1742">
                  <c:v>372.7152313590413</c:v>
                </c:pt>
                <c:pt idx="1743">
                  <c:v>372.7152313590413</c:v>
                </c:pt>
                <c:pt idx="1744">
                  <c:v>372.7152313590413</c:v>
                </c:pt>
                <c:pt idx="1745">
                  <c:v>372.7152313590413</c:v>
                </c:pt>
                <c:pt idx="1746">
                  <c:v>372.7152313590413</c:v>
                </c:pt>
                <c:pt idx="1747">
                  <c:v>372.7152313590413</c:v>
                </c:pt>
                <c:pt idx="1748">
                  <c:v>372.76601363540112</c:v>
                </c:pt>
                <c:pt idx="1749">
                  <c:v>372.88527648235038</c:v>
                </c:pt>
                <c:pt idx="1750">
                  <c:v>373.05917915201456</c:v>
                </c:pt>
                <c:pt idx="1751">
                  <c:v>373.24616201378757</c:v>
                </c:pt>
                <c:pt idx="1752">
                  <c:v>373.43235802312819</c:v>
                </c:pt>
                <c:pt idx="1753">
                  <c:v>373.6177612168413</c:v>
                </c:pt>
                <c:pt idx="1754">
                  <c:v>373.80236568226309</c:v>
                </c:pt>
                <c:pt idx="1755">
                  <c:v>373.98616555726096</c:v>
                </c:pt>
                <c:pt idx="1756">
                  <c:v>374.15554377620577</c:v>
                </c:pt>
                <c:pt idx="1757">
                  <c:v>374.31034609643336</c:v>
                </c:pt>
                <c:pt idx="1758">
                  <c:v>374.46425777948014</c:v>
                </c:pt>
                <c:pt idx="1759">
                  <c:v>374.60378943156167</c:v>
                </c:pt>
                <c:pt idx="1760">
                  <c:v>374.72880668719392</c:v>
                </c:pt>
                <c:pt idx="1761">
                  <c:v>374.85288808447848</c:v>
                </c:pt>
                <c:pt idx="1762">
                  <c:v>374.97603090378436</c:v>
                </c:pt>
                <c:pt idx="1763">
                  <c:v>375.08494532169453</c:v>
                </c:pt>
                <c:pt idx="1764">
                  <c:v>375.13987753813359</c:v>
                </c:pt>
                <c:pt idx="1765">
                  <c:v>375.13987753813359</c:v>
                </c:pt>
                <c:pt idx="1766">
                  <c:v>375.13987753813359</c:v>
                </c:pt>
                <c:pt idx="1767">
                  <c:v>375.13987753813359</c:v>
                </c:pt>
                <c:pt idx="1768">
                  <c:v>375.13987753813359</c:v>
                </c:pt>
                <c:pt idx="1769">
                  <c:v>375.13987753813359</c:v>
                </c:pt>
                <c:pt idx="1770">
                  <c:v>375.13987753813359</c:v>
                </c:pt>
                <c:pt idx="1771">
                  <c:v>375.13987753813359</c:v>
                </c:pt>
                <c:pt idx="1772">
                  <c:v>375.13987753813359</c:v>
                </c:pt>
                <c:pt idx="1773">
                  <c:v>375.13987753813359</c:v>
                </c:pt>
                <c:pt idx="1774">
                  <c:v>375.13987753813359</c:v>
                </c:pt>
                <c:pt idx="1775">
                  <c:v>375.13987753813359</c:v>
                </c:pt>
                <c:pt idx="1776">
                  <c:v>375.13987753813359</c:v>
                </c:pt>
                <c:pt idx="1777">
                  <c:v>375.13987753813359</c:v>
                </c:pt>
                <c:pt idx="1778">
                  <c:v>375.13987753813359</c:v>
                </c:pt>
                <c:pt idx="1779">
                  <c:v>375.13987753813359</c:v>
                </c:pt>
                <c:pt idx="1780">
                  <c:v>375.13987753813359</c:v>
                </c:pt>
                <c:pt idx="1781">
                  <c:v>375.13987753813359</c:v>
                </c:pt>
                <c:pt idx="1782">
                  <c:v>375.13987753813359</c:v>
                </c:pt>
                <c:pt idx="1783">
                  <c:v>375.13987753813359</c:v>
                </c:pt>
                <c:pt idx="1784">
                  <c:v>375.13987753813359</c:v>
                </c:pt>
                <c:pt idx="1785">
                  <c:v>375.13987753813359</c:v>
                </c:pt>
                <c:pt idx="1786">
                  <c:v>375.13987753813359</c:v>
                </c:pt>
                <c:pt idx="1787">
                  <c:v>375.13987753813359</c:v>
                </c:pt>
                <c:pt idx="1788">
                  <c:v>375.13987753813359</c:v>
                </c:pt>
                <c:pt idx="1789">
                  <c:v>375.13987753813359</c:v>
                </c:pt>
                <c:pt idx="1790">
                  <c:v>375.13987753813359</c:v>
                </c:pt>
                <c:pt idx="1791">
                  <c:v>375.13987753813359</c:v>
                </c:pt>
                <c:pt idx="1792">
                  <c:v>375.13987753813359</c:v>
                </c:pt>
                <c:pt idx="1793">
                  <c:v>375.13987753813359</c:v>
                </c:pt>
                <c:pt idx="1794">
                  <c:v>375.13987753813359</c:v>
                </c:pt>
                <c:pt idx="1795">
                  <c:v>375.13987753813359</c:v>
                </c:pt>
                <c:pt idx="1796">
                  <c:v>375.13987753813359</c:v>
                </c:pt>
                <c:pt idx="1797">
                  <c:v>375.13987753813359</c:v>
                </c:pt>
                <c:pt idx="1798">
                  <c:v>375.13987753813359</c:v>
                </c:pt>
                <c:pt idx="1799">
                  <c:v>375.13987753813359</c:v>
                </c:pt>
                <c:pt idx="1800">
                  <c:v>375.13987753813359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772-4FD9-8601-B776D424CF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4267616"/>
        <c:axId val="1244268096"/>
      </c:scatterChart>
      <c:valAx>
        <c:axId val="1244267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4268096"/>
        <c:crosses val="autoZero"/>
        <c:crossBetween val="midCat"/>
      </c:valAx>
      <c:valAx>
        <c:axId val="1244268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42676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Recovery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Recovered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Calculations'!$C$4:$C$1804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Calculations'!$U$4:$U$1804</c:f>
              <c:numCache>
                <c:formatCode>0.000_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1.7535792661077116</c:v>
                </c:pt>
                <c:pt idx="37">
                  <c:v>5.716427913490767</c:v>
                </c:pt>
                <c:pt idx="38">
                  <c:v>10.096967407418679</c:v>
                </c:pt>
                <c:pt idx="39">
                  <c:v>13.765649150773491</c:v>
                </c:pt>
                <c:pt idx="40">
                  <c:v>17.411561116338497</c:v>
                </c:pt>
                <c:pt idx="41">
                  <c:v>21.996500331415675</c:v>
                </c:pt>
                <c:pt idx="42">
                  <c:v>26.709603771815676</c:v>
                </c:pt>
                <c:pt idx="43">
                  <c:v>29.838202308857163</c:v>
                </c:pt>
                <c:pt idx="44">
                  <c:v>30.947999121709977</c:v>
                </c:pt>
                <c:pt idx="45">
                  <c:v>31.037356930366794</c:v>
                </c:pt>
                <c:pt idx="46">
                  <c:v>31.189482542919759</c:v>
                </c:pt>
                <c:pt idx="47">
                  <c:v>31.446605054295649</c:v>
                </c:pt>
                <c:pt idx="48">
                  <c:v>31.446605054295649</c:v>
                </c:pt>
                <c:pt idx="49">
                  <c:v>31.446605054295649</c:v>
                </c:pt>
                <c:pt idx="50">
                  <c:v>31.446605054295649</c:v>
                </c:pt>
                <c:pt idx="51">
                  <c:v>32.508648768470934</c:v>
                </c:pt>
                <c:pt idx="52">
                  <c:v>33.923436668281994</c:v>
                </c:pt>
                <c:pt idx="53">
                  <c:v>34.397519784701245</c:v>
                </c:pt>
                <c:pt idx="54">
                  <c:v>34.397519784701245</c:v>
                </c:pt>
                <c:pt idx="55">
                  <c:v>34.397519784701245</c:v>
                </c:pt>
                <c:pt idx="56">
                  <c:v>34.397519784701245</c:v>
                </c:pt>
                <c:pt idx="57">
                  <c:v>34.397519784701245</c:v>
                </c:pt>
                <c:pt idx="58">
                  <c:v>34.397519784701245</c:v>
                </c:pt>
                <c:pt idx="59">
                  <c:v>34.397519784701245</c:v>
                </c:pt>
                <c:pt idx="60">
                  <c:v>34.397519784701245</c:v>
                </c:pt>
                <c:pt idx="61">
                  <c:v>34.397519784701245</c:v>
                </c:pt>
                <c:pt idx="62">
                  <c:v>34.397519784701245</c:v>
                </c:pt>
                <c:pt idx="63">
                  <c:v>34.397519784701245</c:v>
                </c:pt>
                <c:pt idx="64">
                  <c:v>34.397519784701245</c:v>
                </c:pt>
                <c:pt idx="65">
                  <c:v>34.397519784701245</c:v>
                </c:pt>
                <c:pt idx="66">
                  <c:v>34.397519784701245</c:v>
                </c:pt>
                <c:pt idx="67">
                  <c:v>34.397519784701245</c:v>
                </c:pt>
                <c:pt idx="68">
                  <c:v>34.397519784701245</c:v>
                </c:pt>
                <c:pt idx="69">
                  <c:v>34.397519784701245</c:v>
                </c:pt>
                <c:pt idx="70">
                  <c:v>34.397519784701245</c:v>
                </c:pt>
                <c:pt idx="71">
                  <c:v>34.397519784701245</c:v>
                </c:pt>
                <c:pt idx="72">
                  <c:v>34.397519784701245</c:v>
                </c:pt>
                <c:pt idx="73">
                  <c:v>34.397519784701245</c:v>
                </c:pt>
                <c:pt idx="74">
                  <c:v>34.397519784701245</c:v>
                </c:pt>
                <c:pt idx="75">
                  <c:v>34.397519784701245</c:v>
                </c:pt>
                <c:pt idx="76">
                  <c:v>34.397519784701245</c:v>
                </c:pt>
                <c:pt idx="77">
                  <c:v>34.397519784701245</c:v>
                </c:pt>
                <c:pt idx="78">
                  <c:v>34.397519784701245</c:v>
                </c:pt>
                <c:pt idx="79">
                  <c:v>34.397519784701245</c:v>
                </c:pt>
                <c:pt idx="80">
                  <c:v>34.397519784701245</c:v>
                </c:pt>
                <c:pt idx="81">
                  <c:v>34.570528711392015</c:v>
                </c:pt>
                <c:pt idx="82">
                  <c:v>34.570528711392015</c:v>
                </c:pt>
                <c:pt idx="83">
                  <c:v>34.570528711392015</c:v>
                </c:pt>
                <c:pt idx="84">
                  <c:v>34.570528711392015</c:v>
                </c:pt>
                <c:pt idx="85">
                  <c:v>34.570528711392015</c:v>
                </c:pt>
                <c:pt idx="86">
                  <c:v>34.570528711392015</c:v>
                </c:pt>
                <c:pt idx="87">
                  <c:v>35.415019552638981</c:v>
                </c:pt>
                <c:pt idx="88">
                  <c:v>42.357262266114411</c:v>
                </c:pt>
                <c:pt idx="89">
                  <c:v>55.618075054600659</c:v>
                </c:pt>
                <c:pt idx="90">
                  <c:v>69.763177505543709</c:v>
                </c:pt>
                <c:pt idx="91">
                  <c:v>79.952814305645006</c:v>
                </c:pt>
                <c:pt idx="92">
                  <c:v>85.347428988289067</c:v>
                </c:pt>
                <c:pt idx="93">
                  <c:v>88.595562569800322</c:v>
                </c:pt>
                <c:pt idx="94">
                  <c:v>91.633471554234262</c:v>
                </c:pt>
                <c:pt idx="95">
                  <c:v>93.991261384794925</c:v>
                </c:pt>
                <c:pt idx="96">
                  <c:v>95.110530267205647</c:v>
                </c:pt>
                <c:pt idx="97">
                  <c:v>95.564893293883813</c:v>
                </c:pt>
                <c:pt idx="98">
                  <c:v>95.73920371942306</c:v>
                </c:pt>
                <c:pt idx="99">
                  <c:v>95.73920371942306</c:v>
                </c:pt>
                <c:pt idx="100">
                  <c:v>95.73920371942306</c:v>
                </c:pt>
                <c:pt idx="101">
                  <c:v>95.73920371942306</c:v>
                </c:pt>
                <c:pt idx="102">
                  <c:v>95.73920371942306</c:v>
                </c:pt>
                <c:pt idx="103">
                  <c:v>95.73920371942306</c:v>
                </c:pt>
                <c:pt idx="104">
                  <c:v>95.73920371942306</c:v>
                </c:pt>
                <c:pt idx="105">
                  <c:v>95.73920371942306</c:v>
                </c:pt>
                <c:pt idx="106">
                  <c:v>95.73920371942306</c:v>
                </c:pt>
                <c:pt idx="107">
                  <c:v>95.73920371942306</c:v>
                </c:pt>
                <c:pt idx="108">
                  <c:v>95.73920371942306</c:v>
                </c:pt>
                <c:pt idx="109">
                  <c:v>95.73920371942306</c:v>
                </c:pt>
                <c:pt idx="110">
                  <c:v>95.73920371942306</c:v>
                </c:pt>
                <c:pt idx="111">
                  <c:v>95.73920371942306</c:v>
                </c:pt>
                <c:pt idx="112">
                  <c:v>95.73920371942306</c:v>
                </c:pt>
                <c:pt idx="113">
                  <c:v>95.73920371942306</c:v>
                </c:pt>
                <c:pt idx="114">
                  <c:v>95.73920371942306</c:v>
                </c:pt>
                <c:pt idx="115">
                  <c:v>95.73920371942306</c:v>
                </c:pt>
                <c:pt idx="116">
                  <c:v>95.73920371942306</c:v>
                </c:pt>
                <c:pt idx="117">
                  <c:v>95.73920371942306</c:v>
                </c:pt>
                <c:pt idx="118">
                  <c:v>95.73920371942306</c:v>
                </c:pt>
                <c:pt idx="119">
                  <c:v>95.73920371942306</c:v>
                </c:pt>
                <c:pt idx="120">
                  <c:v>95.73920371942306</c:v>
                </c:pt>
                <c:pt idx="121">
                  <c:v>95.73920371942306</c:v>
                </c:pt>
                <c:pt idx="122">
                  <c:v>95.73920371942306</c:v>
                </c:pt>
                <c:pt idx="123">
                  <c:v>95.73920371942306</c:v>
                </c:pt>
                <c:pt idx="124">
                  <c:v>95.73920371942306</c:v>
                </c:pt>
                <c:pt idx="125">
                  <c:v>95.73920371942306</c:v>
                </c:pt>
                <c:pt idx="126">
                  <c:v>95.73920371942306</c:v>
                </c:pt>
                <c:pt idx="127">
                  <c:v>95.73920371942306</c:v>
                </c:pt>
                <c:pt idx="128">
                  <c:v>95.73920371942306</c:v>
                </c:pt>
                <c:pt idx="129">
                  <c:v>95.73920371942306</c:v>
                </c:pt>
                <c:pt idx="130">
                  <c:v>95.73920371942306</c:v>
                </c:pt>
                <c:pt idx="131">
                  <c:v>95.73920371942306</c:v>
                </c:pt>
                <c:pt idx="132">
                  <c:v>95.73920371942306</c:v>
                </c:pt>
                <c:pt idx="133">
                  <c:v>95.73920371942306</c:v>
                </c:pt>
                <c:pt idx="134">
                  <c:v>95.73920371942306</c:v>
                </c:pt>
                <c:pt idx="135">
                  <c:v>95.73920371942306</c:v>
                </c:pt>
                <c:pt idx="136">
                  <c:v>95.73920371942306</c:v>
                </c:pt>
                <c:pt idx="137">
                  <c:v>95.73920371942306</c:v>
                </c:pt>
                <c:pt idx="138">
                  <c:v>95.73920371942306</c:v>
                </c:pt>
                <c:pt idx="139">
                  <c:v>95.73920371942306</c:v>
                </c:pt>
                <c:pt idx="140">
                  <c:v>95.73920371942306</c:v>
                </c:pt>
                <c:pt idx="141">
                  <c:v>95.73920371942306</c:v>
                </c:pt>
                <c:pt idx="142">
                  <c:v>95.73920371942306</c:v>
                </c:pt>
                <c:pt idx="143">
                  <c:v>95.73920371942306</c:v>
                </c:pt>
                <c:pt idx="144">
                  <c:v>95.73920371942306</c:v>
                </c:pt>
                <c:pt idx="145">
                  <c:v>95.73920371942306</c:v>
                </c:pt>
                <c:pt idx="146">
                  <c:v>95.73920371942306</c:v>
                </c:pt>
                <c:pt idx="147">
                  <c:v>95.73920371942306</c:v>
                </c:pt>
                <c:pt idx="148">
                  <c:v>95.73920371942306</c:v>
                </c:pt>
                <c:pt idx="149">
                  <c:v>95.73920371942306</c:v>
                </c:pt>
                <c:pt idx="150">
                  <c:v>95.73920371942306</c:v>
                </c:pt>
                <c:pt idx="151">
                  <c:v>105.59357590949914</c:v>
                </c:pt>
                <c:pt idx="152">
                  <c:v>124.38211799663105</c:v>
                </c:pt>
                <c:pt idx="153">
                  <c:v>142.7977846862874</c:v>
                </c:pt>
                <c:pt idx="154">
                  <c:v>153.41968408553882</c:v>
                </c:pt>
                <c:pt idx="155">
                  <c:v>155.83522358923614</c:v>
                </c:pt>
                <c:pt idx="156">
                  <c:v>155.83522358923614</c:v>
                </c:pt>
                <c:pt idx="157">
                  <c:v>155.83522358923614</c:v>
                </c:pt>
                <c:pt idx="158">
                  <c:v>155.83522358923614</c:v>
                </c:pt>
                <c:pt idx="159">
                  <c:v>155.83522358923614</c:v>
                </c:pt>
                <c:pt idx="160">
                  <c:v>155.83522358923614</c:v>
                </c:pt>
                <c:pt idx="161">
                  <c:v>155.83522358923614</c:v>
                </c:pt>
                <c:pt idx="162">
                  <c:v>155.83522358923614</c:v>
                </c:pt>
                <c:pt idx="163">
                  <c:v>155.83522358923614</c:v>
                </c:pt>
                <c:pt idx="164">
                  <c:v>155.83522358923614</c:v>
                </c:pt>
                <c:pt idx="165">
                  <c:v>155.83522358923614</c:v>
                </c:pt>
                <c:pt idx="166">
                  <c:v>155.83522358923614</c:v>
                </c:pt>
                <c:pt idx="167">
                  <c:v>155.83522358923614</c:v>
                </c:pt>
                <c:pt idx="168">
                  <c:v>155.83522358923614</c:v>
                </c:pt>
                <c:pt idx="169">
                  <c:v>155.83522358923614</c:v>
                </c:pt>
                <c:pt idx="170">
                  <c:v>155.83522358923614</c:v>
                </c:pt>
                <c:pt idx="171">
                  <c:v>169.90095851985305</c:v>
                </c:pt>
                <c:pt idx="172">
                  <c:v>193.56459374788366</c:v>
                </c:pt>
                <c:pt idx="173">
                  <c:v>213.70069459372425</c:v>
                </c:pt>
                <c:pt idx="174">
                  <c:v>221.85357458859036</c:v>
                </c:pt>
                <c:pt idx="175">
                  <c:v>221.85357458859036</c:v>
                </c:pt>
                <c:pt idx="176">
                  <c:v>221.85357458859036</c:v>
                </c:pt>
                <c:pt idx="177">
                  <c:v>221.85357458859036</c:v>
                </c:pt>
                <c:pt idx="178">
                  <c:v>221.85357458859036</c:v>
                </c:pt>
                <c:pt idx="179">
                  <c:v>221.85357458859036</c:v>
                </c:pt>
                <c:pt idx="180">
                  <c:v>221.85357458859036</c:v>
                </c:pt>
                <c:pt idx="181">
                  <c:v>221.85357458859036</c:v>
                </c:pt>
                <c:pt idx="182">
                  <c:v>224.31226092593741</c:v>
                </c:pt>
                <c:pt idx="183">
                  <c:v>233.03188833538323</c:v>
                </c:pt>
                <c:pt idx="184">
                  <c:v>244.51441185266452</c:v>
                </c:pt>
                <c:pt idx="185">
                  <c:v>254.96351214214303</c:v>
                </c:pt>
                <c:pt idx="186">
                  <c:v>262.76389903065251</c:v>
                </c:pt>
                <c:pt idx="187">
                  <c:v>267.98235516322836</c:v>
                </c:pt>
                <c:pt idx="188">
                  <c:v>271.28375396086847</c:v>
                </c:pt>
                <c:pt idx="189">
                  <c:v>273.0824203883875</c:v>
                </c:pt>
                <c:pt idx="190">
                  <c:v>273.77610067054468</c:v>
                </c:pt>
                <c:pt idx="191">
                  <c:v>273.77610067054468</c:v>
                </c:pt>
                <c:pt idx="192">
                  <c:v>273.77610067054468</c:v>
                </c:pt>
                <c:pt idx="193">
                  <c:v>273.77610067054468</c:v>
                </c:pt>
                <c:pt idx="194">
                  <c:v>273.77610067054468</c:v>
                </c:pt>
                <c:pt idx="195">
                  <c:v>273.77610067054468</c:v>
                </c:pt>
                <c:pt idx="196">
                  <c:v>273.77610067054468</c:v>
                </c:pt>
                <c:pt idx="197">
                  <c:v>273.77610067054468</c:v>
                </c:pt>
                <c:pt idx="198">
                  <c:v>273.77610067054468</c:v>
                </c:pt>
                <c:pt idx="199">
                  <c:v>273.77610067054468</c:v>
                </c:pt>
                <c:pt idx="200">
                  <c:v>273.77610067054468</c:v>
                </c:pt>
                <c:pt idx="201">
                  <c:v>273.77610067054468</c:v>
                </c:pt>
                <c:pt idx="202">
                  <c:v>273.77610067054468</c:v>
                </c:pt>
                <c:pt idx="203">
                  <c:v>273.77610067054468</c:v>
                </c:pt>
                <c:pt idx="204">
                  <c:v>273.77610067054468</c:v>
                </c:pt>
                <c:pt idx="205">
                  <c:v>273.77610067054468</c:v>
                </c:pt>
                <c:pt idx="206">
                  <c:v>273.77610067054468</c:v>
                </c:pt>
                <c:pt idx="207">
                  <c:v>273.77610067054468</c:v>
                </c:pt>
                <c:pt idx="208">
                  <c:v>273.77610067054468</c:v>
                </c:pt>
                <c:pt idx="209">
                  <c:v>273.77610067054468</c:v>
                </c:pt>
                <c:pt idx="210">
                  <c:v>273.77610067054468</c:v>
                </c:pt>
                <c:pt idx="211">
                  <c:v>273.77610067054468</c:v>
                </c:pt>
                <c:pt idx="212">
                  <c:v>273.77610067054468</c:v>
                </c:pt>
                <c:pt idx="213">
                  <c:v>273.77610067054468</c:v>
                </c:pt>
                <c:pt idx="214">
                  <c:v>273.77610067054468</c:v>
                </c:pt>
                <c:pt idx="215">
                  <c:v>273.77610067054468</c:v>
                </c:pt>
                <c:pt idx="216">
                  <c:v>273.77610067054468</c:v>
                </c:pt>
                <c:pt idx="217">
                  <c:v>273.77610067054468</c:v>
                </c:pt>
                <c:pt idx="218">
                  <c:v>273.77610067054468</c:v>
                </c:pt>
                <c:pt idx="219">
                  <c:v>273.77610067054468</c:v>
                </c:pt>
                <c:pt idx="220">
                  <c:v>273.77610067054468</c:v>
                </c:pt>
                <c:pt idx="221">
                  <c:v>273.77610067054468</c:v>
                </c:pt>
                <c:pt idx="222">
                  <c:v>273.77610067054468</c:v>
                </c:pt>
                <c:pt idx="223">
                  <c:v>273.77610067054468</c:v>
                </c:pt>
                <c:pt idx="224">
                  <c:v>273.77610067054468</c:v>
                </c:pt>
                <c:pt idx="225">
                  <c:v>273.77610067054468</c:v>
                </c:pt>
                <c:pt idx="226">
                  <c:v>273.77610067054468</c:v>
                </c:pt>
                <c:pt idx="227">
                  <c:v>273.77610067054468</c:v>
                </c:pt>
                <c:pt idx="228">
                  <c:v>273.77610067054468</c:v>
                </c:pt>
                <c:pt idx="229">
                  <c:v>273.77610067054468</c:v>
                </c:pt>
                <c:pt idx="230">
                  <c:v>273.77610067054468</c:v>
                </c:pt>
                <c:pt idx="231">
                  <c:v>273.77610067054468</c:v>
                </c:pt>
                <c:pt idx="232">
                  <c:v>281.96187596922647</c:v>
                </c:pt>
                <c:pt idx="233">
                  <c:v>300.67032257152971</c:v>
                </c:pt>
                <c:pt idx="234">
                  <c:v>318.05051444490982</c:v>
                </c:pt>
                <c:pt idx="235">
                  <c:v>325.86154659002221</c:v>
                </c:pt>
                <c:pt idx="236">
                  <c:v>326.21364884620431</c:v>
                </c:pt>
                <c:pt idx="237">
                  <c:v>328.66939048757422</c:v>
                </c:pt>
                <c:pt idx="238">
                  <c:v>342.30253103601842</c:v>
                </c:pt>
                <c:pt idx="239">
                  <c:v>367.86773094372626</c:v>
                </c:pt>
                <c:pt idx="240">
                  <c:v>394.95122595260261</c:v>
                </c:pt>
                <c:pt idx="241">
                  <c:v>417.39667315759687</c:v>
                </c:pt>
                <c:pt idx="242">
                  <c:v>438.99946160827784</c:v>
                </c:pt>
                <c:pt idx="243">
                  <c:v>460.05315790848294</c:v>
                </c:pt>
                <c:pt idx="244">
                  <c:v>481.83970501978604</c:v>
                </c:pt>
                <c:pt idx="245">
                  <c:v>508.69434899380951</c:v>
                </c:pt>
                <c:pt idx="246">
                  <c:v>535.76729201192109</c:v>
                </c:pt>
                <c:pt idx="247">
                  <c:v>553.40121103888225</c:v>
                </c:pt>
                <c:pt idx="248">
                  <c:v>559.54208673666778</c:v>
                </c:pt>
                <c:pt idx="249">
                  <c:v>560.027727001107</c:v>
                </c:pt>
                <c:pt idx="250">
                  <c:v>560.84014250644304</c:v>
                </c:pt>
                <c:pt idx="251">
                  <c:v>562.19003569116649</c:v>
                </c:pt>
                <c:pt idx="252">
                  <c:v>562.19003569116649</c:v>
                </c:pt>
                <c:pt idx="253">
                  <c:v>562.19003569116649</c:v>
                </c:pt>
                <c:pt idx="254">
                  <c:v>562.19003569116649</c:v>
                </c:pt>
                <c:pt idx="255">
                  <c:v>565.35356852653649</c:v>
                </c:pt>
                <c:pt idx="256">
                  <c:v>565.90584888550006</c:v>
                </c:pt>
                <c:pt idx="257">
                  <c:v>565.90584888550006</c:v>
                </c:pt>
                <c:pt idx="258">
                  <c:v>565.90584888550006</c:v>
                </c:pt>
                <c:pt idx="259">
                  <c:v>565.90584888550006</c:v>
                </c:pt>
                <c:pt idx="260">
                  <c:v>565.90584888550006</c:v>
                </c:pt>
                <c:pt idx="261">
                  <c:v>565.90584888550006</c:v>
                </c:pt>
                <c:pt idx="262">
                  <c:v>565.90584888550006</c:v>
                </c:pt>
                <c:pt idx="263">
                  <c:v>565.90584888550006</c:v>
                </c:pt>
                <c:pt idx="264">
                  <c:v>565.90584888550006</c:v>
                </c:pt>
                <c:pt idx="265">
                  <c:v>565.90584888550006</c:v>
                </c:pt>
                <c:pt idx="266">
                  <c:v>565.90584888550006</c:v>
                </c:pt>
                <c:pt idx="267">
                  <c:v>565.90584888550006</c:v>
                </c:pt>
                <c:pt idx="268">
                  <c:v>565.90584888550006</c:v>
                </c:pt>
                <c:pt idx="269">
                  <c:v>565.90584888550006</c:v>
                </c:pt>
                <c:pt idx="270">
                  <c:v>565.90584888550006</c:v>
                </c:pt>
                <c:pt idx="271">
                  <c:v>565.90584888550006</c:v>
                </c:pt>
                <c:pt idx="272">
                  <c:v>565.90584888550006</c:v>
                </c:pt>
                <c:pt idx="273">
                  <c:v>580.50390031866903</c:v>
                </c:pt>
                <c:pt idx="274">
                  <c:v>610.69739544324455</c:v>
                </c:pt>
                <c:pt idx="275">
                  <c:v>646.67195590379038</c:v>
                </c:pt>
                <c:pt idx="276">
                  <c:v>685.02920675765165</c:v>
                </c:pt>
                <c:pt idx="277">
                  <c:v>727.9424114246259</c:v>
                </c:pt>
                <c:pt idx="278">
                  <c:v>772.25635888183876</c:v>
                </c:pt>
                <c:pt idx="279">
                  <c:v>801.6560613928981</c:v>
                </c:pt>
                <c:pt idx="280">
                  <c:v>803.90111756549811</c:v>
                </c:pt>
                <c:pt idx="281">
                  <c:v>803.90111756549811</c:v>
                </c:pt>
                <c:pt idx="282">
                  <c:v>803.90111756549811</c:v>
                </c:pt>
                <c:pt idx="283">
                  <c:v>803.90111756549811</c:v>
                </c:pt>
                <c:pt idx="284">
                  <c:v>803.90111756549811</c:v>
                </c:pt>
                <c:pt idx="285">
                  <c:v>803.90111756549811</c:v>
                </c:pt>
                <c:pt idx="286">
                  <c:v>803.90111756549811</c:v>
                </c:pt>
                <c:pt idx="287">
                  <c:v>803.90111756549811</c:v>
                </c:pt>
                <c:pt idx="288">
                  <c:v>803.90111756549811</c:v>
                </c:pt>
                <c:pt idx="289">
                  <c:v>803.90111756549811</c:v>
                </c:pt>
                <c:pt idx="290">
                  <c:v>803.90111756549811</c:v>
                </c:pt>
                <c:pt idx="291">
                  <c:v>803.90111756549811</c:v>
                </c:pt>
                <c:pt idx="292">
                  <c:v>806.42330339244927</c:v>
                </c:pt>
                <c:pt idx="293">
                  <c:v>806.91285023756234</c:v>
                </c:pt>
                <c:pt idx="294">
                  <c:v>806.91285023756234</c:v>
                </c:pt>
                <c:pt idx="295">
                  <c:v>806.91285023756234</c:v>
                </c:pt>
                <c:pt idx="296">
                  <c:v>806.91285023756234</c:v>
                </c:pt>
                <c:pt idx="297">
                  <c:v>806.91285023756234</c:v>
                </c:pt>
                <c:pt idx="298">
                  <c:v>806.91285023756234</c:v>
                </c:pt>
                <c:pt idx="299">
                  <c:v>806.91285023756234</c:v>
                </c:pt>
                <c:pt idx="300">
                  <c:v>806.91285023756234</c:v>
                </c:pt>
                <c:pt idx="301">
                  <c:v>806.91285023756234</c:v>
                </c:pt>
                <c:pt idx="302">
                  <c:v>806.91285023756234</c:v>
                </c:pt>
                <c:pt idx="303">
                  <c:v>812.96064134707444</c:v>
                </c:pt>
                <c:pt idx="304">
                  <c:v>824.81024656227942</c:v>
                </c:pt>
                <c:pt idx="305">
                  <c:v>836.41941688445695</c:v>
                </c:pt>
                <c:pt idx="306">
                  <c:v>840.79500211082575</c:v>
                </c:pt>
                <c:pt idx="307">
                  <c:v>840.79500211082575</c:v>
                </c:pt>
                <c:pt idx="308">
                  <c:v>840.79500211082575</c:v>
                </c:pt>
                <c:pt idx="309">
                  <c:v>840.79500211082575</c:v>
                </c:pt>
                <c:pt idx="310">
                  <c:v>840.79500211082575</c:v>
                </c:pt>
                <c:pt idx="311">
                  <c:v>840.79500211082575</c:v>
                </c:pt>
                <c:pt idx="312">
                  <c:v>846.19209035360655</c:v>
                </c:pt>
                <c:pt idx="313">
                  <c:v>856.53695950755309</c:v>
                </c:pt>
                <c:pt idx="314">
                  <c:v>868.6002951519132</c:v>
                </c:pt>
                <c:pt idx="315">
                  <c:v>879.07321394650103</c:v>
                </c:pt>
                <c:pt idx="316">
                  <c:v>889.14261968427559</c:v>
                </c:pt>
                <c:pt idx="317">
                  <c:v>902.35993386712596</c:v>
                </c:pt>
                <c:pt idx="318">
                  <c:v>917.95851955210981</c:v>
                </c:pt>
                <c:pt idx="319">
                  <c:v>928.65045253581877</c:v>
                </c:pt>
                <c:pt idx="320">
                  <c:v>930.5752404537576</c:v>
                </c:pt>
                <c:pt idx="321">
                  <c:v>930.5752404537576</c:v>
                </c:pt>
                <c:pt idx="322">
                  <c:v>930.5752404537576</c:v>
                </c:pt>
                <c:pt idx="323">
                  <c:v>930.5752404537576</c:v>
                </c:pt>
                <c:pt idx="324">
                  <c:v>930.5752404537576</c:v>
                </c:pt>
                <c:pt idx="325">
                  <c:v>930.5752404537576</c:v>
                </c:pt>
                <c:pt idx="326">
                  <c:v>930.5752404537576</c:v>
                </c:pt>
                <c:pt idx="327">
                  <c:v>932.60422044252959</c:v>
                </c:pt>
                <c:pt idx="328">
                  <c:v>947.86352957445115</c:v>
                </c:pt>
                <c:pt idx="329">
                  <c:v>963.12916851727141</c:v>
                </c:pt>
                <c:pt idx="330">
                  <c:v>966.30682697741724</c:v>
                </c:pt>
                <c:pt idx="331">
                  <c:v>966.30682697741724</c:v>
                </c:pt>
                <c:pt idx="332">
                  <c:v>966.30682697741724</c:v>
                </c:pt>
                <c:pt idx="333">
                  <c:v>966.30682697741724</c:v>
                </c:pt>
                <c:pt idx="334">
                  <c:v>966.30682697741724</c:v>
                </c:pt>
                <c:pt idx="335">
                  <c:v>966.30682697741724</c:v>
                </c:pt>
                <c:pt idx="336">
                  <c:v>966.30682697741724</c:v>
                </c:pt>
                <c:pt idx="337">
                  <c:v>966.30682697741724</c:v>
                </c:pt>
                <c:pt idx="338">
                  <c:v>966.30682697741724</c:v>
                </c:pt>
                <c:pt idx="339">
                  <c:v>966.30682697741724</c:v>
                </c:pt>
                <c:pt idx="340">
                  <c:v>966.30682697741724</c:v>
                </c:pt>
                <c:pt idx="341">
                  <c:v>966.30682697741724</c:v>
                </c:pt>
                <c:pt idx="342">
                  <c:v>966.30682697741724</c:v>
                </c:pt>
                <c:pt idx="343">
                  <c:v>966.30682697741724</c:v>
                </c:pt>
                <c:pt idx="344">
                  <c:v>966.30682697741724</c:v>
                </c:pt>
                <c:pt idx="345">
                  <c:v>966.30682697741724</c:v>
                </c:pt>
                <c:pt idx="346">
                  <c:v>966.30682697741724</c:v>
                </c:pt>
                <c:pt idx="347">
                  <c:v>966.30682697741724</c:v>
                </c:pt>
                <c:pt idx="348">
                  <c:v>966.30682697741724</c:v>
                </c:pt>
                <c:pt idx="349">
                  <c:v>966.30682697741724</c:v>
                </c:pt>
                <c:pt idx="350">
                  <c:v>966.30682697741724</c:v>
                </c:pt>
                <c:pt idx="351">
                  <c:v>966.30682697741724</c:v>
                </c:pt>
                <c:pt idx="352">
                  <c:v>966.30682697741724</c:v>
                </c:pt>
                <c:pt idx="353">
                  <c:v>966.30682697741724</c:v>
                </c:pt>
                <c:pt idx="354">
                  <c:v>966.30682697741724</c:v>
                </c:pt>
                <c:pt idx="355">
                  <c:v>966.30682697741724</c:v>
                </c:pt>
                <c:pt idx="356">
                  <c:v>966.30682697741724</c:v>
                </c:pt>
                <c:pt idx="357">
                  <c:v>966.30682697741724</c:v>
                </c:pt>
                <c:pt idx="358">
                  <c:v>970.92438612086653</c:v>
                </c:pt>
                <c:pt idx="359">
                  <c:v>983.58903327350231</c:v>
                </c:pt>
                <c:pt idx="360">
                  <c:v>995.8913854048991</c:v>
                </c:pt>
                <c:pt idx="361">
                  <c:v>1002.6883945620348</c:v>
                </c:pt>
                <c:pt idx="362">
                  <c:v>1003.7284709180738</c:v>
                </c:pt>
                <c:pt idx="363">
                  <c:v>1003.7284709180738</c:v>
                </c:pt>
                <c:pt idx="364">
                  <c:v>1003.7284709180738</c:v>
                </c:pt>
                <c:pt idx="365">
                  <c:v>1003.7284709180738</c:v>
                </c:pt>
                <c:pt idx="366">
                  <c:v>1003.7284709180738</c:v>
                </c:pt>
                <c:pt idx="367">
                  <c:v>1003.7284709180738</c:v>
                </c:pt>
                <c:pt idx="368">
                  <c:v>1003.7284709180738</c:v>
                </c:pt>
                <c:pt idx="369">
                  <c:v>1003.7284709180738</c:v>
                </c:pt>
                <c:pt idx="370">
                  <c:v>1003.7284709180738</c:v>
                </c:pt>
                <c:pt idx="371">
                  <c:v>1006.0081837305493</c:v>
                </c:pt>
                <c:pt idx="372">
                  <c:v>1025.0814113338904</c:v>
                </c:pt>
                <c:pt idx="373">
                  <c:v>1051.8016763074552</c:v>
                </c:pt>
                <c:pt idx="374">
                  <c:v>1073.6489880102911</c:v>
                </c:pt>
                <c:pt idx="375">
                  <c:v>1086.8000420034409</c:v>
                </c:pt>
                <c:pt idx="376">
                  <c:v>1093.527891783714</c:v>
                </c:pt>
                <c:pt idx="377">
                  <c:v>1096.6701825357577</c:v>
                </c:pt>
                <c:pt idx="378">
                  <c:v>1097.9051640735229</c:v>
                </c:pt>
                <c:pt idx="379">
                  <c:v>1098.6669063811792</c:v>
                </c:pt>
                <c:pt idx="380">
                  <c:v>1099.8772360565581</c:v>
                </c:pt>
                <c:pt idx="381">
                  <c:v>1101.2887029621554</c:v>
                </c:pt>
                <c:pt idx="382">
                  <c:v>1102.5704075415115</c:v>
                </c:pt>
                <c:pt idx="383">
                  <c:v>1103.6312097069072</c:v>
                </c:pt>
                <c:pt idx="384">
                  <c:v>1104.192321772055</c:v>
                </c:pt>
                <c:pt idx="385">
                  <c:v>1104.3051100281805</c:v>
                </c:pt>
                <c:pt idx="386">
                  <c:v>1104.3051100281805</c:v>
                </c:pt>
                <c:pt idx="387">
                  <c:v>1104.3051100281805</c:v>
                </c:pt>
                <c:pt idx="388">
                  <c:v>1104.3051100281805</c:v>
                </c:pt>
                <c:pt idx="389">
                  <c:v>1104.3051100281805</c:v>
                </c:pt>
                <c:pt idx="390">
                  <c:v>1104.3051100281805</c:v>
                </c:pt>
                <c:pt idx="391">
                  <c:v>1104.3051100281805</c:v>
                </c:pt>
                <c:pt idx="392">
                  <c:v>1104.3051100281805</c:v>
                </c:pt>
                <c:pt idx="393">
                  <c:v>1104.3051100281805</c:v>
                </c:pt>
                <c:pt idx="394">
                  <c:v>1104.3051100281805</c:v>
                </c:pt>
                <c:pt idx="395">
                  <c:v>1104.3051100281805</c:v>
                </c:pt>
                <c:pt idx="396">
                  <c:v>1104.3051100281805</c:v>
                </c:pt>
                <c:pt idx="397">
                  <c:v>1104.3051100281805</c:v>
                </c:pt>
                <c:pt idx="398">
                  <c:v>1104.3051100281805</c:v>
                </c:pt>
                <c:pt idx="399">
                  <c:v>1104.3051100281805</c:v>
                </c:pt>
                <c:pt idx="400">
                  <c:v>1104.3051100281805</c:v>
                </c:pt>
                <c:pt idx="401">
                  <c:v>1104.3120181650158</c:v>
                </c:pt>
                <c:pt idx="402">
                  <c:v>1113.5704969526078</c:v>
                </c:pt>
                <c:pt idx="403">
                  <c:v>1125.0476456185838</c:v>
                </c:pt>
                <c:pt idx="404">
                  <c:v>1134.542465398305</c:v>
                </c:pt>
                <c:pt idx="405">
                  <c:v>1143.6622106947088</c:v>
                </c:pt>
                <c:pt idx="406">
                  <c:v>1153.4161495237381</c:v>
                </c:pt>
                <c:pt idx="407">
                  <c:v>1161.4194245418885</c:v>
                </c:pt>
                <c:pt idx="408">
                  <c:v>1164.3834298042734</c:v>
                </c:pt>
                <c:pt idx="409">
                  <c:v>1164.3834298042734</c:v>
                </c:pt>
                <c:pt idx="410">
                  <c:v>1164.3834298042734</c:v>
                </c:pt>
                <c:pt idx="411">
                  <c:v>1164.3834298042734</c:v>
                </c:pt>
                <c:pt idx="412">
                  <c:v>1164.3834298042734</c:v>
                </c:pt>
                <c:pt idx="413">
                  <c:v>1164.3834298042734</c:v>
                </c:pt>
                <c:pt idx="414">
                  <c:v>1164.3834298042734</c:v>
                </c:pt>
                <c:pt idx="415">
                  <c:v>1164.3834298042734</c:v>
                </c:pt>
                <c:pt idx="416">
                  <c:v>1164.3834298042734</c:v>
                </c:pt>
                <c:pt idx="417">
                  <c:v>1164.3834298042734</c:v>
                </c:pt>
                <c:pt idx="418">
                  <c:v>1164.3834298042734</c:v>
                </c:pt>
                <c:pt idx="419">
                  <c:v>1166.4675362005644</c:v>
                </c:pt>
                <c:pt idx="420">
                  <c:v>1168.306335672075</c:v>
                </c:pt>
                <c:pt idx="421">
                  <c:v>1168.306335672075</c:v>
                </c:pt>
                <c:pt idx="422">
                  <c:v>1168.306335672075</c:v>
                </c:pt>
                <c:pt idx="423">
                  <c:v>1168.306335672075</c:v>
                </c:pt>
                <c:pt idx="424">
                  <c:v>1168.306335672075</c:v>
                </c:pt>
                <c:pt idx="425">
                  <c:v>1168.306335672075</c:v>
                </c:pt>
                <c:pt idx="426">
                  <c:v>1168.306335672075</c:v>
                </c:pt>
                <c:pt idx="427">
                  <c:v>1168.306335672075</c:v>
                </c:pt>
                <c:pt idx="428">
                  <c:v>1168.306335672075</c:v>
                </c:pt>
                <c:pt idx="429">
                  <c:v>1168.306335672075</c:v>
                </c:pt>
                <c:pt idx="430">
                  <c:v>1168.306335672075</c:v>
                </c:pt>
                <c:pt idx="431">
                  <c:v>1168.732285480294</c:v>
                </c:pt>
                <c:pt idx="432">
                  <c:v>1168.732285480294</c:v>
                </c:pt>
                <c:pt idx="433">
                  <c:v>1168.732285480294</c:v>
                </c:pt>
                <c:pt idx="434">
                  <c:v>1168.732285480294</c:v>
                </c:pt>
                <c:pt idx="435">
                  <c:v>1181.8859059458048</c:v>
                </c:pt>
                <c:pt idx="436">
                  <c:v>1213.2842369943469</c:v>
                </c:pt>
                <c:pt idx="437">
                  <c:v>1259.4370508511718</c:v>
                </c:pt>
                <c:pt idx="438">
                  <c:v>1310.7581946595963</c:v>
                </c:pt>
                <c:pt idx="439">
                  <c:v>1354.9782505636811</c:v>
                </c:pt>
                <c:pt idx="440">
                  <c:v>1383.4212267586818</c:v>
                </c:pt>
                <c:pt idx="441">
                  <c:v>1396.0612421680435</c:v>
                </c:pt>
                <c:pt idx="442">
                  <c:v>1399.596830386447</c:v>
                </c:pt>
                <c:pt idx="443">
                  <c:v>1400.0556555694229</c:v>
                </c:pt>
                <c:pt idx="444">
                  <c:v>1400.0556555694229</c:v>
                </c:pt>
                <c:pt idx="445">
                  <c:v>1400.0556555694229</c:v>
                </c:pt>
                <c:pt idx="446">
                  <c:v>1400.0556555694229</c:v>
                </c:pt>
                <c:pt idx="447">
                  <c:v>1400.0556555694229</c:v>
                </c:pt>
                <c:pt idx="448">
                  <c:v>1400.0556555694229</c:v>
                </c:pt>
                <c:pt idx="449">
                  <c:v>1400.0556555694229</c:v>
                </c:pt>
                <c:pt idx="450">
                  <c:v>1400.0556555694229</c:v>
                </c:pt>
                <c:pt idx="451">
                  <c:v>1400.0556555694229</c:v>
                </c:pt>
                <c:pt idx="452">
                  <c:v>1400.0556555694229</c:v>
                </c:pt>
                <c:pt idx="453">
                  <c:v>1400.0556555694229</c:v>
                </c:pt>
                <c:pt idx="454">
                  <c:v>1400.0556555694229</c:v>
                </c:pt>
                <c:pt idx="455">
                  <c:v>1400.0556555694229</c:v>
                </c:pt>
                <c:pt idx="456">
                  <c:v>1400.0556555694229</c:v>
                </c:pt>
                <c:pt idx="457">
                  <c:v>1400.0556555694229</c:v>
                </c:pt>
                <c:pt idx="458">
                  <c:v>1400.0556555694229</c:v>
                </c:pt>
                <c:pt idx="459">
                  <c:v>1400.0556555694229</c:v>
                </c:pt>
                <c:pt idx="460">
                  <c:v>1400.0556555694229</c:v>
                </c:pt>
                <c:pt idx="461">
                  <c:v>1400.0556555694229</c:v>
                </c:pt>
                <c:pt idx="462">
                  <c:v>1400.0556555694229</c:v>
                </c:pt>
                <c:pt idx="463">
                  <c:v>1400.0556555694229</c:v>
                </c:pt>
                <c:pt idx="464">
                  <c:v>1400.0556555694229</c:v>
                </c:pt>
                <c:pt idx="465">
                  <c:v>1400.0556555694229</c:v>
                </c:pt>
                <c:pt idx="466">
                  <c:v>1400.0556555694229</c:v>
                </c:pt>
                <c:pt idx="467">
                  <c:v>1400.0556555694229</c:v>
                </c:pt>
                <c:pt idx="468">
                  <c:v>1400.0556555694229</c:v>
                </c:pt>
                <c:pt idx="469">
                  <c:v>1400.0556555694229</c:v>
                </c:pt>
                <c:pt idx="470">
                  <c:v>1400.0556555694229</c:v>
                </c:pt>
                <c:pt idx="471">
                  <c:v>1400.0556555694229</c:v>
                </c:pt>
                <c:pt idx="472">
                  <c:v>1400.0556555694229</c:v>
                </c:pt>
                <c:pt idx="473">
                  <c:v>1400.0556555694229</c:v>
                </c:pt>
                <c:pt idx="474">
                  <c:v>1400.0556555694229</c:v>
                </c:pt>
                <c:pt idx="475">
                  <c:v>1400.0556555694229</c:v>
                </c:pt>
                <c:pt idx="476">
                  <c:v>1400.0556555694229</c:v>
                </c:pt>
                <c:pt idx="477">
                  <c:v>1400.0556555694229</c:v>
                </c:pt>
                <c:pt idx="478">
                  <c:v>1400.0556555694229</c:v>
                </c:pt>
                <c:pt idx="479">
                  <c:v>1400.0556555694229</c:v>
                </c:pt>
                <c:pt idx="480">
                  <c:v>1400.0556555694229</c:v>
                </c:pt>
                <c:pt idx="481">
                  <c:v>1400.0556555694229</c:v>
                </c:pt>
                <c:pt idx="482">
                  <c:v>1400.0556555694229</c:v>
                </c:pt>
                <c:pt idx="483">
                  <c:v>1400.0556555694229</c:v>
                </c:pt>
                <c:pt idx="484">
                  <c:v>1400.0556555694229</c:v>
                </c:pt>
                <c:pt idx="485">
                  <c:v>1400.0556555694229</c:v>
                </c:pt>
                <c:pt idx="486">
                  <c:v>1400.0556555694229</c:v>
                </c:pt>
                <c:pt idx="487">
                  <c:v>1400.0556555694229</c:v>
                </c:pt>
                <c:pt idx="488">
                  <c:v>1400.0556555694229</c:v>
                </c:pt>
                <c:pt idx="489">
                  <c:v>1400.0556555694229</c:v>
                </c:pt>
                <c:pt idx="490">
                  <c:v>1400.0556555694229</c:v>
                </c:pt>
                <c:pt idx="491">
                  <c:v>1400.0556555694229</c:v>
                </c:pt>
                <c:pt idx="492">
                  <c:v>1400.0556555694229</c:v>
                </c:pt>
                <c:pt idx="493">
                  <c:v>1400.0556555694229</c:v>
                </c:pt>
                <c:pt idx="494">
                  <c:v>1400.0556555694229</c:v>
                </c:pt>
                <c:pt idx="495">
                  <c:v>1400.0556555694229</c:v>
                </c:pt>
                <c:pt idx="496">
                  <c:v>1400.0556555694229</c:v>
                </c:pt>
                <c:pt idx="497">
                  <c:v>1400.0556555694229</c:v>
                </c:pt>
                <c:pt idx="498">
                  <c:v>1400.0556555694229</c:v>
                </c:pt>
                <c:pt idx="499">
                  <c:v>1400.0556555694229</c:v>
                </c:pt>
                <c:pt idx="500">
                  <c:v>1400.0556555694229</c:v>
                </c:pt>
                <c:pt idx="501">
                  <c:v>1400.0556555694229</c:v>
                </c:pt>
                <c:pt idx="502">
                  <c:v>1400.0556555694229</c:v>
                </c:pt>
                <c:pt idx="503">
                  <c:v>1400.0556555694229</c:v>
                </c:pt>
                <c:pt idx="504">
                  <c:v>1400.0556555694229</c:v>
                </c:pt>
                <c:pt idx="505">
                  <c:v>1400.0556555694229</c:v>
                </c:pt>
                <c:pt idx="506">
                  <c:v>1400.0556555694229</c:v>
                </c:pt>
                <c:pt idx="507">
                  <c:v>1400.0556555694229</c:v>
                </c:pt>
                <c:pt idx="508">
                  <c:v>1400.0556555694229</c:v>
                </c:pt>
                <c:pt idx="509">
                  <c:v>1400.0556555694229</c:v>
                </c:pt>
                <c:pt idx="510">
                  <c:v>1400.0556555694229</c:v>
                </c:pt>
                <c:pt idx="511">
                  <c:v>1400.0556555694229</c:v>
                </c:pt>
                <c:pt idx="512">
                  <c:v>1400.0556555694229</c:v>
                </c:pt>
                <c:pt idx="513">
                  <c:v>1400.0556555694229</c:v>
                </c:pt>
                <c:pt idx="514">
                  <c:v>1400.0556555694229</c:v>
                </c:pt>
                <c:pt idx="515">
                  <c:v>1400.0556555694229</c:v>
                </c:pt>
                <c:pt idx="516">
                  <c:v>1400.0556555694229</c:v>
                </c:pt>
                <c:pt idx="517">
                  <c:v>1400.0556555694229</c:v>
                </c:pt>
                <c:pt idx="518">
                  <c:v>1400.0556555694229</c:v>
                </c:pt>
                <c:pt idx="519">
                  <c:v>1400.0556555694229</c:v>
                </c:pt>
                <c:pt idx="520">
                  <c:v>1402.992730512859</c:v>
                </c:pt>
                <c:pt idx="521">
                  <c:v>1409.2189550827895</c:v>
                </c:pt>
                <c:pt idx="522">
                  <c:v>1420.6481097205665</c:v>
                </c:pt>
                <c:pt idx="523">
                  <c:v>1441.5333669313761</c:v>
                </c:pt>
                <c:pt idx="524">
                  <c:v>1469.5886132073458</c:v>
                </c:pt>
                <c:pt idx="525">
                  <c:v>1493.8934052909517</c:v>
                </c:pt>
                <c:pt idx="526">
                  <c:v>1506.6257011197454</c:v>
                </c:pt>
                <c:pt idx="527">
                  <c:v>1510.4748235753364</c:v>
                </c:pt>
                <c:pt idx="528">
                  <c:v>1511.2022827219214</c:v>
                </c:pt>
                <c:pt idx="529">
                  <c:v>1511.3159457048628</c:v>
                </c:pt>
                <c:pt idx="530">
                  <c:v>1511.3159457048628</c:v>
                </c:pt>
                <c:pt idx="531">
                  <c:v>1511.3159457048628</c:v>
                </c:pt>
                <c:pt idx="532">
                  <c:v>1511.3159457048628</c:v>
                </c:pt>
                <c:pt idx="533">
                  <c:v>1511.3159457048628</c:v>
                </c:pt>
                <c:pt idx="534">
                  <c:v>1511.3159457048628</c:v>
                </c:pt>
                <c:pt idx="535">
                  <c:v>1511.3159457048628</c:v>
                </c:pt>
                <c:pt idx="536">
                  <c:v>1511.3159457048628</c:v>
                </c:pt>
                <c:pt idx="537">
                  <c:v>1511.3159457048628</c:v>
                </c:pt>
                <c:pt idx="538">
                  <c:v>1511.3159457048628</c:v>
                </c:pt>
                <c:pt idx="539">
                  <c:v>1511.3159457048628</c:v>
                </c:pt>
                <c:pt idx="540">
                  <c:v>1511.3159457048628</c:v>
                </c:pt>
                <c:pt idx="541">
                  <c:v>1511.3159457048628</c:v>
                </c:pt>
                <c:pt idx="542">
                  <c:v>1511.3159457048628</c:v>
                </c:pt>
                <c:pt idx="543">
                  <c:v>1511.3159457048628</c:v>
                </c:pt>
                <c:pt idx="544">
                  <c:v>1522.7693181685095</c:v>
                </c:pt>
                <c:pt idx="545">
                  <c:v>1541.1727726289332</c:v>
                </c:pt>
                <c:pt idx="546">
                  <c:v>1555.8822733539034</c:v>
                </c:pt>
                <c:pt idx="547">
                  <c:v>1563.7567081904151</c:v>
                </c:pt>
                <c:pt idx="548">
                  <c:v>1567.4198039728149</c:v>
                </c:pt>
                <c:pt idx="549">
                  <c:v>1568.9738195566863</c:v>
                </c:pt>
                <c:pt idx="550">
                  <c:v>1568.9738195566863</c:v>
                </c:pt>
                <c:pt idx="551">
                  <c:v>1568.9738195566863</c:v>
                </c:pt>
                <c:pt idx="552">
                  <c:v>1568.9738195566863</c:v>
                </c:pt>
                <c:pt idx="553">
                  <c:v>1568.9738195566863</c:v>
                </c:pt>
                <c:pt idx="554">
                  <c:v>1568.9738195566863</c:v>
                </c:pt>
                <c:pt idx="555">
                  <c:v>1568.9738195566863</c:v>
                </c:pt>
                <c:pt idx="556">
                  <c:v>1568.9738195566863</c:v>
                </c:pt>
                <c:pt idx="557">
                  <c:v>1568.9738195566863</c:v>
                </c:pt>
                <c:pt idx="558">
                  <c:v>1568.9738195566863</c:v>
                </c:pt>
                <c:pt idx="559">
                  <c:v>1568.9738195566863</c:v>
                </c:pt>
                <c:pt idx="560">
                  <c:v>1568.9738195566863</c:v>
                </c:pt>
                <c:pt idx="561">
                  <c:v>1568.9738195566863</c:v>
                </c:pt>
                <c:pt idx="562">
                  <c:v>1568.9738195566863</c:v>
                </c:pt>
                <c:pt idx="563">
                  <c:v>1586.7991355067268</c:v>
                </c:pt>
                <c:pt idx="564">
                  <c:v>1623.3515565620291</c:v>
                </c:pt>
                <c:pt idx="565">
                  <c:v>1651.2099296103788</c:v>
                </c:pt>
                <c:pt idx="566">
                  <c:v>1659.8724836865547</c:v>
                </c:pt>
                <c:pt idx="567">
                  <c:v>1659.8724836865547</c:v>
                </c:pt>
                <c:pt idx="568">
                  <c:v>1659.8724836865547</c:v>
                </c:pt>
                <c:pt idx="569">
                  <c:v>1659.8724836865547</c:v>
                </c:pt>
                <c:pt idx="570">
                  <c:v>1659.8724836865547</c:v>
                </c:pt>
                <c:pt idx="571">
                  <c:v>1659.8724836865547</c:v>
                </c:pt>
                <c:pt idx="572">
                  <c:v>1659.8724836865547</c:v>
                </c:pt>
                <c:pt idx="573">
                  <c:v>1659.8724836865547</c:v>
                </c:pt>
                <c:pt idx="574">
                  <c:v>1659.8724836865547</c:v>
                </c:pt>
                <c:pt idx="575">
                  <c:v>1659.8724836865547</c:v>
                </c:pt>
                <c:pt idx="576">
                  <c:v>1659.8724836865547</c:v>
                </c:pt>
                <c:pt idx="577">
                  <c:v>1659.8724836865547</c:v>
                </c:pt>
                <c:pt idx="578">
                  <c:v>1659.8724836865547</c:v>
                </c:pt>
                <c:pt idx="579">
                  <c:v>1659.8724836865547</c:v>
                </c:pt>
                <c:pt idx="580">
                  <c:v>1659.8724836865547</c:v>
                </c:pt>
                <c:pt idx="581">
                  <c:v>1659.8724836865547</c:v>
                </c:pt>
                <c:pt idx="582">
                  <c:v>1659.8724836865547</c:v>
                </c:pt>
                <c:pt idx="583">
                  <c:v>1659.8724836865547</c:v>
                </c:pt>
                <c:pt idx="584">
                  <c:v>1659.8724836865547</c:v>
                </c:pt>
                <c:pt idx="585">
                  <c:v>1659.8724836865547</c:v>
                </c:pt>
                <c:pt idx="586">
                  <c:v>1659.8724836865547</c:v>
                </c:pt>
                <c:pt idx="587">
                  <c:v>1659.8724836865547</c:v>
                </c:pt>
                <c:pt idx="588">
                  <c:v>1659.8724836865547</c:v>
                </c:pt>
                <c:pt idx="589">
                  <c:v>1659.8724836865547</c:v>
                </c:pt>
                <c:pt idx="590">
                  <c:v>1659.8724836865547</c:v>
                </c:pt>
                <c:pt idx="591">
                  <c:v>1659.8724836865547</c:v>
                </c:pt>
                <c:pt idx="592">
                  <c:v>1659.8724836865547</c:v>
                </c:pt>
                <c:pt idx="593">
                  <c:v>1659.8724836865547</c:v>
                </c:pt>
                <c:pt idx="594">
                  <c:v>1659.8724836865547</c:v>
                </c:pt>
                <c:pt idx="595">
                  <c:v>1659.8724836865547</c:v>
                </c:pt>
                <c:pt idx="596">
                  <c:v>1659.8724836865547</c:v>
                </c:pt>
                <c:pt idx="597">
                  <c:v>1659.8724836865547</c:v>
                </c:pt>
                <c:pt idx="598">
                  <c:v>1659.8724836865547</c:v>
                </c:pt>
                <c:pt idx="599">
                  <c:v>1659.8724836865547</c:v>
                </c:pt>
                <c:pt idx="600">
                  <c:v>1659.8724836865547</c:v>
                </c:pt>
                <c:pt idx="601">
                  <c:v>1659.8724836865547</c:v>
                </c:pt>
                <c:pt idx="602">
                  <c:v>1659.8724836865547</c:v>
                </c:pt>
                <c:pt idx="603">
                  <c:v>1659.8724836865547</c:v>
                </c:pt>
                <c:pt idx="604">
                  <c:v>1659.8724836865547</c:v>
                </c:pt>
                <c:pt idx="605">
                  <c:v>1659.8724836865547</c:v>
                </c:pt>
                <c:pt idx="606">
                  <c:v>1659.8724836865547</c:v>
                </c:pt>
                <c:pt idx="607">
                  <c:v>1659.8724836865547</c:v>
                </c:pt>
                <c:pt idx="608">
                  <c:v>1659.8724836865547</c:v>
                </c:pt>
                <c:pt idx="609">
                  <c:v>1659.8724836865547</c:v>
                </c:pt>
                <c:pt idx="610">
                  <c:v>1659.8724836865547</c:v>
                </c:pt>
                <c:pt idx="611">
                  <c:v>1659.8724836865547</c:v>
                </c:pt>
                <c:pt idx="612">
                  <c:v>1659.8724836865547</c:v>
                </c:pt>
                <c:pt idx="613">
                  <c:v>1659.8724836865547</c:v>
                </c:pt>
                <c:pt idx="614">
                  <c:v>1659.8724836865547</c:v>
                </c:pt>
                <c:pt idx="615">
                  <c:v>1659.8724836865547</c:v>
                </c:pt>
                <c:pt idx="616">
                  <c:v>1659.8724836865547</c:v>
                </c:pt>
                <c:pt idx="617">
                  <c:v>1659.8724836865547</c:v>
                </c:pt>
                <c:pt idx="618">
                  <c:v>1659.8724836865547</c:v>
                </c:pt>
                <c:pt idx="619">
                  <c:v>1660.345524951</c:v>
                </c:pt>
                <c:pt idx="620">
                  <c:v>1660.6176533940049</c:v>
                </c:pt>
                <c:pt idx="621">
                  <c:v>1660.6176533940049</c:v>
                </c:pt>
                <c:pt idx="622">
                  <c:v>1660.6176533940049</c:v>
                </c:pt>
                <c:pt idx="623">
                  <c:v>1660.6176533940049</c:v>
                </c:pt>
                <c:pt idx="624">
                  <c:v>1660.6176533940049</c:v>
                </c:pt>
                <c:pt idx="625">
                  <c:v>1660.6176533940049</c:v>
                </c:pt>
                <c:pt idx="626">
                  <c:v>1660.6176533940049</c:v>
                </c:pt>
                <c:pt idx="627">
                  <c:v>1660.6176533940049</c:v>
                </c:pt>
                <c:pt idx="628">
                  <c:v>1660.6176533940049</c:v>
                </c:pt>
                <c:pt idx="629">
                  <c:v>1660.6176533940049</c:v>
                </c:pt>
                <c:pt idx="630">
                  <c:v>1660.6176533940049</c:v>
                </c:pt>
                <c:pt idx="631">
                  <c:v>1660.6176533940049</c:v>
                </c:pt>
                <c:pt idx="632">
                  <c:v>1660.6176533940049</c:v>
                </c:pt>
                <c:pt idx="633">
                  <c:v>1660.6176533940049</c:v>
                </c:pt>
                <c:pt idx="634">
                  <c:v>1660.6176533940049</c:v>
                </c:pt>
                <c:pt idx="635">
                  <c:v>1660.6176533940049</c:v>
                </c:pt>
                <c:pt idx="636">
                  <c:v>1660.6176533940049</c:v>
                </c:pt>
                <c:pt idx="637">
                  <c:v>1660.6176533940049</c:v>
                </c:pt>
                <c:pt idx="638">
                  <c:v>1660.6176533940049</c:v>
                </c:pt>
                <c:pt idx="639">
                  <c:v>1660.6176533940049</c:v>
                </c:pt>
                <c:pt idx="640">
                  <c:v>1660.6176533940049</c:v>
                </c:pt>
                <c:pt idx="641">
                  <c:v>1660.6176533940049</c:v>
                </c:pt>
                <c:pt idx="642">
                  <c:v>1660.6176533940049</c:v>
                </c:pt>
                <c:pt idx="643">
                  <c:v>1660.6176533940049</c:v>
                </c:pt>
                <c:pt idx="644">
                  <c:v>1660.6176533940049</c:v>
                </c:pt>
                <c:pt idx="645">
                  <c:v>1660.6176533940049</c:v>
                </c:pt>
                <c:pt idx="646">
                  <c:v>1660.6176533940049</c:v>
                </c:pt>
                <c:pt idx="647">
                  <c:v>1660.6176533940049</c:v>
                </c:pt>
                <c:pt idx="648">
                  <c:v>1660.6176533940049</c:v>
                </c:pt>
                <c:pt idx="649">
                  <c:v>1660.6176533940049</c:v>
                </c:pt>
                <c:pt idx="650">
                  <c:v>1661.0361644410641</c:v>
                </c:pt>
                <c:pt idx="651">
                  <c:v>1665.2714861804022</c:v>
                </c:pt>
                <c:pt idx="652">
                  <c:v>1671.3303346571358</c:v>
                </c:pt>
                <c:pt idx="653">
                  <c:v>1678.4661083534277</c:v>
                </c:pt>
                <c:pt idx="654">
                  <c:v>1688.6289407223371</c:v>
                </c:pt>
                <c:pt idx="655">
                  <c:v>1701.6941599619406</c:v>
                </c:pt>
                <c:pt idx="656">
                  <c:v>1713.7146932209741</c:v>
                </c:pt>
                <c:pt idx="657">
                  <c:v>1721.9695473807963</c:v>
                </c:pt>
                <c:pt idx="658">
                  <c:v>1728.6487225905362</c:v>
                </c:pt>
                <c:pt idx="659">
                  <c:v>1737.6987138548798</c:v>
                </c:pt>
                <c:pt idx="660">
                  <c:v>1749.3168143722364</c:v>
                </c:pt>
                <c:pt idx="661">
                  <c:v>1760.513831291815</c:v>
                </c:pt>
                <c:pt idx="662">
                  <c:v>1768.2122432563365</c:v>
                </c:pt>
                <c:pt idx="663">
                  <c:v>1771.5178830952245</c:v>
                </c:pt>
                <c:pt idx="664">
                  <c:v>1771.9457633802117</c:v>
                </c:pt>
                <c:pt idx="665">
                  <c:v>1771.9457633802117</c:v>
                </c:pt>
                <c:pt idx="666">
                  <c:v>1771.9457633802117</c:v>
                </c:pt>
                <c:pt idx="667">
                  <c:v>1771.9457633802117</c:v>
                </c:pt>
                <c:pt idx="668">
                  <c:v>1771.9457633802117</c:v>
                </c:pt>
                <c:pt idx="669">
                  <c:v>1771.9457633802117</c:v>
                </c:pt>
                <c:pt idx="670">
                  <c:v>1771.9457633802117</c:v>
                </c:pt>
                <c:pt idx="671">
                  <c:v>1771.9457633802117</c:v>
                </c:pt>
                <c:pt idx="672">
                  <c:v>1771.9457633802117</c:v>
                </c:pt>
                <c:pt idx="673">
                  <c:v>1771.9457633802117</c:v>
                </c:pt>
                <c:pt idx="674">
                  <c:v>1771.9457633802117</c:v>
                </c:pt>
                <c:pt idx="675">
                  <c:v>1771.9457633802117</c:v>
                </c:pt>
                <c:pt idx="676">
                  <c:v>1771.9457633802117</c:v>
                </c:pt>
                <c:pt idx="677">
                  <c:v>1775.8035828863788</c:v>
                </c:pt>
                <c:pt idx="678">
                  <c:v>1786.7155035149242</c:v>
                </c:pt>
                <c:pt idx="679">
                  <c:v>1801.0205129831845</c:v>
                </c:pt>
                <c:pt idx="680">
                  <c:v>1815.503651348974</c:v>
                </c:pt>
                <c:pt idx="681">
                  <c:v>1825.9633114239527</c:v>
                </c:pt>
                <c:pt idx="682">
                  <c:v>1831.2825734137366</c:v>
                </c:pt>
                <c:pt idx="683">
                  <c:v>1833.5476882100579</c:v>
                </c:pt>
                <c:pt idx="684">
                  <c:v>1833.5476882100579</c:v>
                </c:pt>
                <c:pt idx="685">
                  <c:v>1833.5476882100579</c:v>
                </c:pt>
                <c:pt idx="686">
                  <c:v>1833.5476882100579</c:v>
                </c:pt>
                <c:pt idx="687">
                  <c:v>1833.5476882100579</c:v>
                </c:pt>
                <c:pt idx="688">
                  <c:v>1833.5476882100579</c:v>
                </c:pt>
                <c:pt idx="689">
                  <c:v>1833.5476882100579</c:v>
                </c:pt>
                <c:pt idx="690">
                  <c:v>1833.5476882100579</c:v>
                </c:pt>
                <c:pt idx="691">
                  <c:v>1833.5476882100579</c:v>
                </c:pt>
                <c:pt idx="692">
                  <c:v>1833.5476882100579</c:v>
                </c:pt>
                <c:pt idx="693">
                  <c:v>1833.5476882100579</c:v>
                </c:pt>
                <c:pt idx="694">
                  <c:v>1833.5476882100579</c:v>
                </c:pt>
                <c:pt idx="695">
                  <c:v>1836.2819162915143</c:v>
                </c:pt>
                <c:pt idx="696">
                  <c:v>1846.3598617184241</c:v>
                </c:pt>
                <c:pt idx="697">
                  <c:v>1855.9658748490826</c:v>
                </c:pt>
                <c:pt idx="698">
                  <c:v>1862.1787596907081</c:v>
                </c:pt>
                <c:pt idx="699">
                  <c:v>1864.9236303206912</c:v>
                </c:pt>
                <c:pt idx="700">
                  <c:v>1864.9236303206912</c:v>
                </c:pt>
                <c:pt idx="701">
                  <c:v>1864.9236303206912</c:v>
                </c:pt>
                <c:pt idx="702">
                  <c:v>1864.9236303206912</c:v>
                </c:pt>
                <c:pt idx="703">
                  <c:v>1864.9236303206912</c:v>
                </c:pt>
                <c:pt idx="704">
                  <c:v>1865.8844330845327</c:v>
                </c:pt>
                <c:pt idx="705">
                  <c:v>1869.7524478057219</c:v>
                </c:pt>
                <c:pt idx="706">
                  <c:v>1874.7184594690709</c:v>
                </c:pt>
                <c:pt idx="707">
                  <c:v>1878.0422177847784</c:v>
                </c:pt>
                <c:pt idx="708">
                  <c:v>1878.0422177847784</c:v>
                </c:pt>
                <c:pt idx="709">
                  <c:v>1878.0422177847784</c:v>
                </c:pt>
                <c:pt idx="710">
                  <c:v>1878.0422177847784</c:v>
                </c:pt>
                <c:pt idx="711">
                  <c:v>1878.0422177847784</c:v>
                </c:pt>
                <c:pt idx="712">
                  <c:v>1878.0422177847784</c:v>
                </c:pt>
                <c:pt idx="713">
                  <c:v>1878.2384570828281</c:v>
                </c:pt>
                <c:pt idx="714">
                  <c:v>1885.0157308894004</c:v>
                </c:pt>
                <c:pt idx="715">
                  <c:v>1893.3133704204383</c:v>
                </c:pt>
                <c:pt idx="716">
                  <c:v>1896.8625891960362</c:v>
                </c:pt>
                <c:pt idx="717">
                  <c:v>1896.8625891960362</c:v>
                </c:pt>
                <c:pt idx="718">
                  <c:v>1896.8625891960362</c:v>
                </c:pt>
                <c:pt idx="719">
                  <c:v>1896.8625891960362</c:v>
                </c:pt>
                <c:pt idx="720">
                  <c:v>1896.8625891960362</c:v>
                </c:pt>
                <c:pt idx="721">
                  <c:v>1896.8625891960362</c:v>
                </c:pt>
                <c:pt idx="722">
                  <c:v>1896.8625891960362</c:v>
                </c:pt>
                <c:pt idx="723">
                  <c:v>1896.8625891960362</c:v>
                </c:pt>
                <c:pt idx="724">
                  <c:v>1896.8625891960362</c:v>
                </c:pt>
                <c:pt idx="725">
                  <c:v>1896.8625891960362</c:v>
                </c:pt>
                <c:pt idx="726">
                  <c:v>1896.8625891960362</c:v>
                </c:pt>
                <c:pt idx="727">
                  <c:v>1896.8625891960362</c:v>
                </c:pt>
                <c:pt idx="728">
                  <c:v>1896.8625891960362</c:v>
                </c:pt>
                <c:pt idx="729">
                  <c:v>1896.8625891960362</c:v>
                </c:pt>
                <c:pt idx="730">
                  <c:v>1896.8625891960362</c:v>
                </c:pt>
                <c:pt idx="731">
                  <c:v>1896.8625891960362</c:v>
                </c:pt>
                <c:pt idx="732">
                  <c:v>1896.8625891960362</c:v>
                </c:pt>
                <c:pt idx="733">
                  <c:v>1896.8625891960362</c:v>
                </c:pt>
                <c:pt idx="734">
                  <c:v>1896.8625891960362</c:v>
                </c:pt>
                <c:pt idx="735">
                  <c:v>1896.8625891960362</c:v>
                </c:pt>
                <c:pt idx="736">
                  <c:v>1896.8625891960362</c:v>
                </c:pt>
                <c:pt idx="737">
                  <c:v>1896.8625891960362</c:v>
                </c:pt>
                <c:pt idx="738">
                  <c:v>1896.8625891960362</c:v>
                </c:pt>
                <c:pt idx="739">
                  <c:v>1896.8625891960362</c:v>
                </c:pt>
                <c:pt idx="740">
                  <c:v>1896.8625891960362</c:v>
                </c:pt>
                <c:pt idx="741">
                  <c:v>1896.8625891960362</c:v>
                </c:pt>
                <c:pt idx="742">
                  <c:v>1896.8625891960362</c:v>
                </c:pt>
                <c:pt idx="743">
                  <c:v>1896.8625891960362</c:v>
                </c:pt>
                <c:pt idx="744">
                  <c:v>1896.8625891960362</c:v>
                </c:pt>
                <c:pt idx="745">
                  <c:v>1896.8625891960362</c:v>
                </c:pt>
                <c:pt idx="746">
                  <c:v>1896.8625891960362</c:v>
                </c:pt>
                <c:pt idx="747">
                  <c:v>1896.8625891960362</c:v>
                </c:pt>
                <c:pt idx="748">
                  <c:v>1896.8625891960362</c:v>
                </c:pt>
                <c:pt idx="749">
                  <c:v>1896.8625891960362</c:v>
                </c:pt>
                <c:pt idx="750">
                  <c:v>1896.8625891960362</c:v>
                </c:pt>
                <c:pt idx="751">
                  <c:v>1896.8625891960362</c:v>
                </c:pt>
                <c:pt idx="752">
                  <c:v>1896.8625891960362</c:v>
                </c:pt>
                <c:pt idx="753">
                  <c:v>1896.8625891960362</c:v>
                </c:pt>
                <c:pt idx="754">
                  <c:v>1899.1555023592621</c:v>
                </c:pt>
                <c:pt idx="755">
                  <c:v>1907.7042872499212</c:v>
                </c:pt>
                <c:pt idx="756">
                  <c:v>1929.1129288135739</c:v>
                </c:pt>
                <c:pt idx="757">
                  <c:v>1963.5732646988806</c:v>
                </c:pt>
                <c:pt idx="758">
                  <c:v>2002.0506174669806</c:v>
                </c:pt>
                <c:pt idx="759">
                  <c:v>2037.0498295663149</c:v>
                </c:pt>
                <c:pt idx="760">
                  <c:v>2066.9814617590268</c:v>
                </c:pt>
                <c:pt idx="761">
                  <c:v>2089.9657739215213</c:v>
                </c:pt>
                <c:pt idx="762">
                  <c:v>2103.8011661239002</c:v>
                </c:pt>
                <c:pt idx="763">
                  <c:v>2108.3820347469705</c:v>
                </c:pt>
                <c:pt idx="764">
                  <c:v>2108.3820347469705</c:v>
                </c:pt>
                <c:pt idx="765">
                  <c:v>2108.3820347469705</c:v>
                </c:pt>
                <c:pt idx="766">
                  <c:v>2108.3820347469705</c:v>
                </c:pt>
                <c:pt idx="767">
                  <c:v>2108.3820347469705</c:v>
                </c:pt>
                <c:pt idx="768">
                  <c:v>2108.3820347469705</c:v>
                </c:pt>
                <c:pt idx="769">
                  <c:v>2108.3820347469705</c:v>
                </c:pt>
                <c:pt idx="770">
                  <c:v>2108.3820347469705</c:v>
                </c:pt>
                <c:pt idx="771">
                  <c:v>2108.3820347469705</c:v>
                </c:pt>
                <c:pt idx="772">
                  <c:v>2108.3820347469705</c:v>
                </c:pt>
                <c:pt idx="773">
                  <c:v>2108.3820347469705</c:v>
                </c:pt>
                <c:pt idx="774">
                  <c:v>2108.3820347469705</c:v>
                </c:pt>
                <c:pt idx="775">
                  <c:v>2108.3820347469705</c:v>
                </c:pt>
                <c:pt idx="776">
                  <c:v>2108.3820347469705</c:v>
                </c:pt>
                <c:pt idx="777">
                  <c:v>2108.3820347469705</c:v>
                </c:pt>
                <c:pt idx="778">
                  <c:v>2108.3820347469705</c:v>
                </c:pt>
                <c:pt idx="779">
                  <c:v>2108.3820347469705</c:v>
                </c:pt>
                <c:pt idx="780">
                  <c:v>2108.3820347469705</c:v>
                </c:pt>
                <c:pt idx="781">
                  <c:v>2108.3820347469705</c:v>
                </c:pt>
                <c:pt idx="782">
                  <c:v>2108.3820347469705</c:v>
                </c:pt>
                <c:pt idx="783">
                  <c:v>2108.3820347469705</c:v>
                </c:pt>
                <c:pt idx="784">
                  <c:v>2108.3820347469705</c:v>
                </c:pt>
                <c:pt idx="785">
                  <c:v>2108.3820347469705</c:v>
                </c:pt>
                <c:pt idx="786">
                  <c:v>2108.3820347469705</c:v>
                </c:pt>
                <c:pt idx="787">
                  <c:v>2108.3820347469705</c:v>
                </c:pt>
                <c:pt idx="788">
                  <c:v>2108.3820347469705</c:v>
                </c:pt>
                <c:pt idx="789">
                  <c:v>2108.3820347469705</c:v>
                </c:pt>
                <c:pt idx="790">
                  <c:v>2108.3820347469705</c:v>
                </c:pt>
                <c:pt idx="791">
                  <c:v>2108.3820347469705</c:v>
                </c:pt>
                <c:pt idx="792">
                  <c:v>2108.3820347469705</c:v>
                </c:pt>
                <c:pt idx="793">
                  <c:v>2133.314782127246</c:v>
                </c:pt>
                <c:pt idx="794">
                  <c:v>2186.9358492448673</c:v>
                </c:pt>
                <c:pt idx="795">
                  <c:v>2256.6864282635456</c:v>
                </c:pt>
                <c:pt idx="796">
                  <c:v>2324.0987435505067</c:v>
                </c:pt>
                <c:pt idx="797">
                  <c:v>2373.6604241001519</c:v>
                </c:pt>
                <c:pt idx="798">
                  <c:v>2398.9242339349125</c:v>
                </c:pt>
                <c:pt idx="799">
                  <c:v>2403.6291871630547</c:v>
                </c:pt>
                <c:pt idx="800">
                  <c:v>2403.6291871630547</c:v>
                </c:pt>
                <c:pt idx="801">
                  <c:v>2403.6291871630547</c:v>
                </c:pt>
                <c:pt idx="802">
                  <c:v>2403.6291871630547</c:v>
                </c:pt>
                <c:pt idx="803">
                  <c:v>2403.6291871630547</c:v>
                </c:pt>
                <c:pt idx="804">
                  <c:v>2403.6291871630547</c:v>
                </c:pt>
                <c:pt idx="805">
                  <c:v>2403.6291871630547</c:v>
                </c:pt>
                <c:pt idx="806">
                  <c:v>2403.6291871630547</c:v>
                </c:pt>
                <c:pt idx="807">
                  <c:v>2403.6291871630547</c:v>
                </c:pt>
                <c:pt idx="808">
                  <c:v>2409.295633379716</c:v>
                </c:pt>
                <c:pt idx="809">
                  <c:v>2423.8597363543881</c:v>
                </c:pt>
                <c:pt idx="810">
                  <c:v>2450.5000119457882</c:v>
                </c:pt>
                <c:pt idx="811">
                  <c:v>2489.7657702105307</c:v>
                </c:pt>
                <c:pt idx="812">
                  <c:v>2533.6481719844214</c:v>
                </c:pt>
                <c:pt idx="813">
                  <c:v>2576.2675244863244</c:v>
                </c:pt>
                <c:pt idx="814">
                  <c:v>2616.9651005672099</c:v>
                </c:pt>
                <c:pt idx="815">
                  <c:v>2653.7901261747411</c:v>
                </c:pt>
                <c:pt idx="816">
                  <c:v>2683.2552574377623</c:v>
                </c:pt>
                <c:pt idx="817">
                  <c:v>2701.0051867089483</c:v>
                </c:pt>
                <c:pt idx="818">
                  <c:v>2704.1222350543444</c:v>
                </c:pt>
                <c:pt idx="819">
                  <c:v>2704.1222350543444</c:v>
                </c:pt>
                <c:pt idx="820">
                  <c:v>2704.1222350543444</c:v>
                </c:pt>
                <c:pt idx="821">
                  <c:v>2704.1222350543444</c:v>
                </c:pt>
                <c:pt idx="822">
                  <c:v>2704.1222350543444</c:v>
                </c:pt>
                <c:pt idx="823">
                  <c:v>2704.1222350543444</c:v>
                </c:pt>
                <c:pt idx="824">
                  <c:v>2704.1222350543444</c:v>
                </c:pt>
                <c:pt idx="825">
                  <c:v>2704.1222350543444</c:v>
                </c:pt>
                <c:pt idx="826">
                  <c:v>2704.1222350543444</c:v>
                </c:pt>
                <c:pt idx="827">
                  <c:v>2704.1222350543444</c:v>
                </c:pt>
                <c:pt idx="828">
                  <c:v>2704.1222350543444</c:v>
                </c:pt>
                <c:pt idx="829">
                  <c:v>2704.1222350543444</c:v>
                </c:pt>
                <c:pt idx="830">
                  <c:v>2704.1222350543444</c:v>
                </c:pt>
                <c:pt idx="831">
                  <c:v>2704.1222350543444</c:v>
                </c:pt>
                <c:pt idx="832">
                  <c:v>2704.1222350543444</c:v>
                </c:pt>
                <c:pt idx="833">
                  <c:v>2704.1222350543444</c:v>
                </c:pt>
                <c:pt idx="834">
                  <c:v>2704.1222350543444</c:v>
                </c:pt>
                <c:pt idx="835">
                  <c:v>2704.1222350543444</c:v>
                </c:pt>
                <c:pt idx="836">
                  <c:v>2704.1222350543444</c:v>
                </c:pt>
                <c:pt idx="837">
                  <c:v>2704.1222350543444</c:v>
                </c:pt>
                <c:pt idx="838">
                  <c:v>2704.1222350543444</c:v>
                </c:pt>
                <c:pt idx="839">
                  <c:v>2704.1222350543444</c:v>
                </c:pt>
                <c:pt idx="840">
                  <c:v>2704.1222350543444</c:v>
                </c:pt>
                <c:pt idx="841">
                  <c:v>2704.1222350543444</c:v>
                </c:pt>
                <c:pt idx="842">
                  <c:v>2704.1222350543444</c:v>
                </c:pt>
                <c:pt idx="843">
                  <c:v>2704.1222350543444</c:v>
                </c:pt>
                <c:pt idx="844">
                  <c:v>2704.1222350543444</c:v>
                </c:pt>
                <c:pt idx="845">
                  <c:v>2704.1222350543444</c:v>
                </c:pt>
                <c:pt idx="846">
                  <c:v>2704.1222350543444</c:v>
                </c:pt>
                <c:pt idx="847">
                  <c:v>2704.1222350543444</c:v>
                </c:pt>
                <c:pt idx="848">
                  <c:v>2704.1222350543444</c:v>
                </c:pt>
                <c:pt idx="849">
                  <c:v>2704.1222350543444</c:v>
                </c:pt>
                <c:pt idx="850">
                  <c:v>2704.1222350543444</c:v>
                </c:pt>
                <c:pt idx="851">
                  <c:v>2704.1222350543444</c:v>
                </c:pt>
                <c:pt idx="852">
                  <c:v>2704.1222350543444</c:v>
                </c:pt>
                <c:pt idx="853">
                  <c:v>2704.1222350543444</c:v>
                </c:pt>
                <c:pt idx="854">
                  <c:v>2704.1222350543444</c:v>
                </c:pt>
                <c:pt idx="855">
                  <c:v>2704.1222350543444</c:v>
                </c:pt>
                <c:pt idx="856">
                  <c:v>2704.1222350543444</c:v>
                </c:pt>
                <c:pt idx="857">
                  <c:v>2704.1222350543444</c:v>
                </c:pt>
                <c:pt idx="858">
                  <c:v>2704.1222350543444</c:v>
                </c:pt>
                <c:pt idx="859">
                  <c:v>2704.1222350543444</c:v>
                </c:pt>
                <c:pt idx="860">
                  <c:v>2704.1222350543444</c:v>
                </c:pt>
                <c:pt idx="861">
                  <c:v>2704.1222350543444</c:v>
                </c:pt>
                <c:pt idx="862">
                  <c:v>2704.1222350543444</c:v>
                </c:pt>
                <c:pt idx="863">
                  <c:v>2704.1222350543444</c:v>
                </c:pt>
                <c:pt idx="864">
                  <c:v>2704.1222350543444</c:v>
                </c:pt>
                <c:pt idx="865">
                  <c:v>2704.1222350543444</c:v>
                </c:pt>
                <c:pt idx="866">
                  <c:v>2704.1222350543444</c:v>
                </c:pt>
                <c:pt idx="867">
                  <c:v>2704.1222350543444</c:v>
                </c:pt>
                <c:pt idx="868">
                  <c:v>2704.1222350543444</c:v>
                </c:pt>
                <c:pt idx="869">
                  <c:v>2704.1222350543444</c:v>
                </c:pt>
                <c:pt idx="870">
                  <c:v>2704.1222350543444</c:v>
                </c:pt>
                <c:pt idx="871">
                  <c:v>2704.1222350543444</c:v>
                </c:pt>
                <c:pt idx="872">
                  <c:v>2704.1222350543444</c:v>
                </c:pt>
                <c:pt idx="873">
                  <c:v>2704.1222350543444</c:v>
                </c:pt>
                <c:pt idx="874">
                  <c:v>2706.6775418811012</c:v>
                </c:pt>
                <c:pt idx="875">
                  <c:v>2717.7426451470419</c:v>
                </c:pt>
                <c:pt idx="876">
                  <c:v>2730.2836245192625</c:v>
                </c:pt>
                <c:pt idx="877">
                  <c:v>2732.9761153038776</c:v>
                </c:pt>
                <c:pt idx="878">
                  <c:v>2732.9761153038776</c:v>
                </c:pt>
                <c:pt idx="879">
                  <c:v>2732.9761153038776</c:v>
                </c:pt>
                <c:pt idx="880">
                  <c:v>2732.9761153038776</c:v>
                </c:pt>
                <c:pt idx="881">
                  <c:v>2732.9761153038776</c:v>
                </c:pt>
                <c:pt idx="882">
                  <c:v>2732.9761153038776</c:v>
                </c:pt>
                <c:pt idx="883">
                  <c:v>2732.9761153038776</c:v>
                </c:pt>
                <c:pt idx="884">
                  <c:v>2732.9761153038776</c:v>
                </c:pt>
                <c:pt idx="885">
                  <c:v>2732.9761153038776</c:v>
                </c:pt>
                <c:pt idx="886">
                  <c:v>2732.9761153038776</c:v>
                </c:pt>
                <c:pt idx="887">
                  <c:v>2732.9761153038776</c:v>
                </c:pt>
                <c:pt idx="888">
                  <c:v>2732.9761153038776</c:v>
                </c:pt>
                <c:pt idx="889">
                  <c:v>2732.9761153038776</c:v>
                </c:pt>
                <c:pt idx="890">
                  <c:v>2732.9761153038776</c:v>
                </c:pt>
                <c:pt idx="891">
                  <c:v>2741.6712617484959</c:v>
                </c:pt>
                <c:pt idx="892">
                  <c:v>2755.4296343979986</c:v>
                </c:pt>
                <c:pt idx="893">
                  <c:v>2766.8938723184301</c:v>
                </c:pt>
                <c:pt idx="894">
                  <c:v>2770.4634189171848</c:v>
                </c:pt>
                <c:pt idx="895">
                  <c:v>2770.4634189171848</c:v>
                </c:pt>
                <c:pt idx="896">
                  <c:v>2770.4634189171848</c:v>
                </c:pt>
                <c:pt idx="897">
                  <c:v>2770.4634189171848</c:v>
                </c:pt>
                <c:pt idx="898">
                  <c:v>2770.4634189171848</c:v>
                </c:pt>
                <c:pt idx="899">
                  <c:v>2770.4634189171848</c:v>
                </c:pt>
                <c:pt idx="900">
                  <c:v>2770.4634189171848</c:v>
                </c:pt>
                <c:pt idx="901">
                  <c:v>2804.1961470605893</c:v>
                </c:pt>
                <c:pt idx="902">
                  <c:v>2892.1147795710453</c:v>
                </c:pt>
                <c:pt idx="903">
                  <c:v>2994.2055455104323</c:v>
                </c:pt>
                <c:pt idx="904">
                  <c:v>3069.1409094036758</c:v>
                </c:pt>
                <c:pt idx="905">
                  <c:v>3107.2772318685297</c:v>
                </c:pt>
                <c:pt idx="906">
                  <c:v>3114.3681092455399</c:v>
                </c:pt>
                <c:pt idx="907">
                  <c:v>3114.3681092455399</c:v>
                </c:pt>
                <c:pt idx="908">
                  <c:v>3114.3681092455399</c:v>
                </c:pt>
                <c:pt idx="909">
                  <c:v>3114.3681092455399</c:v>
                </c:pt>
                <c:pt idx="910">
                  <c:v>3114.3681092455399</c:v>
                </c:pt>
                <c:pt idx="911">
                  <c:v>3114.3681092455399</c:v>
                </c:pt>
                <c:pt idx="912">
                  <c:v>3114.3681092455399</c:v>
                </c:pt>
                <c:pt idx="913">
                  <c:v>3114.3681092455399</c:v>
                </c:pt>
                <c:pt idx="914">
                  <c:v>3114.3681092455399</c:v>
                </c:pt>
                <c:pt idx="915">
                  <c:v>3114.3681092455399</c:v>
                </c:pt>
                <c:pt idx="916">
                  <c:v>3114.3681092455399</c:v>
                </c:pt>
                <c:pt idx="917">
                  <c:v>3114.3681092455399</c:v>
                </c:pt>
                <c:pt idx="918">
                  <c:v>3114.3681092455399</c:v>
                </c:pt>
                <c:pt idx="919">
                  <c:v>3114.3681092455399</c:v>
                </c:pt>
                <c:pt idx="920">
                  <c:v>3114.3681092455399</c:v>
                </c:pt>
                <c:pt idx="921">
                  <c:v>3114.3681092455399</c:v>
                </c:pt>
                <c:pt idx="922">
                  <c:v>3114.3681092455399</c:v>
                </c:pt>
                <c:pt idx="923">
                  <c:v>3114.3681092455399</c:v>
                </c:pt>
                <c:pt idx="924">
                  <c:v>3114.3681092455399</c:v>
                </c:pt>
                <c:pt idx="925">
                  <c:v>3124.5590063474988</c:v>
                </c:pt>
                <c:pt idx="926">
                  <c:v>3126.9303706774444</c:v>
                </c:pt>
                <c:pt idx="927">
                  <c:v>3126.9303706774444</c:v>
                </c:pt>
                <c:pt idx="928">
                  <c:v>3126.9303706774444</c:v>
                </c:pt>
                <c:pt idx="929">
                  <c:v>3126.9303706774444</c:v>
                </c:pt>
                <c:pt idx="930">
                  <c:v>3126.9303706774444</c:v>
                </c:pt>
                <c:pt idx="931">
                  <c:v>3126.9303706774444</c:v>
                </c:pt>
                <c:pt idx="932">
                  <c:v>3126.9303706774444</c:v>
                </c:pt>
                <c:pt idx="933">
                  <c:v>3126.9303706774444</c:v>
                </c:pt>
                <c:pt idx="934">
                  <c:v>3132.291889653075</c:v>
                </c:pt>
                <c:pt idx="935">
                  <c:v>3134.7492338827637</c:v>
                </c:pt>
                <c:pt idx="936">
                  <c:v>3134.7492338827637</c:v>
                </c:pt>
                <c:pt idx="937">
                  <c:v>3134.7492338827637</c:v>
                </c:pt>
                <c:pt idx="938">
                  <c:v>3134.7492338827637</c:v>
                </c:pt>
                <c:pt idx="939">
                  <c:v>3134.7492338827637</c:v>
                </c:pt>
                <c:pt idx="940">
                  <c:v>3134.7492338827637</c:v>
                </c:pt>
                <c:pt idx="941">
                  <c:v>3134.7492338827637</c:v>
                </c:pt>
                <c:pt idx="942">
                  <c:v>3134.7492338827637</c:v>
                </c:pt>
                <c:pt idx="943">
                  <c:v>3134.7492338827637</c:v>
                </c:pt>
                <c:pt idx="944">
                  <c:v>3134.7492338827637</c:v>
                </c:pt>
                <c:pt idx="945">
                  <c:v>3134.7492338827637</c:v>
                </c:pt>
                <c:pt idx="946">
                  <c:v>3134.7492338827637</c:v>
                </c:pt>
                <c:pt idx="947">
                  <c:v>3134.7492338827637</c:v>
                </c:pt>
                <c:pt idx="948">
                  <c:v>3134.7492338827637</c:v>
                </c:pt>
                <c:pt idx="949">
                  <c:v>3134.7492338827637</c:v>
                </c:pt>
                <c:pt idx="950">
                  <c:v>3144.5160165832422</c:v>
                </c:pt>
                <c:pt idx="951">
                  <c:v>3193.9131572250812</c:v>
                </c:pt>
                <c:pt idx="952">
                  <c:v>3282.0296657973845</c:v>
                </c:pt>
                <c:pt idx="953">
                  <c:v>3386.4723235077622</c:v>
                </c:pt>
                <c:pt idx="954">
                  <c:v>3484.9876037924623</c:v>
                </c:pt>
                <c:pt idx="955">
                  <c:v>3570.9776946989314</c:v>
                </c:pt>
                <c:pt idx="956">
                  <c:v>3632.572754181766</c:v>
                </c:pt>
                <c:pt idx="957">
                  <c:v>3653.3502505593224</c:v>
                </c:pt>
                <c:pt idx="958">
                  <c:v>3653.3502505593224</c:v>
                </c:pt>
                <c:pt idx="959">
                  <c:v>3653.3502505593224</c:v>
                </c:pt>
                <c:pt idx="960">
                  <c:v>3653.3502505593224</c:v>
                </c:pt>
                <c:pt idx="961">
                  <c:v>3653.3502505593224</c:v>
                </c:pt>
                <c:pt idx="962">
                  <c:v>3653.3502505593224</c:v>
                </c:pt>
                <c:pt idx="963">
                  <c:v>3653.3502505593224</c:v>
                </c:pt>
                <c:pt idx="964">
                  <c:v>3653.3502505593224</c:v>
                </c:pt>
                <c:pt idx="965">
                  <c:v>3653.3502505593224</c:v>
                </c:pt>
                <c:pt idx="966">
                  <c:v>3653.3502505593224</c:v>
                </c:pt>
                <c:pt idx="967">
                  <c:v>3653.3502505593224</c:v>
                </c:pt>
                <c:pt idx="968">
                  <c:v>3653.3502505593224</c:v>
                </c:pt>
                <c:pt idx="969">
                  <c:v>3657.3561156171741</c:v>
                </c:pt>
                <c:pt idx="970">
                  <c:v>3687.7622374239663</c:v>
                </c:pt>
                <c:pt idx="971">
                  <c:v>3757.0409825115312</c:v>
                </c:pt>
                <c:pt idx="972">
                  <c:v>3854.5178682681135</c:v>
                </c:pt>
                <c:pt idx="973">
                  <c:v>3951.8221588320453</c:v>
                </c:pt>
                <c:pt idx="974">
                  <c:v>4035.9000545433723</c:v>
                </c:pt>
                <c:pt idx="975">
                  <c:v>4106.9849067991354</c:v>
                </c:pt>
                <c:pt idx="976">
                  <c:v>4159.258359033297</c:v>
                </c:pt>
                <c:pt idx="977">
                  <c:v>4189.7755292065003</c:v>
                </c:pt>
                <c:pt idx="978">
                  <c:v>4207.670046590375</c:v>
                </c:pt>
                <c:pt idx="979">
                  <c:v>4219.4961419126812</c:v>
                </c:pt>
                <c:pt idx="980">
                  <c:v>4226.6546885366724</c:v>
                </c:pt>
                <c:pt idx="981">
                  <c:v>4231.2081952810968</c:v>
                </c:pt>
                <c:pt idx="982">
                  <c:v>4235.1952783670831</c:v>
                </c:pt>
                <c:pt idx="983">
                  <c:v>4238.6263648410604</c:v>
                </c:pt>
                <c:pt idx="984">
                  <c:v>4240.2963853258962</c:v>
                </c:pt>
                <c:pt idx="985">
                  <c:v>4240.5823072277744</c:v>
                </c:pt>
                <c:pt idx="986">
                  <c:v>4240.5823072277744</c:v>
                </c:pt>
                <c:pt idx="987">
                  <c:v>4240.5823072277744</c:v>
                </c:pt>
                <c:pt idx="988">
                  <c:v>4240.5823072277744</c:v>
                </c:pt>
                <c:pt idx="989">
                  <c:v>4240.5823072277744</c:v>
                </c:pt>
                <c:pt idx="990">
                  <c:v>4240.5823072277744</c:v>
                </c:pt>
                <c:pt idx="991">
                  <c:v>4240.5823072277744</c:v>
                </c:pt>
                <c:pt idx="992">
                  <c:v>4240.5823072277744</c:v>
                </c:pt>
                <c:pt idx="993">
                  <c:v>4240.5823072277744</c:v>
                </c:pt>
                <c:pt idx="994">
                  <c:v>4240.5823072277744</c:v>
                </c:pt>
                <c:pt idx="995">
                  <c:v>4240.5823072277744</c:v>
                </c:pt>
                <c:pt idx="996">
                  <c:v>4240.5823072277744</c:v>
                </c:pt>
                <c:pt idx="997">
                  <c:v>4240.5823072277744</c:v>
                </c:pt>
                <c:pt idx="998">
                  <c:v>4240.5823072277744</c:v>
                </c:pt>
                <c:pt idx="999">
                  <c:v>4240.5823072277744</c:v>
                </c:pt>
                <c:pt idx="1000">
                  <c:v>4240.5823072277744</c:v>
                </c:pt>
                <c:pt idx="1001">
                  <c:v>4240.5823072277744</c:v>
                </c:pt>
                <c:pt idx="1002">
                  <c:v>4240.5823072277744</c:v>
                </c:pt>
                <c:pt idx="1003">
                  <c:v>4240.5823072277744</c:v>
                </c:pt>
                <c:pt idx="1004">
                  <c:v>4240.5823072277744</c:v>
                </c:pt>
                <c:pt idx="1005">
                  <c:v>4240.5823072277744</c:v>
                </c:pt>
                <c:pt idx="1006">
                  <c:v>4240.5823072277744</c:v>
                </c:pt>
                <c:pt idx="1007">
                  <c:v>4240.5823072277744</c:v>
                </c:pt>
                <c:pt idx="1008">
                  <c:v>4240.5823072277744</c:v>
                </c:pt>
                <c:pt idx="1009">
                  <c:v>4240.5823072277744</c:v>
                </c:pt>
                <c:pt idx="1010">
                  <c:v>4240.5823072277744</c:v>
                </c:pt>
                <c:pt idx="1011">
                  <c:v>4240.5823072277744</c:v>
                </c:pt>
                <c:pt idx="1012">
                  <c:v>4240.5823072277744</c:v>
                </c:pt>
                <c:pt idx="1013">
                  <c:v>4240.5823072277744</c:v>
                </c:pt>
                <c:pt idx="1014">
                  <c:v>4240.5823072277744</c:v>
                </c:pt>
                <c:pt idx="1015">
                  <c:v>4240.5823072277744</c:v>
                </c:pt>
                <c:pt idx="1016">
                  <c:v>4240.5823072277744</c:v>
                </c:pt>
                <c:pt idx="1017">
                  <c:v>4240.5823072277744</c:v>
                </c:pt>
                <c:pt idx="1018">
                  <c:v>4240.5823072277744</c:v>
                </c:pt>
                <c:pt idx="1019">
                  <c:v>4240.5823072277744</c:v>
                </c:pt>
                <c:pt idx="1020">
                  <c:v>4240.5823072277744</c:v>
                </c:pt>
                <c:pt idx="1021">
                  <c:v>4240.5823072277744</c:v>
                </c:pt>
                <c:pt idx="1022">
                  <c:v>4240.5823072277744</c:v>
                </c:pt>
                <c:pt idx="1023">
                  <c:v>4240.5823072277744</c:v>
                </c:pt>
                <c:pt idx="1024">
                  <c:v>4240.5823072277744</c:v>
                </c:pt>
                <c:pt idx="1025">
                  <c:v>4240.5823072277744</c:v>
                </c:pt>
                <c:pt idx="1026">
                  <c:v>4240.5823072277744</c:v>
                </c:pt>
                <c:pt idx="1027">
                  <c:v>4240.5823072277744</c:v>
                </c:pt>
                <c:pt idx="1028">
                  <c:v>4240.5823072277744</c:v>
                </c:pt>
                <c:pt idx="1029">
                  <c:v>4240.5823072277744</c:v>
                </c:pt>
                <c:pt idx="1030">
                  <c:v>4240.5823072277744</c:v>
                </c:pt>
                <c:pt idx="1031">
                  <c:v>4240.5823072277744</c:v>
                </c:pt>
                <c:pt idx="1032">
                  <c:v>4240.5823072277744</c:v>
                </c:pt>
                <c:pt idx="1033">
                  <c:v>4240.5823072277744</c:v>
                </c:pt>
                <c:pt idx="1034">
                  <c:v>4240.5823072277744</c:v>
                </c:pt>
                <c:pt idx="1035">
                  <c:v>4240.5823072277744</c:v>
                </c:pt>
                <c:pt idx="1036">
                  <c:v>4240.5823072277744</c:v>
                </c:pt>
                <c:pt idx="1037">
                  <c:v>4240.5823072277744</c:v>
                </c:pt>
                <c:pt idx="1038">
                  <c:v>4240.5823072277744</c:v>
                </c:pt>
                <c:pt idx="1039">
                  <c:v>4240.5823072277744</c:v>
                </c:pt>
                <c:pt idx="1040">
                  <c:v>4240.5823072277744</c:v>
                </c:pt>
                <c:pt idx="1041">
                  <c:v>4240.5823072277744</c:v>
                </c:pt>
                <c:pt idx="1042">
                  <c:v>4240.5823072277744</c:v>
                </c:pt>
                <c:pt idx="1043">
                  <c:v>4240.5823072277744</c:v>
                </c:pt>
                <c:pt idx="1044">
                  <c:v>4240.5823072277744</c:v>
                </c:pt>
                <c:pt idx="1045">
                  <c:v>4240.5823072277744</c:v>
                </c:pt>
                <c:pt idx="1046">
                  <c:v>4240.5823072277744</c:v>
                </c:pt>
                <c:pt idx="1047">
                  <c:v>4240.5823072277744</c:v>
                </c:pt>
                <c:pt idx="1048">
                  <c:v>4240.5823072277744</c:v>
                </c:pt>
                <c:pt idx="1049">
                  <c:v>4240.7174895147164</c:v>
                </c:pt>
                <c:pt idx="1050">
                  <c:v>4242.2249005061212</c:v>
                </c:pt>
                <c:pt idx="1051">
                  <c:v>4244.7249502880186</c:v>
                </c:pt>
                <c:pt idx="1052">
                  <c:v>4248.015970221627</c:v>
                </c:pt>
                <c:pt idx="1053">
                  <c:v>4252.2944425393107</c:v>
                </c:pt>
                <c:pt idx="1054">
                  <c:v>4257.8232577944073</c:v>
                </c:pt>
                <c:pt idx="1055">
                  <c:v>4264.6041056582326</c:v>
                </c:pt>
                <c:pt idx="1056">
                  <c:v>4271.9270154007845</c:v>
                </c:pt>
                <c:pt idx="1057">
                  <c:v>4278.3717855922969</c:v>
                </c:pt>
                <c:pt idx="1058">
                  <c:v>4283.2640285182388</c:v>
                </c:pt>
                <c:pt idx="1059">
                  <c:v>4286.8091934848781</c:v>
                </c:pt>
                <c:pt idx="1060">
                  <c:v>4288.8989849657673</c:v>
                </c:pt>
                <c:pt idx="1061">
                  <c:v>4289.5116128247037</c:v>
                </c:pt>
                <c:pt idx="1062">
                  <c:v>4289.5116128247037</c:v>
                </c:pt>
                <c:pt idx="1063">
                  <c:v>4289.5116128247037</c:v>
                </c:pt>
                <c:pt idx="1064">
                  <c:v>4289.5116128247037</c:v>
                </c:pt>
                <c:pt idx="1065">
                  <c:v>4289.5116128247037</c:v>
                </c:pt>
                <c:pt idx="1066">
                  <c:v>4289.5116128247037</c:v>
                </c:pt>
                <c:pt idx="1067">
                  <c:v>4289.5116128247037</c:v>
                </c:pt>
                <c:pt idx="1068">
                  <c:v>4289.5116128247037</c:v>
                </c:pt>
                <c:pt idx="1069">
                  <c:v>4289.5116128247037</c:v>
                </c:pt>
                <c:pt idx="1070">
                  <c:v>4289.5116128247037</c:v>
                </c:pt>
                <c:pt idx="1071">
                  <c:v>4289.5116128247037</c:v>
                </c:pt>
                <c:pt idx="1072">
                  <c:v>4289.5116128247037</c:v>
                </c:pt>
                <c:pt idx="1073">
                  <c:v>4289.5116128247037</c:v>
                </c:pt>
                <c:pt idx="1074">
                  <c:v>4289.5116128247037</c:v>
                </c:pt>
                <c:pt idx="1075">
                  <c:v>4289.5116128247037</c:v>
                </c:pt>
                <c:pt idx="1076">
                  <c:v>4289.5116128247037</c:v>
                </c:pt>
                <c:pt idx="1077">
                  <c:v>4289.5116128247037</c:v>
                </c:pt>
                <c:pt idx="1078">
                  <c:v>4289.5116128247037</c:v>
                </c:pt>
                <c:pt idx="1079">
                  <c:v>4289.5116128247037</c:v>
                </c:pt>
                <c:pt idx="1080">
                  <c:v>4289.5116128247037</c:v>
                </c:pt>
                <c:pt idx="1081">
                  <c:v>4289.5116128247037</c:v>
                </c:pt>
                <c:pt idx="1082">
                  <c:v>4289.5116128247037</c:v>
                </c:pt>
                <c:pt idx="1083">
                  <c:v>4292.448864730517</c:v>
                </c:pt>
                <c:pt idx="1084">
                  <c:v>4295.6837265414888</c:v>
                </c:pt>
                <c:pt idx="1085">
                  <c:v>4295.6837265414888</c:v>
                </c:pt>
                <c:pt idx="1086">
                  <c:v>4295.6837265414888</c:v>
                </c:pt>
                <c:pt idx="1087">
                  <c:v>4295.6837265414888</c:v>
                </c:pt>
                <c:pt idx="1088">
                  <c:v>4295.6837265414888</c:v>
                </c:pt>
                <c:pt idx="1089">
                  <c:v>4295.6837265414888</c:v>
                </c:pt>
                <c:pt idx="1090">
                  <c:v>4295.6837265414888</c:v>
                </c:pt>
                <c:pt idx="1091">
                  <c:v>4295.6837265414888</c:v>
                </c:pt>
                <c:pt idx="1092">
                  <c:v>4295.6837265414888</c:v>
                </c:pt>
                <c:pt idx="1093">
                  <c:v>4295.6837265414888</c:v>
                </c:pt>
                <c:pt idx="1094">
                  <c:v>4295.6837265414888</c:v>
                </c:pt>
                <c:pt idx="1095">
                  <c:v>4295.6837265414888</c:v>
                </c:pt>
                <c:pt idx="1096">
                  <c:v>4295.6837265414888</c:v>
                </c:pt>
                <c:pt idx="1097">
                  <c:v>4295.6837265414888</c:v>
                </c:pt>
                <c:pt idx="1098">
                  <c:v>4298.4993838942892</c:v>
                </c:pt>
                <c:pt idx="1099">
                  <c:v>4304.4752306243718</c:v>
                </c:pt>
                <c:pt idx="1100">
                  <c:v>4308.1672344047538</c:v>
                </c:pt>
                <c:pt idx="1101">
                  <c:v>4308.1672344047538</c:v>
                </c:pt>
                <c:pt idx="1102">
                  <c:v>4308.1672344047538</c:v>
                </c:pt>
                <c:pt idx="1103">
                  <c:v>4308.1672344047538</c:v>
                </c:pt>
                <c:pt idx="1104">
                  <c:v>4308.1672344047538</c:v>
                </c:pt>
                <c:pt idx="1105">
                  <c:v>4308.1672344047538</c:v>
                </c:pt>
                <c:pt idx="1106">
                  <c:v>4308.1672344047538</c:v>
                </c:pt>
                <c:pt idx="1107">
                  <c:v>4308.1672344047538</c:v>
                </c:pt>
                <c:pt idx="1108">
                  <c:v>4308.5414554699237</c:v>
                </c:pt>
                <c:pt idx="1109">
                  <c:v>4311.5841514500435</c:v>
                </c:pt>
                <c:pt idx="1110">
                  <c:v>4311.5841514500435</c:v>
                </c:pt>
                <c:pt idx="1111">
                  <c:v>4311.5841514500435</c:v>
                </c:pt>
                <c:pt idx="1112">
                  <c:v>4311.5841514500435</c:v>
                </c:pt>
                <c:pt idx="1113">
                  <c:v>4311.5841514500435</c:v>
                </c:pt>
                <c:pt idx="1114">
                  <c:v>4311.5841514500435</c:v>
                </c:pt>
                <c:pt idx="1115">
                  <c:v>4311.5841514500435</c:v>
                </c:pt>
                <c:pt idx="1116">
                  <c:v>4311.5841514500435</c:v>
                </c:pt>
                <c:pt idx="1117">
                  <c:v>4311.5841514500435</c:v>
                </c:pt>
                <c:pt idx="1118">
                  <c:v>4313.4373787049053</c:v>
                </c:pt>
                <c:pt idx="1119">
                  <c:v>4316.0504232946796</c:v>
                </c:pt>
                <c:pt idx="1120">
                  <c:v>4316.0504232946796</c:v>
                </c:pt>
                <c:pt idx="1121">
                  <c:v>4316.0504232946796</c:v>
                </c:pt>
                <c:pt idx="1122">
                  <c:v>4317.4487568368522</c:v>
                </c:pt>
                <c:pt idx="1123">
                  <c:v>4326.7144151551438</c:v>
                </c:pt>
                <c:pt idx="1124">
                  <c:v>4347.1154472236676</c:v>
                </c:pt>
                <c:pt idx="1125">
                  <c:v>4377.9890256981143</c:v>
                </c:pt>
                <c:pt idx="1126">
                  <c:v>4413.250319707744</c:v>
                </c:pt>
                <c:pt idx="1127">
                  <c:v>4446.5681699534725</c:v>
                </c:pt>
                <c:pt idx="1128">
                  <c:v>4474.0393539786119</c:v>
                </c:pt>
                <c:pt idx="1129">
                  <c:v>4494.0567445000752</c:v>
                </c:pt>
                <c:pt idx="1130">
                  <c:v>4508.71522843807</c:v>
                </c:pt>
                <c:pt idx="1131">
                  <c:v>4520.9811661690183</c:v>
                </c:pt>
                <c:pt idx="1132">
                  <c:v>4532.5576679170736</c:v>
                </c:pt>
                <c:pt idx="1133">
                  <c:v>4543.7673080320938</c:v>
                </c:pt>
                <c:pt idx="1134">
                  <c:v>4553.428998635065</c:v>
                </c:pt>
                <c:pt idx="1135">
                  <c:v>4559.9501893537408</c:v>
                </c:pt>
                <c:pt idx="1136">
                  <c:v>4562.6436508363258</c:v>
                </c:pt>
                <c:pt idx="1137">
                  <c:v>4562.6436508363258</c:v>
                </c:pt>
                <c:pt idx="1138">
                  <c:v>4562.6436508363258</c:v>
                </c:pt>
                <c:pt idx="1139">
                  <c:v>4562.6436508363258</c:v>
                </c:pt>
                <c:pt idx="1140">
                  <c:v>4562.6436508363258</c:v>
                </c:pt>
                <c:pt idx="1141">
                  <c:v>4562.6436508363258</c:v>
                </c:pt>
                <c:pt idx="1142">
                  <c:v>4562.6436508363258</c:v>
                </c:pt>
                <c:pt idx="1143">
                  <c:v>4562.6436508363258</c:v>
                </c:pt>
                <c:pt idx="1144">
                  <c:v>4562.6436508363258</c:v>
                </c:pt>
                <c:pt idx="1145">
                  <c:v>4562.6436508363258</c:v>
                </c:pt>
                <c:pt idx="1146">
                  <c:v>4569.0506626588885</c:v>
                </c:pt>
                <c:pt idx="1147">
                  <c:v>4581.2466689725879</c:v>
                </c:pt>
                <c:pt idx="1148">
                  <c:v>4589.814688863974</c:v>
                </c:pt>
                <c:pt idx="1149">
                  <c:v>4592.5709593384381</c:v>
                </c:pt>
                <c:pt idx="1150">
                  <c:v>4592.5709593384381</c:v>
                </c:pt>
                <c:pt idx="1151">
                  <c:v>4592.5709593384381</c:v>
                </c:pt>
                <c:pt idx="1152">
                  <c:v>4592.5709593384381</c:v>
                </c:pt>
                <c:pt idx="1153">
                  <c:v>4592.5709593384381</c:v>
                </c:pt>
                <c:pt idx="1154">
                  <c:v>4592.5709593384381</c:v>
                </c:pt>
                <c:pt idx="1155">
                  <c:v>4592.5709593384381</c:v>
                </c:pt>
                <c:pt idx="1156">
                  <c:v>4592.5709593384381</c:v>
                </c:pt>
                <c:pt idx="1157">
                  <c:v>4592.5709593384381</c:v>
                </c:pt>
                <c:pt idx="1158">
                  <c:v>4592.5709593384381</c:v>
                </c:pt>
                <c:pt idx="1159">
                  <c:v>4592.5709593384381</c:v>
                </c:pt>
                <c:pt idx="1160">
                  <c:v>4592.5709593384381</c:v>
                </c:pt>
                <c:pt idx="1161">
                  <c:v>4592.5709593384381</c:v>
                </c:pt>
                <c:pt idx="1162">
                  <c:v>4592.5709593384381</c:v>
                </c:pt>
                <c:pt idx="1163">
                  <c:v>4592.5709593384381</c:v>
                </c:pt>
                <c:pt idx="1164">
                  <c:v>4592.5709593384381</c:v>
                </c:pt>
                <c:pt idx="1165">
                  <c:v>4592.5709593384381</c:v>
                </c:pt>
                <c:pt idx="1166">
                  <c:v>4592.5709593384381</c:v>
                </c:pt>
                <c:pt idx="1167">
                  <c:v>4592.5709593384381</c:v>
                </c:pt>
                <c:pt idx="1168">
                  <c:v>4592.5709593384381</c:v>
                </c:pt>
                <c:pt idx="1169">
                  <c:v>4592.5709593384381</c:v>
                </c:pt>
                <c:pt idx="1170">
                  <c:v>4592.5709593384381</c:v>
                </c:pt>
                <c:pt idx="1171">
                  <c:v>4592.5709593384381</c:v>
                </c:pt>
                <c:pt idx="1172">
                  <c:v>4592.5709593384381</c:v>
                </c:pt>
                <c:pt idx="1173">
                  <c:v>4592.5709593384381</c:v>
                </c:pt>
                <c:pt idx="1174">
                  <c:v>4592.5709593384381</c:v>
                </c:pt>
                <c:pt idx="1175">
                  <c:v>4592.5709593384381</c:v>
                </c:pt>
                <c:pt idx="1176">
                  <c:v>4592.5709593384381</c:v>
                </c:pt>
                <c:pt idx="1177">
                  <c:v>4592.5709593384381</c:v>
                </c:pt>
                <c:pt idx="1178">
                  <c:v>4592.5709593384381</c:v>
                </c:pt>
                <c:pt idx="1179">
                  <c:v>4592.5709593384381</c:v>
                </c:pt>
                <c:pt idx="1180">
                  <c:v>4592.5709593384381</c:v>
                </c:pt>
                <c:pt idx="1181">
                  <c:v>4592.5709593384381</c:v>
                </c:pt>
                <c:pt idx="1182">
                  <c:v>4592.5709593384381</c:v>
                </c:pt>
                <c:pt idx="1183">
                  <c:v>4592.5709593384381</c:v>
                </c:pt>
                <c:pt idx="1184">
                  <c:v>4592.5709593384381</c:v>
                </c:pt>
                <c:pt idx="1185">
                  <c:v>4592.5709593384381</c:v>
                </c:pt>
                <c:pt idx="1186">
                  <c:v>4592.5709593384381</c:v>
                </c:pt>
                <c:pt idx="1187">
                  <c:v>4592.5709593384381</c:v>
                </c:pt>
                <c:pt idx="1188">
                  <c:v>4592.5709593384381</c:v>
                </c:pt>
                <c:pt idx="1189">
                  <c:v>4592.5709593384381</c:v>
                </c:pt>
                <c:pt idx="1190">
                  <c:v>4592.5709593384381</c:v>
                </c:pt>
                <c:pt idx="1191">
                  <c:v>4592.5709593384381</c:v>
                </c:pt>
                <c:pt idx="1192">
                  <c:v>4592.5709593384381</c:v>
                </c:pt>
                <c:pt idx="1193">
                  <c:v>4592.5709593384381</c:v>
                </c:pt>
                <c:pt idx="1194">
                  <c:v>4592.5709593384381</c:v>
                </c:pt>
                <c:pt idx="1195">
                  <c:v>4592.5709593384381</c:v>
                </c:pt>
                <c:pt idx="1196">
                  <c:v>4592.5709593384381</c:v>
                </c:pt>
                <c:pt idx="1197">
                  <c:v>4592.5709593384381</c:v>
                </c:pt>
                <c:pt idx="1198">
                  <c:v>4592.5709593384381</c:v>
                </c:pt>
                <c:pt idx="1199">
                  <c:v>4592.5709593384381</c:v>
                </c:pt>
                <c:pt idx="1200">
                  <c:v>4592.5709593384381</c:v>
                </c:pt>
                <c:pt idx="1201">
                  <c:v>4592.5709593384381</c:v>
                </c:pt>
                <c:pt idx="1202">
                  <c:v>4592.5709593384381</c:v>
                </c:pt>
                <c:pt idx="1203">
                  <c:v>4592.5709593384381</c:v>
                </c:pt>
                <c:pt idx="1204">
                  <c:v>4592.5709593384381</c:v>
                </c:pt>
                <c:pt idx="1205">
                  <c:v>4592.5709593384381</c:v>
                </c:pt>
                <c:pt idx="1206">
                  <c:v>4592.5709593384381</c:v>
                </c:pt>
                <c:pt idx="1207">
                  <c:v>4592.5709593384381</c:v>
                </c:pt>
                <c:pt idx="1208">
                  <c:v>4592.5709593384381</c:v>
                </c:pt>
                <c:pt idx="1209">
                  <c:v>4592.5709593384381</c:v>
                </c:pt>
                <c:pt idx="1210">
                  <c:v>4592.5709593384381</c:v>
                </c:pt>
                <c:pt idx="1211">
                  <c:v>4592.5709593384381</c:v>
                </c:pt>
                <c:pt idx="1212">
                  <c:v>4592.5709593384381</c:v>
                </c:pt>
                <c:pt idx="1213">
                  <c:v>4592.5709593384381</c:v>
                </c:pt>
                <c:pt idx="1214">
                  <c:v>4592.5709593384381</c:v>
                </c:pt>
                <c:pt idx="1215">
                  <c:v>4592.5709593384381</c:v>
                </c:pt>
                <c:pt idx="1216">
                  <c:v>4592.5709593384381</c:v>
                </c:pt>
                <c:pt idx="1217">
                  <c:v>4592.5709593384381</c:v>
                </c:pt>
                <c:pt idx="1218">
                  <c:v>4592.5709593384381</c:v>
                </c:pt>
                <c:pt idx="1219">
                  <c:v>4592.5709593384381</c:v>
                </c:pt>
                <c:pt idx="1220">
                  <c:v>4592.5709593384381</c:v>
                </c:pt>
                <c:pt idx="1221">
                  <c:v>4592.5709593384381</c:v>
                </c:pt>
                <c:pt idx="1222">
                  <c:v>4592.5709593384381</c:v>
                </c:pt>
                <c:pt idx="1223">
                  <c:v>4592.5709593384381</c:v>
                </c:pt>
                <c:pt idx="1224">
                  <c:v>4592.5709593384381</c:v>
                </c:pt>
                <c:pt idx="1225">
                  <c:v>4592.5709593384381</c:v>
                </c:pt>
                <c:pt idx="1226">
                  <c:v>4592.5709593384381</c:v>
                </c:pt>
                <c:pt idx="1227">
                  <c:v>4592.5709593384381</c:v>
                </c:pt>
                <c:pt idx="1228">
                  <c:v>4592.5709593384381</c:v>
                </c:pt>
                <c:pt idx="1229">
                  <c:v>4592.5709593384381</c:v>
                </c:pt>
                <c:pt idx="1230">
                  <c:v>4592.5709593384381</c:v>
                </c:pt>
                <c:pt idx="1231">
                  <c:v>4592.5709593384381</c:v>
                </c:pt>
                <c:pt idx="1232">
                  <c:v>4592.5709593384381</c:v>
                </c:pt>
                <c:pt idx="1233">
                  <c:v>4592.5709593384381</c:v>
                </c:pt>
                <c:pt idx="1234">
                  <c:v>4592.5709593384381</c:v>
                </c:pt>
                <c:pt idx="1235">
                  <c:v>4592.5709593384381</c:v>
                </c:pt>
                <c:pt idx="1236">
                  <c:v>4592.5709593384381</c:v>
                </c:pt>
                <c:pt idx="1237">
                  <c:v>4592.5709593384381</c:v>
                </c:pt>
                <c:pt idx="1238">
                  <c:v>4592.5709593384381</c:v>
                </c:pt>
                <c:pt idx="1239">
                  <c:v>4592.5709593384381</c:v>
                </c:pt>
                <c:pt idx="1240">
                  <c:v>4592.5709593384381</c:v>
                </c:pt>
                <c:pt idx="1241">
                  <c:v>4592.5709593384381</c:v>
                </c:pt>
                <c:pt idx="1242">
                  <c:v>4592.5709593384381</c:v>
                </c:pt>
                <c:pt idx="1243">
                  <c:v>4592.5709593384381</c:v>
                </c:pt>
                <c:pt idx="1244">
                  <c:v>4592.5709593384381</c:v>
                </c:pt>
                <c:pt idx="1245">
                  <c:v>4592.5709593384381</c:v>
                </c:pt>
                <c:pt idx="1246">
                  <c:v>4592.5709593384381</c:v>
                </c:pt>
                <c:pt idx="1247">
                  <c:v>4592.5709593384381</c:v>
                </c:pt>
                <c:pt idx="1248">
                  <c:v>4592.5709593384381</c:v>
                </c:pt>
                <c:pt idx="1249">
                  <c:v>4592.5709593384381</c:v>
                </c:pt>
                <c:pt idx="1250">
                  <c:v>4592.5709593384381</c:v>
                </c:pt>
                <c:pt idx="1251">
                  <c:v>4592.5709593384381</c:v>
                </c:pt>
                <c:pt idx="1252">
                  <c:v>4592.5709593384381</c:v>
                </c:pt>
                <c:pt idx="1253">
                  <c:v>4592.5709593384381</c:v>
                </c:pt>
                <c:pt idx="1254">
                  <c:v>4592.5709593384381</c:v>
                </c:pt>
                <c:pt idx="1255">
                  <c:v>4592.5709593384381</c:v>
                </c:pt>
                <c:pt idx="1256">
                  <c:v>4592.5709593384381</c:v>
                </c:pt>
                <c:pt idx="1257">
                  <c:v>4592.5709593384381</c:v>
                </c:pt>
                <c:pt idx="1258">
                  <c:v>4592.5709593384381</c:v>
                </c:pt>
                <c:pt idx="1259">
                  <c:v>4592.5709593384381</c:v>
                </c:pt>
                <c:pt idx="1260">
                  <c:v>4592.5709593384381</c:v>
                </c:pt>
                <c:pt idx="1261">
                  <c:v>4592.5709593384381</c:v>
                </c:pt>
                <c:pt idx="1262">
                  <c:v>4592.5709593384381</c:v>
                </c:pt>
                <c:pt idx="1263">
                  <c:v>4592.5709593384381</c:v>
                </c:pt>
                <c:pt idx="1264">
                  <c:v>4592.5709593384381</c:v>
                </c:pt>
                <c:pt idx="1265">
                  <c:v>4592.5709593384381</c:v>
                </c:pt>
                <c:pt idx="1266">
                  <c:v>4592.5709593384381</c:v>
                </c:pt>
                <c:pt idx="1267">
                  <c:v>4592.5709593384381</c:v>
                </c:pt>
                <c:pt idx="1268">
                  <c:v>4592.5709593384381</c:v>
                </c:pt>
                <c:pt idx="1269">
                  <c:v>4592.5709593384381</c:v>
                </c:pt>
                <c:pt idx="1270">
                  <c:v>4592.5709593384381</c:v>
                </c:pt>
                <c:pt idx="1271">
                  <c:v>4592.5709593384381</c:v>
                </c:pt>
                <c:pt idx="1272">
                  <c:v>4592.5709593384381</c:v>
                </c:pt>
                <c:pt idx="1273">
                  <c:v>4592.5709593384381</c:v>
                </c:pt>
                <c:pt idx="1274">
                  <c:v>4592.5709593384381</c:v>
                </c:pt>
                <c:pt idx="1275">
                  <c:v>4592.5709593384381</c:v>
                </c:pt>
                <c:pt idx="1276">
                  <c:v>4592.5709593384381</c:v>
                </c:pt>
                <c:pt idx="1277">
                  <c:v>4592.5709593384381</c:v>
                </c:pt>
                <c:pt idx="1278">
                  <c:v>4592.5709593384381</c:v>
                </c:pt>
                <c:pt idx="1279">
                  <c:v>4592.5709593384381</c:v>
                </c:pt>
                <c:pt idx="1280">
                  <c:v>4592.5709593384381</c:v>
                </c:pt>
                <c:pt idx="1281">
                  <c:v>4592.5709593384381</c:v>
                </c:pt>
                <c:pt idx="1282">
                  <c:v>4592.5709593384381</c:v>
                </c:pt>
                <c:pt idx="1283">
                  <c:v>4592.5709593384381</c:v>
                </c:pt>
                <c:pt idx="1284">
                  <c:v>4592.5709593384381</c:v>
                </c:pt>
                <c:pt idx="1285">
                  <c:v>4592.5709593384381</c:v>
                </c:pt>
                <c:pt idx="1286">
                  <c:v>4592.5709593384381</c:v>
                </c:pt>
                <c:pt idx="1287">
                  <c:v>4592.5709593384381</c:v>
                </c:pt>
                <c:pt idx="1288">
                  <c:v>4592.5709593384381</c:v>
                </c:pt>
                <c:pt idx="1289">
                  <c:v>4592.5709593384381</c:v>
                </c:pt>
                <c:pt idx="1290">
                  <c:v>4592.5709593384381</c:v>
                </c:pt>
                <c:pt idx="1291">
                  <c:v>4592.5709593384381</c:v>
                </c:pt>
                <c:pt idx="1292">
                  <c:v>4592.5709593384381</c:v>
                </c:pt>
                <c:pt idx="1293">
                  <c:v>4592.5709593384381</c:v>
                </c:pt>
                <c:pt idx="1294">
                  <c:v>4592.5709593384381</c:v>
                </c:pt>
                <c:pt idx="1295">
                  <c:v>4592.5709593384381</c:v>
                </c:pt>
                <c:pt idx="1296">
                  <c:v>4592.5709593384381</c:v>
                </c:pt>
                <c:pt idx="1297">
                  <c:v>4592.5709593384381</c:v>
                </c:pt>
                <c:pt idx="1298">
                  <c:v>4592.5709593384381</c:v>
                </c:pt>
                <c:pt idx="1299">
                  <c:v>4592.5709593384381</c:v>
                </c:pt>
                <c:pt idx="1300">
                  <c:v>4592.5709593384381</c:v>
                </c:pt>
                <c:pt idx="1301">
                  <c:v>4592.5709593384381</c:v>
                </c:pt>
                <c:pt idx="1302">
                  <c:v>4592.5709593384381</c:v>
                </c:pt>
                <c:pt idx="1303">
                  <c:v>4592.5709593384381</c:v>
                </c:pt>
                <c:pt idx="1304">
                  <c:v>4592.5709593384381</c:v>
                </c:pt>
                <c:pt idx="1305">
                  <c:v>4592.5709593384381</c:v>
                </c:pt>
                <c:pt idx="1306">
                  <c:v>4592.5709593384381</c:v>
                </c:pt>
                <c:pt idx="1307">
                  <c:v>4592.5709593384381</c:v>
                </c:pt>
                <c:pt idx="1308">
                  <c:v>4592.5709593384381</c:v>
                </c:pt>
                <c:pt idx="1309">
                  <c:v>4592.5709593384381</c:v>
                </c:pt>
                <c:pt idx="1310">
                  <c:v>4592.5709593384381</c:v>
                </c:pt>
                <c:pt idx="1311">
                  <c:v>4592.5709593384381</c:v>
                </c:pt>
                <c:pt idx="1312">
                  <c:v>4592.5709593384381</c:v>
                </c:pt>
                <c:pt idx="1313">
                  <c:v>4592.5709593384381</c:v>
                </c:pt>
                <c:pt idx="1314">
                  <c:v>4592.5709593384381</c:v>
                </c:pt>
                <c:pt idx="1315">
                  <c:v>4592.5709593384381</c:v>
                </c:pt>
                <c:pt idx="1316">
                  <c:v>4592.5709593384381</c:v>
                </c:pt>
                <c:pt idx="1317">
                  <c:v>4592.5709593384381</c:v>
                </c:pt>
                <c:pt idx="1318">
                  <c:v>4592.5709593384381</c:v>
                </c:pt>
                <c:pt idx="1319">
                  <c:v>4592.5709593384381</c:v>
                </c:pt>
                <c:pt idx="1320">
                  <c:v>4592.5709593384381</c:v>
                </c:pt>
                <c:pt idx="1321">
                  <c:v>4592.5709593384381</c:v>
                </c:pt>
                <c:pt idx="1322">
                  <c:v>4592.5709593384381</c:v>
                </c:pt>
                <c:pt idx="1323">
                  <c:v>4592.5709593384381</c:v>
                </c:pt>
                <c:pt idx="1324">
                  <c:v>4592.5709593384381</c:v>
                </c:pt>
                <c:pt idx="1325">
                  <c:v>4592.5709593384381</c:v>
                </c:pt>
                <c:pt idx="1326">
                  <c:v>4592.5709593384381</c:v>
                </c:pt>
                <c:pt idx="1327">
                  <c:v>4592.5709593384381</c:v>
                </c:pt>
                <c:pt idx="1328">
                  <c:v>4592.5709593384381</c:v>
                </c:pt>
                <c:pt idx="1329">
                  <c:v>4592.5709593384381</c:v>
                </c:pt>
                <c:pt idx="1330">
                  <c:v>4592.5709593384381</c:v>
                </c:pt>
                <c:pt idx="1331">
                  <c:v>4592.5709593384381</c:v>
                </c:pt>
                <c:pt idx="1332">
                  <c:v>4592.5709593384381</c:v>
                </c:pt>
                <c:pt idx="1333">
                  <c:v>4592.5709593384381</c:v>
                </c:pt>
                <c:pt idx="1334">
                  <c:v>4592.5709593384381</c:v>
                </c:pt>
                <c:pt idx="1335">
                  <c:v>4592.5709593384381</c:v>
                </c:pt>
                <c:pt idx="1336">
                  <c:v>4592.5709593384381</c:v>
                </c:pt>
                <c:pt idx="1337">
                  <c:v>4592.5709593384381</c:v>
                </c:pt>
                <c:pt idx="1338">
                  <c:v>4592.5709593384381</c:v>
                </c:pt>
                <c:pt idx="1339">
                  <c:v>4592.5709593384381</c:v>
                </c:pt>
                <c:pt idx="1340">
                  <c:v>4592.5709593384381</c:v>
                </c:pt>
                <c:pt idx="1341">
                  <c:v>4592.5709593384381</c:v>
                </c:pt>
                <c:pt idx="1342">
                  <c:v>4592.5709593384381</c:v>
                </c:pt>
                <c:pt idx="1343">
                  <c:v>4592.5709593384381</c:v>
                </c:pt>
                <c:pt idx="1344">
                  <c:v>4592.5709593384381</c:v>
                </c:pt>
                <c:pt idx="1345">
                  <c:v>4592.5709593384381</c:v>
                </c:pt>
                <c:pt idx="1346">
                  <c:v>4592.5709593384381</c:v>
                </c:pt>
                <c:pt idx="1347">
                  <c:v>4592.5709593384381</c:v>
                </c:pt>
                <c:pt idx="1348">
                  <c:v>4592.5709593384381</c:v>
                </c:pt>
                <c:pt idx="1349">
                  <c:v>4592.5709593384381</c:v>
                </c:pt>
                <c:pt idx="1350">
                  <c:v>4602.1675061402811</c:v>
                </c:pt>
                <c:pt idx="1351">
                  <c:v>4621.2899274286092</c:v>
                </c:pt>
                <c:pt idx="1352">
                  <c:v>4643.990796379142</c:v>
                </c:pt>
                <c:pt idx="1353">
                  <c:v>4668.2667562970555</c:v>
                </c:pt>
                <c:pt idx="1354">
                  <c:v>4694.9409130888707</c:v>
                </c:pt>
                <c:pt idx="1355">
                  <c:v>4726.5475685841093</c:v>
                </c:pt>
                <c:pt idx="1356">
                  <c:v>4763.6892274986167</c:v>
                </c:pt>
                <c:pt idx="1357">
                  <c:v>4804.2959297735033</c:v>
                </c:pt>
                <c:pt idx="1358">
                  <c:v>4848.0558607934263</c:v>
                </c:pt>
                <c:pt idx="1359">
                  <c:v>4893.8593972231238</c:v>
                </c:pt>
                <c:pt idx="1360">
                  <c:v>4932.2084410767084</c:v>
                </c:pt>
                <c:pt idx="1361">
                  <c:v>4949.1689578145697</c:v>
                </c:pt>
                <c:pt idx="1362">
                  <c:v>4949.1689578145697</c:v>
                </c:pt>
                <c:pt idx="1363">
                  <c:v>4949.1689578145697</c:v>
                </c:pt>
                <c:pt idx="1364">
                  <c:v>4949.1689578145697</c:v>
                </c:pt>
                <c:pt idx="1365">
                  <c:v>4949.1689578145697</c:v>
                </c:pt>
                <c:pt idx="1366">
                  <c:v>4949.1689578145697</c:v>
                </c:pt>
                <c:pt idx="1367">
                  <c:v>4950.6730983847165</c:v>
                </c:pt>
                <c:pt idx="1368">
                  <c:v>4973.9463297839357</c:v>
                </c:pt>
                <c:pt idx="1369">
                  <c:v>4993.1424447117324</c:v>
                </c:pt>
                <c:pt idx="1370">
                  <c:v>4993.1424447117324</c:v>
                </c:pt>
                <c:pt idx="1371">
                  <c:v>4993.1424447117324</c:v>
                </c:pt>
                <c:pt idx="1372">
                  <c:v>4993.1424447117324</c:v>
                </c:pt>
                <c:pt idx="1373">
                  <c:v>4993.1424447117324</c:v>
                </c:pt>
                <c:pt idx="1374">
                  <c:v>5003.6003976484017</c:v>
                </c:pt>
                <c:pt idx="1375">
                  <c:v>5040.951022744458</c:v>
                </c:pt>
                <c:pt idx="1376">
                  <c:v>5115.9007823633965</c:v>
                </c:pt>
                <c:pt idx="1377">
                  <c:v>5217.7308653676846</c:v>
                </c:pt>
                <c:pt idx="1378">
                  <c:v>5319.4449979169767</c:v>
                </c:pt>
                <c:pt idx="1379">
                  <c:v>5408.9833878837444</c:v>
                </c:pt>
                <c:pt idx="1380">
                  <c:v>5474.5330176069201</c:v>
                </c:pt>
                <c:pt idx="1381">
                  <c:v>5494.0772771788897</c:v>
                </c:pt>
                <c:pt idx="1382">
                  <c:v>5494.0772771788897</c:v>
                </c:pt>
                <c:pt idx="1383">
                  <c:v>5494.0772771788897</c:v>
                </c:pt>
                <c:pt idx="1384">
                  <c:v>5494.0772771788897</c:v>
                </c:pt>
                <c:pt idx="1385">
                  <c:v>5494.0772771788897</c:v>
                </c:pt>
                <c:pt idx="1386">
                  <c:v>5494.0772771788897</c:v>
                </c:pt>
                <c:pt idx="1387">
                  <c:v>5494.0772771788897</c:v>
                </c:pt>
                <c:pt idx="1388">
                  <c:v>5494.0772771788897</c:v>
                </c:pt>
                <c:pt idx="1389">
                  <c:v>5494.0772771788897</c:v>
                </c:pt>
                <c:pt idx="1390">
                  <c:v>5494.0772771788897</c:v>
                </c:pt>
                <c:pt idx="1391">
                  <c:v>5494.0772771788897</c:v>
                </c:pt>
                <c:pt idx="1392">
                  <c:v>5494.0772771788897</c:v>
                </c:pt>
                <c:pt idx="1393">
                  <c:v>5494.0772771788897</c:v>
                </c:pt>
                <c:pt idx="1394">
                  <c:v>5494.0772771788897</c:v>
                </c:pt>
                <c:pt idx="1395">
                  <c:v>5494.0772771788897</c:v>
                </c:pt>
                <c:pt idx="1396">
                  <c:v>5494.0772771788897</c:v>
                </c:pt>
                <c:pt idx="1397">
                  <c:v>5496.6712294185691</c:v>
                </c:pt>
                <c:pt idx="1398">
                  <c:v>5506.543819119298</c:v>
                </c:pt>
                <c:pt idx="1399">
                  <c:v>5523.3795490867406</c:v>
                </c:pt>
                <c:pt idx="1400">
                  <c:v>5545.3954544135331</c:v>
                </c:pt>
                <c:pt idx="1401">
                  <c:v>5572.8227767131748</c:v>
                </c:pt>
                <c:pt idx="1402">
                  <c:v>5613.9823859774242</c:v>
                </c:pt>
                <c:pt idx="1403">
                  <c:v>5681.633722440728</c:v>
                </c:pt>
                <c:pt idx="1404">
                  <c:v>5770.291204907704</c:v>
                </c:pt>
                <c:pt idx="1405">
                  <c:v>5849.4991171449301</c:v>
                </c:pt>
                <c:pt idx="1406">
                  <c:v>5893.0333659579856</c:v>
                </c:pt>
                <c:pt idx="1407">
                  <c:v>5899.4546383286297</c:v>
                </c:pt>
                <c:pt idx="1408">
                  <c:v>5899.4546383286297</c:v>
                </c:pt>
                <c:pt idx="1409">
                  <c:v>5899.4546383286297</c:v>
                </c:pt>
                <c:pt idx="1410">
                  <c:v>5899.4546383286297</c:v>
                </c:pt>
                <c:pt idx="1411">
                  <c:v>5899.4546383286297</c:v>
                </c:pt>
                <c:pt idx="1412">
                  <c:v>5899.4546383286297</c:v>
                </c:pt>
                <c:pt idx="1413">
                  <c:v>5899.4546383286297</c:v>
                </c:pt>
                <c:pt idx="1414">
                  <c:v>5899.4546383286297</c:v>
                </c:pt>
                <c:pt idx="1415">
                  <c:v>5899.4546383286297</c:v>
                </c:pt>
                <c:pt idx="1416">
                  <c:v>5899.4546383286297</c:v>
                </c:pt>
                <c:pt idx="1417">
                  <c:v>5899.4546383286297</c:v>
                </c:pt>
                <c:pt idx="1418">
                  <c:v>5899.4546383286297</c:v>
                </c:pt>
                <c:pt idx="1419">
                  <c:v>5899.4546383286297</c:v>
                </c:pt>
                <c:pt idx="1420">
                  <c:v>5901.2407188412772</c:v>
                </c:pt>
                <c:pt idx="1421">
                  <c:v>5935.3399681441788</c:v>
                </c:pt>
                <c:pt idx="1422">
                  <c:v>5971.1908995360945</c:v>
                </c:pt>
                <c:pt idx="1423">
                  <c:v>5979.9928853335832</c:v>
                </c:pt>
                <c:pt idx="1424">
                  <c:v>5979.9928853335832</c:v>
                </c:pt>
                <c:pt idx="1425">
                  <c:v>5979.9928853335832</c:v>
                </c:pt>
                <c:pt idx="1426">
                  <c:v>5979.9928853335832</c:v>
                </c:pt>
                <c:pt idx="1427">
                  <c:v>5979.9928853335832</c:v>
                </c:pt>
                <c:pt idx="1428">
                  <c:v>5979.9928853335832</c:v>
                </c:pt>
                <c:pt idx="1429">
                  <c:v>5979.9928853335832</c:v>
                </c:pt>
                <c:pt idx="1430">
                  <c:v>6008.0939575457041</c:v>
                </c:pt>
                <c:pt idx="1431">
                  <c:v>6070.9079278849431</c:v>
                </c:pt>
                <c:pt idx="1432">
                  <c:v>6154.0195165851956</c:v>
                </c:pt>
                <c:pt idx="1433">
                  <c:v>6233.2620922759852</c:v>
                </c:pt>
                <c:pt idx="1434">
                  <c:v>6286.4961763377032</c:v>
                </c:pt>
                <c:pt idx="1435">
                  <c:v>6301.8252278065756</c:v>
                </c:pt>
                <c:pt idx="1436">
                  <c:v>6301.8252278065756</c:v>
                </c:pt>
                <c:pt idx="1437">
                  <c:v>6301.8252278065756</c:v>
                </c:pt>
                <c:pt idx="1438">
                  <c:v>6301.8252278065756</c:v>
                </c:pt>
                <c:pt idx="1439">
                  <c:v>6301.8252278065756</c:v>
                </c:pt>
                <c:pt idx="1440">
                  <c:v>6302.2076200954762</c:v>
                </c:pt>
                <c:pt idx="1441">
                  <c:v>6310.5045882919121</c:v>
                </c:pt>
                <c:pt idx="1442">
                  <c:v>6315.8126039555273</c:v>
                </c:pt>
                <c:pt idx="1443">
                  <c:v>6315.8126039555273</c:v>
                </c:pt>
                <c:pt idx="1444">
                  <c:v>6315.8126039555273</c:v>
                </c:pt>
                <c:pt idx="1445">
                  <c:v>6315.8126039555273</c:v>
                </c:pt>
                <c:pt idx="1446">
                  <c:v>6318.409956453017</c:v>
                </c:pt>
                <c:pt idx="1447">
                  <c:v>6339.4445412491095</c:v>
                </c:pt>
                <c:pt idx="1448">
                  <c:v>6368.7201082974734</c:v>
                </c:pt>
                <c:pt idx="1449">
                  <c:v>6387.9048630111629</c:v>
                </c:pt>
                <c:pt idx="1450">
                  <c:v>6393.7740094096716</c:v>
                </c:pt>
                <c:pt idx="1451">
                  <c:v>6394.3769063293757</c:v>
                </c:pt>
                <c:pt idx="1452">
                  <c:v>6394.3769063293757</c:v>
                </c:pt>
                <c:pt idx="1453">
                  <c:v>6394.3769063293757</c:v>
                </c:pt>
                <c:pt idx="1454">
                  <c:v>6394.3769063293757</c:v>
                </c:pt>
                <c:pt idx="1455">
                  <c:v>6394.3769063293757</c:v>
                </c:pt>
                <c:pt idx="1456">
                  <c:v>6394.3769063293757</c:v>
                </c:pt>
                <c:pt idx="1457">
                  <c:v>6394.3769063293757</c:v>
                </c:pt>
                <c:pt idx="1458">
                  <c:v>6394.3769063293757</c:v>
                </c:pt>
                <c:pt idx="1459">
                  <c:v>6394.3769063293757</c:v>
                </c:pt>
                <c:pt idx="1460">
                  <c:v>6394.3769063293757</c:v>
                </c:pt>
                <c:pt idx="1461">
                  <c:v>6394.3769063293757</c:v>
                </c:pt>
                <c:pt idx="1462">
                  <c:v>6394.3769063293757</c:v>
                </c:pt>
                <c:pt idx="1463">
                  <c:v>6394.3769063293757</c:v>
                </c:pt>
                <c:pt idx="1464">
                  <c:v>6394.3769063293757</c:v>
                </c:pt>
                <c:pt idx="1465">
                  <c:v>6394.3769063293757</c:v>
                </c:pt>
                <c:pt idx="1466">
                  <c:v>6394.3769063293757</c:v>
                </c:pt>
                <c:pt idx="1467">
                  <c:v>6394.3769063293757</c:v>
                </c:pt>
                <c:pt idx="1468">
                  <c:v>6394.3769063293757</c:v>
                </c:pt>
                <c:pt idx="1469">
                  <c:v>6394.3769063293757</c:v>
                </c:pt>
                <c:pt idx="1470">
                  <c:v>6394.3769063293757</c:v>
                </c:pt>
                <c:pt idx="1471">
                  <c:v>6394.3769063293757</c:v>
                </c:pt>
                <c:pt idx="1472">
                  <c:v>6394.3769063293757</c:v>
                </c:pt>
                <c:pt idx="1473">
                  <c:v>6394.3769063293757</c:v>
                </c:pt>
                <c:pt idx="1474">
                  <c:v>6394.3769063293757</c:v>
                </c:pt>
                <c:pt idx="1475">
                  <c:v>6394.3769063293757</c:v>
                </c:pt>
                <c:pt idx="1476">
                  <c:v>6394.3769063293757</c:v>
                </c:pt>
                <c:pt idx="1477">
                  <c:v>6394.3769063293757</c:v>
                </c:pt>
                <c:pt idx="1478">
                  <c:v>6394.3769063293757</c:v>
                </c:pt>
                <c:pt idx="1479">
                  <c:v>6394.3769063293757</c:v>
                </c:pt>
                <c:pt idx="1480">
                  <c:v>6394.3769063293757</c:v>
                </c:pt>
                <c:pt idx="1481">
                  <c:v>6394.3769063293757</c:v>
                </c:pt>
                <c:pt idx="1482">
                  <c:v>6394.3769063293757</c:v>
                </c:pt>
                <c:pt idx="1483">
                  <c:v>6394.3769063293757</c:v>
                </c:pt>
                <c:pt idx="1484">
                  <c:v>6394.3769063293757</c:v>
                </c:pt>
                <c:pt idx="1485">
                  <c:v>6394.3769063293757</c:v>
                </c:pt>
                <c:pt idx="1486">
                  <c:v>6394.3769063293757</c:v>
                </c:pt>
                <c:pt idx="1487">
                  <c:v>6394.3769063293757</c:v>
                </c:pt>
                <c:pt idx="1488">
                  <c:v>6394.3769063293757</c:v>
                </c:pt>
                <c:pt idx="1489">
                  <c:v>6394.3769063293757</c:v>
                </c:pt>
                <c:pt idx="1490">
                  <c:v>6394.3769063293757</c:v>
                </c:pt>
                <c:pt idx="1491">
                  <c:v>6394.3769063293757</c:v>
                </c:pt>
                <c:pt idx="1492">
                  <c:v>6394.3769063293757</c:v>
                </c:pt>
                <c:pt idx="1493">
                  <c:v>6394.3769063293757</c:v>
                </c:pt>
                <c:pt idx="1494">
                  <c:v>6394.3769063293757</c:v>
                </c:pt>
                <c:pt idx="1495">
                  <c:v>6394.3769063293757</c:v>
                </c:pt>
                <c:pt idx="1496">
                  <c:v>6394.3769063293757</c:v>
                </c:pt>
                <c:pt idx="1497">
                  <c:v>6394.3769063293757</c:v>
                </c:pt>
                <c:pt idx="1498">
                  <c:v>6394.3769063293757</c:v>
                </c:pt>
                <c:pt idx="1499">
                  <c:v>6394.3769063293757</c:v>
                </c:pt>
                <c:pt idx="1500">
                  <c:v>6394.3769063293757</c:v>
                </c:pt>
                <c:pt idx="1501">
                  <c:v>6394.3769063293757</c:v>
                </c:pt>
                <c:pt idx="1502">
                  <c:v>6394.3769063293757</c:v>
                </c:pt>
                <c:pt idx="1503">
                  <c:v>6394.3769063293757</c:v>
                </c:pt>
                <c:pt idx="1504">
                  <c:v>6394.3769063293757</c:v>
                </c:pt>
                <c:pt idx="1505">
                  <c:v>6394.3769063293757</c:v>
                </c:pt>
                <c:pt idx="1506">
                  <c:v>6394.3769063293757</c:v>
                </c:pt>
                <c:pt idx="1507">
                  <c:v>6394.3769063293757</c:v>
                </c:pt>
                <c:pt idx="1508">
                  <c:v>6394.3769063293757</c:v>
                </c:pt>
                <c:pt idx="1509">
                  <c:v>6394.3769063293757</c:v>
                </c:pt>
                <c:pt idx="1510">
                  <c:v>6394.3769063293757</c:v>
                </c:pt>
                <c:pt idx="1511">
                  <c:v>6394.3769063293757</c:v>
                </c:pt>
                <c:pt idx="1512">
                  <c:v>6394.3769063293757</c:v>
                </c:pt>
                <c:pt idx="1513">
                  <c:v>6394.3769063293757</c:v>
                </c:pt>
                <c:pt idx="1514">
                  <c:v>6394.3769063293757</c:v>
                </c:pt>
                <c:pt idx="1515">
                  <c:v>6394.3769063293757</c:v>
                </c:pt>
                <c:pt idx="1516">
                  <c:v>6394.3769063293757</c:v>
                </c:pt>
                <c:pt idx="1517">
                  <c:v>6394.3769063293757</c:v>
                </c:pt>
                <c:pt idx="1518">
                  <c:v>6394.3769063293757</c:v>
                </c:pt>
                <c:pt idx="1519">
                  <c:v>6394.3769063293757</c:v>
                </c:pt>
                <c:pt idx="1520">
                  <c:v>6394.3769063293757</c:v>
                </c:pt>
                <c:pt idx="1521">
                  <c:v>6394.3769063293757</c:v>
                </c:pt>
                <c:pt idx="1522">
                  <c:v>6394.3769063293757</c:v>
                </c:pt>
                <c:pt idx="1523">
                  <c:v>6394.3769063293757</c:v>
                </c:pt>
                <c:pt idx="1524">
                  <c:v>6395.7010803135809</c:v>
                </c:pt>
                <c:pt idx="1525">
                  <c:v>6400.1256938620181</c:v>
                </c:pt>
                <c:pt idx="1526">
                  <c:v>6406.8372227298869</c:v>
                </c:pt>
                <c:pt idx="1527">
                  <c:v>6414.3713355439168</c:v>
                </c:pt>
                <c:pt idx="1528">
                  <c:v>6421.0753064924356</c:v>
                </c:pt>
                <c:pt idx="1529">
                  <c:v>6425.8753096360024</c:v>
                </c:pt>
                <c:pt idx="1530">
                  <c:v>6428.216074531626</c:v>
                </c:pt>
                <c:pt idx="1531">
                  <c:v>6428.216074531626</c:v>
                </c:pt>
                <c:pt idx="1532">
                  <c:v>6428.216074531626</c:v>
                </c:pt>
                <c:pt idx="1533">
                  <c:v>6428.216074531626</c:v>
                </c:pt>
                <c:pt idx="1534">
                  <c:v>6428.216074531626</c:v>
                </c:pt>
                <c:pt idx="1535">
                  <c:v>6428.216074531626</c:v>
                </c:pt>
                <c:pt idx="1536">
                  <c:v>6428.216074531626</c:v>
                </c:pt>
                <c:pt idx="1537">
                  <c:v>6428.216074531626</c:v>
                </c:pt>
                <c:pt idx="1538">
                  <c:v>6428.216074531626</c:v>
                </c:pt>
                <c:pt idx="1539">
                  <c:v>6428.216074531626</c:v>
                </c:pt>
                <c:pt idx="1540">
                  <c:v>6428.216074531626</c:v>
                </c:pt>
                <c:pt idx="1541">
                  <c:v>6428.216074531626</c:v>
                </c:pt>
                <c:pt idx="1542">
                  <c:v>6428.216074531626</c:v>
                </c:pt>
                <c:pt idx="1543">
                  <c:v>6428.216074531626</c:v>
                </c:pt>
                <c:pt idx="1544">
                  <c:v>6428.216074531626</c:v>
                </c:pt>
                <c:pt idx="1545">
                  <c:v>6428.216074531626</c:v>
                </c:pt>
                <c:pt idx="1546">
                  <c:v>6428.216074531626</c:v>
                </c:pt>
                <c:pt idx="1547">
                  <c:v>6428.216074531626</c:v>
                </c:pt>
                <c:pt idx="1548">
                  <c:v>6428.216074531626</c:v>
                </c:pt>
                <c:pt idx="1549">
                  <c:v>6428.216074531626</c:v>
                </c:pt>
                <c:pt idx="1550">
                  <c:v>6428.216074531626</c:v>
                </c:pt>
                <c:pt idx="1551">
                  <c:v>6428.216074531626</c:v>
                </c:pt>
                <c:pt idx="1552">
                  <c:v>6428.216074531626</c:v>
                </c:pt>
                <c:pt idx="1553">
                  <c:v>6428.216074531626</c:v>
                </c:pt>
                <c:pt idx="1554">
                  <c:v>6428.216074531626</c:v>
                </c:pt>
                <c:pt idx="1555">
                  <c:v>6428.216074531626</c:v>
                </c:pt>
                <c:pt idx="1556">
                  <c:v>6428.216074531626</c:v>
                </c:pt>
                <c:pt idx="1557">
                  <c:v>6428.216074531626</c:v>
                </c:pt>
                <c:pt idx="1558">
                  <c:v>6428.216074531626</c:v>
                </c:pt>
                <c:pt idx="1559">
                  <c:v>6428.216074531626</c:v>
                </c:pt>
                <c:pt idx="1560">
                  <c:v>6428.216074531626</c:v>
                </c:pt>
                <c:pt idx="1561">
                  <c:v>6428.216074531626</c:v>
                </c:pt>
                <c:pt idx="1562">
                  <c:v>6428.216074531626</c:v>
                </c:pt>
                <c:pt idx="1563">
                  <c:v>6428.216074531626</c:v>
                </c:pt>
                <c:pt idx="1564">
                  <c:v>6428.216074531626</c:v>
                </c:pt>
                <c:pt idx="1565">
                  <c:v>6428.216074531626</c:v>
                </c:pt>
                <c:pt idx="1566">
                  <c:v>6428.216074531626</c:v>
                </c:pt>
                <c:pt idx="1567">
                  <c:v>6428.216074531626</c:v>
                </c:pt>
                <c:pt idx="1568">
                  <c:v>6428.216074531626</c:v>
                </c:pt>
                <c:pt idx="1569">
                  <c:v>6428.216074531626</c:v>
                </c:pt>
                <c:pt idx="1570">
                  <c:v>6428.216074531626</c:v>
                </c:pt>
                <c:pt idx="1571">
                  <c:v>6428.216074531626</c:v>
                </c:pt>
                <c:pt idx="1572">
                  <c:v>6428.216074531626</c:v>
                </c:pt>
                <c:pt idx="1573">
                  <c:v>6428.216074531626</c:v>
                </c:pt>
                <c:pt idx="1574">
                  <c:v>6428.216074531626</c:v>
                </c:pt>
                <c:pt idx="1575">
                  <c:v>6428.216074531626</c:v>
                </c:pt>
                <c:pt idx="1576">
                  <c:v>6428.216074531626</c:v>
                </c:pt>
                <c:pt idx="1577">
                  <c:v>6428.216074531626</c:v>
                </c:pt>
                <c:pt idx="1578">
                  <c:v>6428.216074531626</c:v>
                </c:pt>
                <c:pt idx="1579">
                  <c:v>6428.216074531626</c:v>
                </c:pt>
                <c:pt idx="1580">
                  <c:v>6428.216074531626</c:v>
                </c:pt>
                <c:pt idx="1581">
                  <c:v>6428.216074531626</c:v>
                </c:pt>
                <c:pt idx="1582">
                  <c:v>6428.216074531626</c:v>
                </c:pt>
                <c:pt idx="1583">
                  <c:v>6428.216074531626</c:v>
                </c:pt>
                <c:pt idx="1584">
                  <c:v>6428.216074531626</c:v>
                </c:pt>
                <c:pt idx="1585">
                  <c:v>6428.5060757522097</c:v>
                </c:pt>
                <c:pt idx="1586">
                  <c:v>6430.2614367860187</c:v>
                </c:pt>
                <c:pt idx="1587">
                  <c:v>6432.050459583661</c:v>
                </c:pt>
                <c:pt idx="1588">
                  <c:v>6432.050459583661</c:v>
                </c:pt>
                <c:pt idx="1589">
                  <c:v>6432.050459583661</c:v>
                </c:pt>
                <c:pt idx="1590">
                  <c:v>6432.050459583661</c:v>
                </c:pt>
                <c:pt idx="1591">
                  <c:v>6432.050459583661</c:v>
                </c:pt>
                <c:pt idx="1592">
                  <c:v>6432.050459583661</c:v>
                </c:pt>
                <c:pt idx="1593">
                  <c:v>6432.050459583661</c:v>
                </c:pt>
                <c:pt idx="1594">
                  <c:v>6432.050459583661</c:v>
                </c:pt>
                <c:pt idx="1595">
                  <c:v>6432.050459583661</c:v>
                </c:pt>
                <c:pt idx="1596">
                  <c:v>6432.050459583661</c:v>
                </c:pt>
                <c:pt idx="1597">
                  <c:v>6432.050459583661</c:v>
                </c:pt>
                <c:pt idx="1598">
                  <c:v>6432.050459583661</c:v>
                </c:pt>
                <c:pt idx="1599">
                  <c:v>6432.6108594659909</c:v>
                </c:pt>
                <c:pt idx="1600">
                  <c:v>6434.702833380391</c:v>
                </c:pt>
                <c:pt idx="1601">
                  <c:v>6436.3291813911273</c:v>
                </c:pt>
                <c:pt idx="1602">
                  <c:v>6436.3291813911273</c:v>
                </c:pt>
                <c:pt idx="1603">
                  <c:v>6436.3291813911273</c:v>
                </c:pt>
                <c:pt idx="1604">
                  <c:v>6436.3291813911273</c:v>
                </c:pt>
                <c:pt idx="1605">
                  <c:v>6436.3291813911273</c:v>
                </c:pt>
                <c:pt idx="1606">
                  <c:v>6436.3291813911273</c:v>
                </c:pt>
                <c:pt idx="1607">
                  <c:v>6436.3291813911273</c:v>
                </c:pt>
                <c:pt idx="1608">
                  <c:v>6436.3291813911273</c:v>
                </c:pt>
                <c:pt idx="1609">
                  <c:v>6436.3291813911273</c:v>
                </c:pt>
                <c:pt idx="1610">
                  <c:v>6436.3291813911273</c:v>
                </c:pt>
                <c:pt idx="1611">
                  <c:v>6436.3291813911273</c:v>
                </c:pt>
                <c:pt idx="1612">
                  <c:v>6436.3291813911273</c:v>
                </c:pt>
                <c:pt idx="1613">
                  <c:v>6436.3291813911273</c:v>
                </c:pt>
                <c:pt idx="1614">
                  <c:v>6436.3291813911273</c:v>
                </c:pt>
                <c:pt idx="1615">
                  <c:v>6436.3291813911273</c:v>
                </c:pt>
                <c:pt idx="1616">
                  <c:v>6436.3291813911273</c:v>
                </c:pt>
                <c:pt idx="1617">
                  <c:v>6436.3291813911273</c:v>
                </c:pt>
                <c:pt idx="1618">
                  <c:v>6436.3291813911273</c:v>
                </c:pt>
                <c:pt idx="1619">
                  <c:v>6436.3291813911273</c:v>
                </c:pt>
                <c:pt idx="1620">
                  <c:v>6436.3291813911273</c:v>
                </c:pt>
                <c:pt idx="1621">
                  <c:v>6436.3291813911273</c:v>
                </c:pt>
                <c:pt idx="1622">
                  <c:v>6436.3291813911273</c:v>
                </c:pt>
                <c:pt idx="1623">
                  <c:v>6436.3291813911273</c:v>
                </c:pt>
                <c:pt idx="1624">
                  <c:v>6436.3291813911273</c:v>
                </c:pt>
                <c:pt idx="1625">
                  <c:v>6436.3291813911273</c:v>
                </c:pt>
                <c:pt idx="1626">
                  <c:v>6438.1127851194005</c:v>
                </c:pt>
                <c:pt idx="1627">
                  <c:v>6451.3524246093803</c:v>
                </c:pt>
                <c:pt idx="1628">
                  <c:v>6472.7463448745839</c:v>
                </c:pt>
                <c:pt idx="1629">
                  <c:v>6497.1394601511201</c:v>
                </c:pt>
                <c:pt idx="1630">
                  <c:v>6517.6787258948116</c:v>
                </c:pt>
                <c:pt idx="1631">
                  <c:v>6528.9325160016533</c:v>
                </c:pt>
                <c:pt idx="1632">
                  <c:v>6528.9325160016533</c:v>
                </c:pt>
                <c:pt idx="1633">
                  <c:v>6528.9325160016533</c:v>
                </c:pt>
                <c:pt idx="1634">
                  <c:v>6528.9325160016533</c:v>
                </c:pt>
                <c:pt idx="1635">
                  <c:v>6528.9325160016533</c:v>
                </c:pt>
                <c:pt idx="1636">
                  <c:v>6528.9325160016533</c:v>
                </c:pt>
                <c:pt idx="1637">
                  <c:v>6528.9325160016533</c:v>
                </c:pt>
                <c:pt idx="1638">
                  <c:v>6528.9325160016533</c:v>
                </c:pt>
                <c:pt idx="1639">
                  <c:v>6528.9325160016533</c:v>
                </c:pt>
                <c:pt idx="1640">
                  <c:v>6528.9325160016533</c:v>
                </c:pt>
                <c:pt idx="1641">
                  <c:v>6528.9325160016533</c:v>
                </c:pt>
                <c:pt idx="1642">
                  <c:v>6528.9325160016533</c:v>
                </c:pt>
                <c:pt idx="1643">
                  <c:v>6528.9325160016533</c:v>
                </c:pt>
                <c:pt idx="1644">
                  <c:v>6528.9325160016533</c:v>
                </c:pt>
                <c:pt idx="1645">
                  <c:v>6528.9325160016533</c:v>
                </c:pt>
                <c:pt idx="1646">
                  <c:v>6528.9325160016533</c:v>
                </c:pt>
                <c:pt idx="1647">
                  <c:v>6528.9325160016533</c:v>
                </c:pt>
                <c:pt idx="1648">
                  <c:v>6528.9325160016533</c:v>
                </c:pt>
                <c:pt idx="1649">
                  <c:v>6528.9325160016533</c:v>
                </c:pt>
                <c:pt idx="1650">
                  <c:v>6528.9325160016533</c:v>
                </c:pt>
                <c:pt idx="1651">
                  <c:v>6528.9325160016533</c:v>
                </c:pt>
                <c:pt idx="1652">
                  <c:v>6528.9325160016533</c:v>
                </c:pt>
                <c:pt idx="1653">
                  <c:v>6528.9325160016533</c:v>
                </c:pt>
                <c:pt idx="1654">
                  <c:v>6528.9325160016533</c:v>
                </c:pt>
                <c:pt idx="1655">
                  <c:v>6528.9325160016533</c:v>
                </c:pt>
                <c:pt idx="1656">
                  <c:v>6528.9325160016533</c:v>
                </c:pt>
                <c:pt idx="1657">
                  <c:v>6528.9325160016533</c:v>
                </c:pt>
                <c:pt idx="1658">
                  <c:v>6528.9325160016533</c:v>
                </c:pt>
                <c:pt idx="1659">
                  <c:v>6528.9325160016533</c:v>
                </c:pt>
                <c:pt idx="1660">
                  <c:v>6528.9325160016533</c:v>
                </c:pt>
                <c:pt idx="1661">
                  <c:v>6528.9325160016533</c:v>
                </c:pt>
                <c:pt idx="1662">
                  <c:v>6528.9325160016533</c:v>
                </c:pt>
                <c:pt idx="1663">
                  <c:v>6528.9325160016533</c:v>
                </c:pt>
                <c:pt idx="1664">
                  <c:v>6528.9325160016533</c:v>
                </c:pt>
                <c:pt idx="1665">
                  <c:v>6528.9325160016533</c:v>
                </c:pt>
                <c:pt idx="1666">
                  <c:v>6528.9325160016533</c:v>
                </c:pt>
                <c:pt idx="1667">
                  <c:v>6528.9325160016533</c:v>
                </c:pt>
                <c:pt idx="1668">
                  <c:v>6528.9325160016533</c:v>
                </c:pt>
                <c:pt idx="1669">
                  <c:v>6528.9325160016533</c:v>
                </c:pt>
                <c:pt idx="1670">
                  <c:v>6528.9325160016533</c:v>
                </c:pt>
                <c:pt idx="1671">
                  <c:v>6528.9325160016533</c:v>
                </c:pt>
                <c:pt idx="1672">
                  <c:v>6528.9325160016533</c:v>
                </c:pt>
                <c:pt idx="1673">
                  <c:v>6528.9325160016533</c:v>
                </c:pt>
                <c:pt idx="1674">
                  <c:v>6528.9325160016533</c:v>
                </c:pt>
                <c:pt idx="1675">
                  <c:v>6528.9325160016533</c:v>
                </c:pt>
                <c:pt idx="1676">
                  <c:v>6528.9325160016533</c:v>
                </c:pt>
                <c:pt idx="1677">
                  <c:v>6528.9325160016533</c:v>
                </c:pt>
                <c:pt idx="1678">
                  <c:v>6528.9325160016533</c:v>
                </c:pt>
                <c:pt idx="1679">
                  <c:v>6528.9325160016533</c:v>
                </c:pt>
                <c:pt idx="1680">
                  <c:v>6528.9325160016533</c:v>
                </c:pt>
                <c:pt idx="1681">
                  <c:v>6528.9325160016533</c:v>
                </c:pt>
                <c:pt idx="1682">
                  <c:v>6528.9325160016533</c:v>
                </c:pt>
                <c:pt idx="1683">
                  <c:v>6528.9325160016533</c:v>
                </c:pt>
                <c:pt idx="1684">
                  <c:v>6528.9325160016533</c:v>
                </c:pt>
                <c:pt idx="1685">
                  <c:v>6528.9325160016533</c:v>
                </c:pt>
                <c:pt idx="1686">
                  <c:v>6528.9325160016533</c:v>
                </c:pt>
                <c:pt idx="1687">
                  <c:v>6528.9325160016533</c:v>
                </c:pt>
                <c:pt idx="1688">
                  <c:v>6528.9325160016533</c:v>
                </c:pt>
                <c:pt idx="1689">
                  <c:v>6528.9325160016533</c:v>
                </c:pt>
                <c:pt idx="1690">
                  <c:v>6528.9325160016533</c:v>
                </c:pt>
                <c:pt idx="1691">
                  <c:v>6528.9325160016533</c:v>
                </c:pt>
                <c:pt idx="1692">
                  <c:v>6528.9325160016533</c:v>
                </c:pt>
                <c:pt idx="1693">
                  <c:v>6528.9325160016533</c:v>
                </c:pt>
                <c:pt idx="1694">
                  <c:v>6528.9325160016533</c:v>
                </c:pt>
                <c:pt idx="1695">
                  <c:v>6528.9325160016533</c:v>
                </c:pt>
                <c:pt idx="1696">
                  <c:v>6528.9325160016533</c:v>
                </c:pt>
                <c:pt idx="1697">
                  <c:v>6528.9325160016533</c:v>
                </c:pt>
                <c:pt idx="1698">
                  <c:v>6528.9325160016533</c:v>
                </c:pt>
                <c:pt idx="1699">
                  <c:v>6528.9325160016533</c:v>
                </c:pt>
                <c:pt idx="1700">
                  <c:v>6528.9325160016533</c:v>
                </c:pt>
                <c:pt idx="1701">
                  <c:v>6528.9325160016533</c:v>
                </c:pt>
                <c:pt idx="1702">
                  <c:v>6528.9325160016533</c:v>
                </c:pt>
                <c:pt idx="1703">
                  <c:v>6528.9325160016533</c:v>
                </c:pt>
                <c:pt idx="1704">
                  <c:v>6528.9325160016533</c:v>
                </c:pt>
                <c:pt idx="1705">
                  <c:v>6528.9325160016533</c:v>
                </c:pt>
                <c:pt idx="1706">
                  <c:v>6528.9325160016533</c:v>
                </c:pt>
                <c:pt idx="1707">
                  <c:v>6528.9325160016533</c:v>
                </c:pt>
                <c:pt idx="1708">
                  <c:v>6528.9325160016533</c:v>
                </c:pt>
                <c:pt idx="1709">
                  <c:v>6528.9325160016533</c:v>
                </c:pt>
                <c:pt idx="1710">
                  <c:v>6528.9325160016533</c:v>
                </c:pt>
                <c:pt idx="1711">
                  <c:v>6528.9325160016533</c:v>
                </c:pt>
                <c:pt idx="1712">
                  <c:v>6528.9325160016533</c:v>
                </c:pt>
                <c:pt idx="1713">
                  <c:v>6528.9325160016533</c:v>
                </c:pt>
                <c:pt idx="1714">
                  <c:v>6528.9325160016533</c:v>
                </c:pt>
                <c:pt idx="1715">
                  <c:v>6528.9325160016533</c:v>
                </c:pt>
                <c:pt idx="1716">
                  <c:v>6528.9325160016533</c:v>
                </c:pt>
                <c:pt idx="1717">
                  <c:v>6528.9325160016533</c:v>
                </c:pt>
                <c:pt idx="1718">
                  <c:v>6528.9325160016533</c:v>
                </c:pt>
                <c:pt idx="1719">
                  <c:v>6528.9325160016533</c:v>
                </c:pt>
                <c:pt idx="1720">
                  <c:v>6528.9325160016533</c:v>
                </c:pt>
                <c:pt idx="1721">
                  <c:v>6528.9325160016533</c:v>
                </c:pt>
                <c:pt idx="1722">
                  <c:v>6528.9325160016533</c:v>
                </c:pt>
                <c:pt idx="1723">
                  <c:v>6528.9325160016533</c:v>
                </c:pt>
                <c:pt idx="1724">
                  <c:v>6528.9325160016533</c:v>
                </c:pt>
                <c:pt idx="1725">
                  <c:v>6528.9325160016533</c:v>
                </c:pt>
                <c:pt idx="1726">
                  <c:v>6530.0611089982012</c:v>
                </c:pt>
                <c:pt idx="1727">
                  <c:v>6553.8327075889065</c:v>
                </c:pt>
                <c:pt idx="1728">
                  <c:v>6601.0591611637456</c:v>
                </c:pt>
                <c:pt idx="1729">
                  <c:v>6666.4560763411891</c:v>
                </c:pt>
                <c:pt idx="1730">
                  <c:v>6740.1986607200524</c:v>
                </c:pt>
                <c:pt idx="1731">
                  <c:v>6815.1405499826024</c:v>
                </c:pt>
                <c:pt idx="1732">
                  <c:v>6886.7609199662083</c:v>
                </c:pt>
                <c:pt idx="1733">
                  <c:v>6952.9737775917247</c:v>
                </c:pt>
                <c:pt idx="1734">
                  <c:v>7015.0198090238628</c:v>
                </c:pt>
                <c:pt idx="1735">
                  <c:v>7076.160666435967</c:v>
                </c:pt>
                <c:pt idx="1736">
                  <c:v>7137.4229699297612</c:v>
                </c:pt>
                <c:pt idx="1737">
                  <c:v>7196.7249886403224</c:v>
                </c:pt>
                <c:pt idx="1738">
                  <c:v>7252.1201840682961</c:v>
                </c:pt>
                <c:pt idx="1739">
                  <c:v>7299.8499420000298</c:v>
                </c:pt>
                <c:pt idx="1740">
                  <c:v>7335.3957272357839</c:v>
                </c:pt>
                <c:pt idx="1741">
                  <c:v>7359.1421229290954</c:v>
                </c:pt>
                <c:pt idx="1742">
                  <c:v>7375.170683874243</c:v>
                </c:pt>
                <c:pt idx="1743">
                  <c:v>7385.5180508509675</c:v>
                </c:pt>
                <c:pt idx="1744">
                  <c:v>7392.1269482662346</c:v>
                </c:pt>
                <c:pt idx="1745">
                  <c:v>7397.8191792383841</c:v>
                </c:pt>
                <c:pt idx="1746">
                  <c:v>7401.7066753385652</c:v>
                </c:pt>
                <c:pt idx="1747">
                  <c:v>7401.9814802754572</c:v>
                </c:pt>
                <c:pt idx="1748">
                  <c:v>7401.9814802754572</c:v>
                </c:pt>
                <c:pt idx="1749">
                  <c:v>7401.9814802754572</c:v>
                </c:pt>
                <c:pt idx="1750">
                  <c:v>7401.9814802754572</c:v>
                </c:pt>
                <c:pt idx="1751">
                  <c:v>7401.9814802754572</c:v>
                </c:pt>
                <c:pt idx="1752">
                  <c:v>7401.9814802754572</c:v>
                </c:pt>
                <c:pt idx="1753">
                  <c:v>7401.9814802754572</c:v>
                </c:pt>
                <c:pt idx="1754">
                  <c:v>7401.9814802754572</c:v>
                </c:pt>
                <c:pt idx="1755">
                  <c:v>7401.9814802754572</c:v>
                </c:pt>
                <c:pt idx="1756">
                  <c:v>7401.9814802754572</c:v>
                </c:pt>
                <c:pt idx="1757">
                  <c:v>7401.9814802754572</c:v>
                </c:pt>
                <c:pt idx="1758">
                  <c:v>7401.9814802754572</c:v>
                </c:pt>
                <c:pt idx="1759">
                  <c:v>7401.9814802754572</c:v>
                </c:pt>
                <c:pt idx="1760">
                  <c:v>7401.9814802754572</c:v>
                </c:pt>
                <c:pt idx="1761">
                  <c:v>7401.9814802754572</c:v>
                </c:pt>
                <c:pt idx="1762">
                  <c:v>7401.9814802754572</c:v>
                </c:pt>
                <c:pt idx="1763">
                  <c:v>7401.9814802754572</c:v>
                </c:pt>
                <c:pt idx="1764">
                  <c:v>7401.9814802754572</c:v>
                </c:pt>
                <c:pt idx="1765">
                  <c:v>7406.1742589863761</c:v>
                </c:pt>
                <c:pt idx="1766">
                  <c:v>7422.2353493814417</c:v>
                </c:pt>
                <c:pt idx="1767">
                  <c:v>7453.1288123730028</c:v>
                </c:pt>
                <c:pt idx="1768">
                  <c:v>7500.5454407359402</c:v>
                </c:pt>
                <c:pt idx="1769">
                  <c:v>7562.4989087134709</c:v>
                </c:pt>
                <c:pt idx="1770">
                  <c:v>7632.2473758432798</c:v>
                </c:pt>
                <c:pt idx="1771">
                  <c:v>7702.1940648216378</c:v>
                </c:pt>
                <c:pt idx="1772">
                  <c:v>7767.821717684772</c:v>
                </c:pt>
                <c:pt idx="1773">
                  <c:v>7825.99909314049</c:v>
                </c:pt>
                <c:pt idx="1774">
                  <c:v>7874.7536928689688</c:v>
                </c:pt>
                <c:pt idx="1775">
                  <c:v>7916.0713577017586</c:v>
                </c:pt>
                <c:pt idx="1776">
                  <c:v>7954.6013430436587</c:v>
                </c:pt>
                <c:pt idx="1777">
                  <c:v>7994.8887183826209</c:v>
                </c:pt>
                <c:pt idx="1778">
                  <c:v>8040.1424746558687</c:v>
                </c:pt>
                <c:pt idx="1779">
                  <c:v>8090.2444006911037</c:v>
                </c:pt>
                <c:pt idx="1780">
                  <c:v>8141.0317835966389</c:v>
                </c:pt>
                <c:pt idx="1781">
                  <c:v>8186.9999485664512</c:v>
                </c:pt>
                <c:pt idx="1782">
                  <c:v>8224.5298156845529</c:v>
                </c:pt>
                <c:pt idx="1783">
                  <c:v>8252.6150646594069</c:v>
                </c:pt>
                <c:pt idx="1784">
                  <c:v>8272.9700979357822</c:v>
                </c:pt>
                <c:pt idx="1785">
                  <c:v>8288.8285911802159</c:v>
                </c:pt>
                <c:pt idx="1786">
                  <c:v>8302.4610935438541</c:v>
                </c:pt>
                <c:pt idx="1787">
                  <c:v>8315.1219332296405</c:v>
                </c:pt>
                <c:pt idx="1788">
                  <c:v>8327.9908483031631</c:v>
                </c:pt>
                <c:pt idx="1789">
                  <c:v>8342.0320421851484</c:v>
                </c:pt>
                <c:pt idx="1790">
                  <c:v>8357.3741678098941</c:v>
                </c:pt>
                <c:pt idx="1791">
                  <c:v>8372.9398758765346</c:v>
                </c:pt>
                <c:pt idx="1792">
                  <c:v>8386.2839887526297</c:v>
                </c:pt>
                <c:pt idx="1793">
                  <c:v>8396.4130052091714</c:v>
                </c:pt>
                <c:pt idx="1794">
                  <c:v>8400.8259194695838</c:v>
                </c:pt>
                <c:pt idx="1795">
                  <c:v>8400.8259194695838</c:v>
                </c:pt>
                <c:pt idx="1796">
                  <c:v>8400.8259194695838</c:v>
                </c:pt>
                <c:pt idx="1797">
                  <c:v>8400.8259194695838</c:v>
                </c:pt>
                <c:pt idx="1798">
                  <c:v>8400.8259194695838</c:v>
                </c:pt>
                <c:pt idx="1799">
                  <c:v>8400.8259194695838</c:v>
                </c:pt>
                <c:pt idx="1800">
                  <c:v>8400.8259194695838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F13-44DC-AD74-43C78B9885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5716848"/>
        <c:axId val="1880270080"/>
      </c:scatterChart>
      <c:valAx>
        <c:axId val="17757168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Elapsed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0270080"/>
        <c:crosses val="autoZero"/>
        <c:crossBetween val="midCat"/>
      </c:valAx>
      <c:valAx>
        <c:axId val="1880270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5716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1900C9-9E24-4D94-8625-CB5244B705C3}">
  <sheetPr/>
  <sheetViews>
    <sheetView zoomScale="7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5196F76-AF4B-4C1B-B432-316D6613C34C}">
  <sheetPr/>
  <sheetViews>
    <sheetView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D43A6D4-5A91-4751-8086-9342BC3CF2EE}">
  <sheetPr/>
  <sheetViews>
    <sheetView zoomScale="63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C922521-F798-4F15-A56A-88FB347BD18F}">
  <sheetPr/>
  <sheetViews>
    <sheetView zoomScale="70"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486830C-1FED-47F8-97DD-8F16839A3243}">
  <sheetPr/>
  <sheetViews>
    <sheetView tabSelected="1"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1000" cy="6046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6947D-EABC-F8B7-1EFE-A70BA918E54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71000" cy="60452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AA16191-B795-0A71-60C6-5F8F55B2BFB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73016" cy="60476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7D4B1B-6420-9348-D317-6D6DE760DF9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71000" cy="6046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2C94CBD-BD39-68BB-5B10-37A88A6E6A6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73016" cy="6047619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412228-E2EE-DAFA-A9A0-F95557D30FE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5E62-9159-4426-8DFC-D80FFE1487E9}">
  <dimension ref="A1:D11"/>
  <sheetViews>
    <sheetView workbookViewId="0">
      <selection activeCell="D4" sqref="D4"/>
    </sheetView>
  </sheetViews>
  <sheetFormatPr defaultRowHeight="14.75" x14ac:dyDescent="0.75"/>
  <cols>
    <col min="1" max="1" width="34.04296875" bestFit="1" customWidth="1"/>
    <col min="2" max="2" width="8.1796875" customWidth="1"/>
    <col min="3" max="3" width="33.04296875" customWidth="1"/>
    <col min="5" max="5" width="25.26953125" customWidth="1"/>
    <col min="6" max="6" width="4.6796875" bestFit="1" customWidth="1"/>
  </cols>
  <sheetData>
    <row r="1" spans="1:4" ht="16.75" customHeight="1" thickBot="1" x14ac:dyDescent="0.9">
      <c r="A1" s="28" t="s">
        <v>31</v>
      </c>
      <c r="B1" s="29"/>
      <c r="C1" s="30"/>
      <c r="D1" s="31"/>
    </row>
    <row r="2" spans="1:4" x14ac:dyDescent="0.75">
      <c r="A2" s="14" t="s">
        <v>13</v>
      </c>
      <c r="B2" s="15">
        <v>143</v>
      </c>
      <c r="C2" s="21" t="s">
        <v>22</v>
      </c>
      <c r="D2" s="15">
        <f>0.79</f>
        <v>0.79</v>
      </c>
    </row>
    <row r="3" spans="1:4" x14ac:dyDescent="0.75">
      <c r="A3" s="16" t="s">
        <v>32</v>
      </c>
      <c r="B3" s="17">
        <v>132</v>
      </c>
      <c r="C3" s="22" t="s">
        <v>21</v>
      </c>
      <c r="D3" s="17">
        <f>0.88</f>
        <v>0.88</v>
      </c>
    </row>
    <row r="4" spans="1:4" x14ac:dyDescent="0.75">
      <c r="A4" s="16" t="s">
        <v>14</v>
      </c>
      <c r="B4" s="17">
        <f>B2*1000</f>
        <v>143000</v>
      </c>
      <c r="C4" s="22" t="s">
        <v>20</v>
      </c>
      <c r="D4" s="17">
        <v>80</v>
      </c>
    </row>
    <row r="5" spans="1:4" ht="15.5" thickBot="1" x14ac:dyDescent="0.9">
      <c r="A5" s="20" t="s">
        <v>15</v>
      </c>
      <c r="B5" s="17">
        <v>188</v>
      </c>
      <c r="C5" s="23" t="s">
        <v>23</v>
      </c>
      <c r="D5" s="19">
        <v>8</v>
      </c>
    </row>
    <row r="6" spans="1:4" x14ac:dyDescent="0.75">
      <c r="A6" s="20" t="s">
        <v>16</v>
      </c>
      <c r="B6" s="24">
        <f>B5+(D2*17)+(D3*3.7)+D4+D5</f>
        <v>292.68600000000004</v>
      </c>
    </row>
    <row r="7" spans="1:4" x14ac:dyDescent="0.75">
      <c r="A7" s="20" t="s">
        <v>17</v>
      </c>
      <c r="B7" s="17">
        <v>0.33</v>
      </c>
    </row>
    <row r="8" spans="1:4" x14ac:dyDescent="0.75">
      <c r="A8" s="20" t="s">
        <v>39</v>
      </c>
      <c r="B8" s="17">
        <v>0.02</v>
      </c>
    </row>
    <row r="9" spans="1:4" x14ac:dyDescent="0.75">
      <c r="A9" s="16" t="s">
        <v>30</v>
      </c>
      <c r="B9" s="17">
        <v>0.6</v>
      </c>
    </row>
    <row r="10" spans="1:4" x14ac:dyDescent="0.75">
      <c r="A10" s="20" t="s">
        <v>24</v>
      </c>
      <c r="B10" s="25">
        <f>B4/B5</f>
        <v>760.63829787234044</v>
      </c>
    </row>
    <row r="11" spans="1:4" ht="15.5" thickBot="1" x14ac:dyDescent="0.9">
      <c r="A11" s="18" t="s">
        <v>33</v>
      </c>
      <c r="B11" s="19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G1806"/>
  <sheetViews>
    <sheetView topLeftCell="J1" zoomScale="73" zoomScaleNormal="73" workbookViewId="0">
      <selection activeCell="X3" sqref="X3"/>
    </sheetView>
  </sheetViews>
  <sheetFormatPr defaultColWidth="11.40625" defaultRowHeight="14.75" x14ac:dyDescent="0.75"/>
  <cols>
    <col min="1" max="1" width="6.953125" customWidth="1"/>
    <col min="2" max="2" width="15.1328125" bestFit="1" customWidth="1"/>
    <col min="6" max="7" width="14" customWidth="1"/>
    <col min="8" max="11" width="13.7265625" customWidth="1"/>
    <col min="12" max="12" width="17.6328125" customWidth="1"/>
    <col min="13" max="20" width="13.7265625" customWidth="1"/>
    <col min="21" max="21" width="19.76953125" bestFit="1" customWidth="1"/>
    <col min="24" max="24" width="12.1328125" customWidth="1"/>
    <col min="26" max="26" width="16.7265625" bestFit="1" customWidth="1"/>
  </cols>
  <sheetData>
    <row r="2" spans="2:33" ht="52" x14ac:dyDescent="0.75">
      <c r="B2" s="1" t="s">
        <v>0</v>
      </c>
      <c r="C2" s="1" t="s">
        <v>1</v>
      </c>
      <c r="D2" s="1" t="s">
        <v>2</v>
      </c>
      <c r="E2" s="8" t="s">
        <v>19</v>
      </c>
      <c r="F2" s="8" t="s">
        <v>19</v>
      </c>
      <c r="G2" s="8" t="s">
        <v>18</v>
      </c>
      <c r="H2" s="8" t="s">
        <v>18</v>
      </c>
      <c r="I2" s="8" t="s">
        <v>25</v>
      </c>
      <c r="J2" s="8" t="s">
        <v>27</v>
      </c>
      <c r="K2" s="8" t="s">
        <v>28</v>
      </c>
      <c r="L2" s="8" t="s">
        <v>37</v>
      </c>
      <c r="M2" s="8" t="s">
        <v>12</v>
      </c>
      <c r="N2" s="8" t="s">
        <v>29</v>
      </c>
      <c r="O2" s="1" t="s">
        <v>40</v>
      </c>
      <c r="P2" s="1" t="s">
        <v>41</v>
      </c>
      <c r="Q2" s="1" t="s">
        <v>34</v>
      </c>
      <c r="R2" s="1" t="s">
        <v>34</v>
      </c>
      <c r="S2" s="1" t="s">
        <v>35</v>
      </c>
      <c r="T2" s="1" t="s">
        <v>35</v>
      </c>
      <c r="U2" s="1" t="s">
        <v>45</v>
      </c>
      <c r="V2" s="1" t="s">
        <v>44</v>
      </c>
      <c r="W2" s="1" t="s">
        <v>44</v>
      </c>
      <c r="X2" s="1" t="s">
        <v>47</v>
      </c>
      <c r="Z2" s="33"/>
      <c r="AA2" s="33"/>
      <c r="AB2" s="32"/>
      <c r="AC2" s="32"/>
      <c r="AD2" s="34"/>
      <c r="AE2" s="34"/>
      <c r="AF2" s="34"/>
    </row>
    <row r="3" spans="2:33" x14ac:dyDescent="0.75">
      <c r="B3" s="1" t="s">
        <v>0</v>
      </c>
      <c r="C3" s="1" t="s">
        <v>3</v>
      </c>
      <c r="D3" s="1"/>
      <c r="E3" s="1" t="s">
        <v>4</v>
      </c>
      <c r="F3" s="1" t="s">
        <v>5</v>
      </c>
      <c r="G3" s="1" t="s">
        <v>6</v>
      </c>
      <c r="H3" s="8" t="s">
        <v>7</v>
      </c>
      <c r="I3" s="8" t="s">
        <v>26</v>
      </c>
      <c r="J3" s="8" t="s">
        <v>26</v>
      </c>
      <c r="K3" s="8" t="s">
        <v>26</v>
      </c>
      <c r="L3" s="8" t="s">
        <v>38</v>
      </c>
      <c r="M3" s="8" t="s">
        <v>36</v>
      </c>
      <c r="N3" s="8" t="s">
        <v>42</v>
      </c>
      <c r="O3" s="8" t="s">
        <v>42</v>
      </c>
      <c r="P3" s="8" t="s">
        <v>42</v>
      </c>
      <c r="Q3" s="8" t="s">
        <v>42</v>
      </c>
      <c r="R3" s="8" t="s">
        <v>43</v>
      </c>
      <c r="S3" s="8" t="s">
        <v>42</v>
      </c>
      <c r="T3" s="8" t="s">
        <v>43</v>
      </c>
      <c r="U3" s="8" t="s">
        <v>43</v>
      </c>
      <c r="V3" s="1" t="s">
        <v>42</v>
      </c>
      <c r="W3" s="1" t="s">
        <v>43</v>
      </c>
      <c r="X3" s="1" t="s">
        <v>46</v>
      </c>
      <c r="Z3" s="32"/>
      <c r="AA3" s="32"/>
      <c r="AB3" s="32"/>
      <c r="AC3" s="32"/>
      <c r="AD3" s="34"/>
      <c r="AE3" s="34"/>
      <c r="AF3" s="34"/>
    </row>
    <row r="4" spans="2:33" x14ac:dyDescent="0.75">
      <c r="B4" s="2" t="s">
        <v>8</v>
      </c>
      <c r="C4" s="2">
        <v>0</v>
      </c>
      <c r="D4" s="2">
        <v>0</v>
      </c>
      <c r="E4" s="2">
        <f t="shared" ref="E4:E67" si="0">F4/3.6</f>
        <v>0</v>
      </c>
      <c r="F4" s="9">
        <v>0</v>
      </c>
      <c r="G4" s="9">
        <f>($E5-0)/2</f>
        <v>0</v>
      </c>
      <c r="H4" s="9">
        <f>($F5-0)/2</f>
        <v>0</v>
      </c>
      <c r="I4" s="9">
        <f>'Vehicle Data'!$B$6*'WLTP Calculations'!G4</f>
        <v>0</v>
      </c>
      <c r="J4" s="9">
        <f>'Vehicle Data'!B$8*'Vehicle Data'!B$6*9.81</f>
        <v>57.42499320000001</v>
      </c>
      <c r="K4" s="9">
        <f>0.5*(1.225*'Vehicle Data'!B$9*'Vehicle Data'!B$7*'WLTP Calculations'!F4)</f>
        <v>0</v>
      </c>
      <c r="L4" s="9">
        <f>(I4+J4+K4)/1000</f>
        <v>5.742499320000001E-2</v>
      </c>
      <c r="M4" s="9">
        <f>(L4*E4)</f>
        <v>0</v>
      </c>
      <c r="N4" s="9">
        <f>(((M4+M5)/2)*(C5-C4))</f>
        <v>0</v>
      </c>
      <c r="O4" s="9">
        <f>IF((M4 + M5) / 2 &gt; 0, ((M4 + M5) / 2) * D5, 0)</f>
        <v>0</v>
      </c>
      <c r="P4" s="9">
        <f>IF((M4 + M5) / 2 &lt; 0, ((M4 + M5) / 2) * D5, 0)</f>
        <v>0</v>
      </c>
      <c r="Q4" s="9">
        <v>0</v>
      </c>
      <c r="R4" s="9">
        <f>Q4/1000</f>
        <v>0</v>
      </c>
      <c r="S4" s="9">
        <v>0</v>
      </c>
      <c r="T4" s="38">
        <f>S4/1000</f>
        <v>0</v>
      </c>
      <c r="U4" s="38">
        <f>T4*X$4</f>
        <v>0</v>
      </c>
      <c r="V4" s="9">
        <f>V1804*-1</f>
        <v>15366.837526063489</v>
      </c>
      <c r="W4" s="9">
        <f>V4/1000</f>
        <v>15.36683752606349</v>
      </c>
      <c r="X4" s="1">
        <v>65</v>
      </c>
      <c r="Z4" s="34"/>
      <c r="AA4" s="34"/>
      <c r="AB4" s="34"/>
      <c r="AC4" s="34"/>
      <c r="AD4" s="34"/>
      <c r="AE4" s="34"/>
      <c r="AF4" s="34"/>
    </row>
    <row r="5" spans="2:33" x14ac:dyDescent="0.75">
      <c r="B5" s="3" t="s">
        <v>8</v>
      </c>
      <c r="C5" s="3">
        <v>1</v>
      </c>
      <c r="D5" s="3">
        <v>1</v>
      </c>
      <c r="E5" s="3">
        <f t="shared" si="0"/>
        <v>0</v>
      </c>
      <c r="F5" s="10">
        <v>0</v>
      </c>
      <c r="G5" s="10">
        <f>($E6-$E4)/2</f>
        <v>0</v>
      </c>
      <c r="H5" s="10">
        <f>($F6-$F4)/2</f>
        <v>0</v>
      </c>
      <c r="I5" s="10">
        <f>'Vehicle Data'!$B$6*'WLTP Calculations'!G5</f>
        <v>0</v>
      </c>
      <c r="J5" s="10">
        <f>'Vehicle Data'!$B$6*9.81*'Vehicle Data'!$B$8</f>
        <v>57.42499320000001</v>
      </c>
      <c r="K5" s="10">
        <f>0.5*(1.225*'Vehicle Data'!B$9*'Vehicle Data'!B$7*'WLTP Calculations'!F5)</f>
        <v>0</v>
      </c>
      <c r="L5" s="10">
        <f>(I5+J5+K5)/1000</f>
        <v>5.742499320000001E-2</v>
      </c>
      <c r="M5" s="10">
        <f>(L5*E5)</f>
        <v>0</v>
      </c>
      <c r="N5" s="10">
        <f>(((M5+M6)/2)*(C6-C5))</f>
        <v>0</v>
      </c>
      <c r="O5" s="10">
        <f t="shared" ref="O5:O68" si="1">IF((M5 + M6) / 2 &gt; 0, ((M5 + M6) / 2) * D6, 0)</f>
        <v>0</v>
      </c>
      <c r="P5" s="10">
        <f t="shared" ref="P5:P68" si="2">IF((M5 + M6) / 2 &lt; 0, ((M5 + M6) / 2) * D6, 0)</f>
        <v>0</v>
      </c>
      <c r="Q5" s="9">
        <f>(Q4+O5)/100</f>
        <v>0</v>
      </c>
      <c r="R5" s="9">
        <f t="shared" ref="R5:R68" si="3">Q5/1000</f>
        <v>0</v>
      </c>
      <c r="S5" s="9">
        <f>S4+(P5*-1)</f>
        <v>0</v>
      </c>
      <c r="T5" s="38">
        <f t="shared" ref="T5:T68" si="4">S5/1000</f>
        <v>0</v>
      </c>
      <c r="U5" s="38">
        <f t="shared" ref="U5:U68" si="5">T5*X$4</f>
        <v>0</v>
      </c>
      <c r="V5" s="34"/>
      <c r="W5" s="34"/>
      <c r="X5" s="34"/>
      <c r="Y5" s="36"/>
      <c r="Z5" s="34"/>
      <c r="AA5" s="34"/>
      <c r="AB5" s="34"/>
      <c r="AC5" s="34"/>
      <c r="AD5" s="34"/>
      <c r="AE5" s="34"/>
      <c r="AF5" s="34"/>
      <c r="AG5" s="34"/>
    </row>
    <row r="6" spans="2:33" x14ac:dyDescent="0.75">
      <c r="B6" s="3" t="s">
        <v>8</v>
      </c>
      <c r="C6" s="3">
        <v>2</v>
      </c>
      <c r="D6" s="3">
        <v>2</v>
      </c>
      <c r="E6" s="3">
        <f t="shared" si="0"/>
        <v>0</v>
      </c>
      <c r="F6" s="10">
        <v>0</v>
      </c>
      <c r="G6" s="10">
        <f t="shared" ref="G6:G69" si="6">($E7-$E5)/2</f>
        <v>0</v>
      </c>
      <c r="H6" s="10">
        <f t="shared" ref="H6:H68" si="7">($F7-$F5)/2</f>
        <v>0</v>
      </c>
      <c r="I6" s="10">
        <f>'Vehicle Data'!$B$6*'WLTP Calculations'!G6</f>
        <v>0</v>
      </c>
      <c r="J6" s="10">
        <f>'Vehicle Data'!$B$6*9.81*'Vehicle Data'!$B$8</f>
        <v>57.42499320000001</v>
      </c>
      <c r="K6" s="10">
        <f>0.5*(1.225*'Vehicle Data'!B$9*'Vehicle Data'!B$7*'WLTP Calculations'!F6)</f>
        <v>0</v>
      </c>
      <c r="L6" s="10">
        <f t="shared" ref="L6:L69" si="8">(I6+J6+K6)/1000</f>
        <v>5.742499320000001E-2</v>
      </c>
      <c r="M6" s="10">
        <f t="shared" ref="M6:M69" si="9">(L6*E6)</f>
        <v>0</v>
      </c>
      <c r="N6" s="10">
        <f t="shared" ref="N6:N69" si="10">(((M6+M7)/2)*(C7-C6))</f>
        <v>0</v>
      </c>
      <c r="O6" s="10">
        <f t="shared" si="1"/>
        <v>0</v>
      </c>
      <c r="P6" s="10">
        <f t="shared" si="2"/>
        <v>0</v>
      </c>
      <c r="Q6" s="9">
        <f t="shared" ref="Q6:Q69" si="11">(Q5+O6)</f>
        <v>0</v>
      </c>
      <c r="R6" s="9">
        <f t="shared" si="3"/>
        <v>0</v>
      </c>
      <c r="S6" s="9">
        <f t="shared" ref="S6:T69" si="12">S5+(P6*-1)</f>
        <v>0</v>
      </c>
      <c r="T6" s="38">
        <f t="shared" si="4"/>
        <v>0</v>
      </c>
      <c r="U6" s="38">
        <f t="shared" si="5"/>
        <v>0</v>
      </c>
      <c r="V6" s="34"/>
      <c r="W6" s="34"/>
      <c r="X6" s="34"/>
      <c r="Y6" s="36"/>
      <c r="Z6" s="34"/>
      <c r="AA6" s="34"/>
      <c r="AB6" s="34"/>
      <c r="AC6" s="34"/>
      <c r="AD6" s="34"/>
      <c r="AE6" s="34"/>
      <c r="AF6" s="34"/>
      <c r="AG6" s="34"/>
    </row>
    <row r="7" spans="2:33" x14ac:dyDescent="0.75">
      <c r="B7" s="3" t="s">
        <v>8</v>
      </c>
      <c r="C7" s="3">
        <v>3</v>
      </c>
      <c r="D7" s="3">
        <v>3</v>
      </c>
      <c r="E7" s="3">
        <f t="shared" si="0"/>
        <v>0</v>
      </c>
      <c r="F7" s="10">
        <v>0</v>
      </c>
      <c r="G7" s="10">
        <f t="shared" si="6"/>
        <v>0</v>
      </c>
      <c r="H7" s="10">
        <f t="shared" si="7"/>
        <v>0</v>
      </c>
      <c r="I7" s="10">
        <f>'Vehicle Data'!$B$6*'WLTP Calculations'!G7</f>
        <v>0</v>
      </c>
      <c r="J7" s="10">
        <f>'Vehicle Data'!$B$6*9.81*'Vehicle Data'!$B$8</f>
        <v>57.42499320000001</v>
      </c>
      <c r="K7" s="10">
        <f>0.5*(1.225*'Vehicle Data'!B$9*'Vehicle Data'!B$7*'WLTP Calculations'!F7)</f>
        <v>0</v>
      </c>
      <c r="L7" s="10">
        <f t="shared" si="8"/>
        <v>5.742499320000001E-2</v>
      </c>
      <c r="M7" s="10">
        <f t="shared" si="9"/>
        <v>0</v>
      </c>
      <c r="N7" s="10">
        <f t="shared" si="10"/>
        <v>0</v>
      </c>
      <c r="O7" s="10">
        <f t="shared" si="1"/>
        <v>0</v>
      </c>
      <c r="P7" s="10">
        <f t="shared" si="2"/>
        <v>0</v>
      </c>
      <c r="Q7" s="9">
        <f t="shared" si="11"/>
        <v>0</v>
      </c>
      <c r="R7" s="9">
        <f t="shared" si="3"/>
        <v>0</v>
      </c>
      <c r="S7" s="9">
        <f t="shared" si="12"/>
        <v>0</v>
      </c>
      <c r="T7" s="38">
        <f t="shared" si="4"/>
        <v>0</v>
      </c>
      <c r="U7" s="38">
        <f t="shared" si="5"/>
        <v>0</v>
      </c>
      <c r="V7" s="34"/>
      <c r="W7" s="34"/>
      <c r="X7" s="34"/>
      <c r="Y7" s="36"/>
      <c r="Z7" s="34"/>
      <c r="AA7" s="34"/>
      <c r="AB7" s="34"/>
      <c r="AC7" s="34"/>
      <c r="AD7" s="34"/>
      <c r="AE7" s="34"/>
      <c r="AF7" s="34"/>
      <c r="AG7" s="34"/>
    </row>
    <row r="8" spans="2:33" x14ac:dyDescent="0.75">
      <c r="B8" s="3" t="s">
        <v>8</v>
      </c>
      <c r="C8" s="3">
        <v>4</v>
      </c>
      <c r="D8" s="3">
        <v>4</v>
      </c>
      <c r="E8" s="3">
        <f t="shared" si="0"/>
        <v>0</v>
      </c>
      <c r="F8" s="10">
        <v>0</v>
      </c>
      <c r="G8" s="10">
        <f t="shared" si="6"/>
        <v>0</v>
      </c>
      <c r="H8" s="10">
        <f t="shared" si="7"/>
        <v>0</v>
      </c>
      <c r="I8" s="10">
        <f>'Vehicle Data'!$B$6*'WLTP Calculations'!G8</f>
        <v>0</v>
      </c>
      <c r="J8" s="10">
        <f>'Vehicle Data'!$B$6*9.81*'Vehicle Data'!$B$8</f>
        <v>57.42499320000001</v>
      </c>
      <c r="K8" s="10">
        <f>0.5*(1.225*'Vehicle Data'!B$9*'Vehicle Data'!B$7*'WLTP Calculations'!F8)</f>
        <v>0</v>
      </c>
      <c r="L8" s="10">
        <f t="shared" si="8"/>
        <v>5.742499320000001E-2</v>
      </c>
      <c r="M8" s="10">
        <f t="shared" si="9"/>
        <v>0</v>
      </c>
      <c r="N8" s="10">
        <f t="shared" si="10"/>
        <v>0</v>
      </c>
      <c r="O8" s="10">
        <f t="shared" si="1"/>
        <v>0</v>
      </c>
      <c r="P8" s="10">
        <f t="shared" si="2"/>
        <v>0</v>
      </c>
      <c r="Q8" s="9">
        <f t="shared" si="11"/>
        <v>0</v>
      </c>
      <c r="R8" s="9">
        <f t="shared" si="3"/>
        <v>0</v>
      </c>
      <c r="S8" s="9">
        <f t="shared" si="12"/>
        <v>0</v>
      </c>
      <c r="T8" s="38">
        <f t="shared" si="4"/>
        <v>0</v>
      </c>
      <c r="U8" s="38">
        <f t="shared" si="5"/>
        <v>0</v>
      </c>
      <c r="V8" s="35"/>
      <c r="W8" s="35"/>
      <c r="X8" s="35"/>
      <c r="Y8" s="34"/>
      <c r="Z8" s="34"/>
      <c r="AA8" s="34"/>
      <c r="AB8" s="34"/>
      <c r="AC8" s="34"/>
      <c r="AD8" s="34"/>
      <c r="AE8" s="34"/>
      <c r="AF8" s="34"/>
      <c r="AG8" s="34"/>
    </row>
    <row r="9" spans="2:33" x14ac:dyDescent="0.75">
      <c r="B9" s="3" t="s">
        <v>8</v>
      </c>
      <c r="C9" s="3">
        <v>5</v>
      </c>
      <c r="D9" s="3">
        <v>5</v>
      </c>
      <c r="E9" s="3">
        <f t="shared" si="0"/>
        <v>0</v>
      </c>
      <c r="F9" s="10">
        <v>0</v>
      </c>
      <c r="G9" s="10">
        <f t="shared" si="6"/>
        <v>0</v>
      </c>
      <c r="H9" s="10">
        <f t="shared" si="7"/>
        <v>0</v>
      </c>
      <c r="I9" s="10">
        <f>'Vehicle Data'!$B$6*'WLTP Calculations'!G9</f>
        <v>0</v>
      </c>
      <c r="J9" s="10">
        <f>'Vehicle Data'!$B$6*9.81*'Vehicle Data'!$B$8</f>
        <v>57.42499320000001</v>
      </c>
      <c r="K9" s="10">
        <f>0.5*(1.225*'Vehicle Data'!B$9*'Vehicle Data'!B$7*'WLTP Calculations'!F9)</f>
        <v>0</v>
      </c>
      <c r="L9" s="10">
        <f t="shared" si="8"/>
        <v>5.742499320000001E-2</v>
      </c>
      <c r="M9" s="10">
        <f t="shared" si="9"/>
        <v>0</v>
      </c>
      <c r="N9" s="10">
        <f t="shared" si="10"/>
        <v>0</v>
      </c>
      <c r="O9" s="10">
        <f t="shared" si="1"/>
        <v>0</v>
      </c>
      <c r="P9" s="10">
        <f t="shared" si="2"/>
        <v>0</v>
      </c>
      <c r="Q9" s="9">
        <f t="shared" si="11"/>
        <v>0</v>
      </c>
      <c r="R9" s="9">
        <f t="shared" si="3"/>
        <v>0</v>
      </c>
      <c r="S9" s="9">
        <f t="shared" si="12"/>
        <v>0</v>
      </c>
      <c r="T9" s="38">
        <f t="shared" si="4"/>
        <v>0</v>
      </c>
      <c r="U9" s="38">
        <f t="shared" si="5"/>
        <v>0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</row>
    <row r="10" spans="2:33" x14ac:dyDescent="0.75">
      <c r="B10" s="3" t="s">
        <v>8</v>
      </c>
      <c r="C10" s="3">
        <v>6</v>
      </c>
      <c r="D10" s="3">
        <v>6</v>
      </c>
      <c r="E10" s="3">
        <f t="shared" si="0"/>
        <v>0</v>
      </c>
      <c r="F10" s="10">
        <v>0</v>
      </c>
      <c r="G10" s="10">
        <f t="shared" si="6"/>
        <v>0</v>
      </c>
      <c r="H10" s="10">
        <f t="shared" si="7"/>
        <v>0</v>
      </c>
      <c r="I10" s="10">
        <f>'Vehicle Data'!$B$6*'WLTP Calculations'!G10</f>
        <v>0</v>
      </c>
      <c r="J10" s="10">
        <f>'Vehicle Data'!$B$6*9.81*'Vehicle Data'!$B$8</f>
        <v>57.42499320000001</v>
      </c>
      <c r="K10" s="10">
        <f>0.5*(1.225*'Vehicle Data'!B$9*'Vehicle Data'!B$7*'WLTP Calculations'!F10)</f>
        <v>0</v>
      </c>
      <c r="L10" s="10">
        <f t="shared" si="8"/>
        <v>5.742499320000001E-2</v>
      </c>
      <c r="M10" s="10">
        <f t="shared" si="9"/>
        <v>0</v>
      </c>
      <c r="N10" s="10">
        <f t="shared" si="10"/>
        <v>0</v>
      </c>
      <c r="O10" s="10">
        <f t="shared" si="1"/>
        <v>0</v>
      </c>
      <c r="P10" s="10">
        <f t="shared" si="2"/>
        <v>0</v>
      </c>
      <c r="Q10" s="9">
        <f t="shared" si="11"/>
        <v>0</v>
      </c>
      <c r="R10" s="9">
        <f t="shared" si="3"/>
        <v>0</v>
      </c>
      <c r="S10" s="9">
        <f t="shared" si="12"/>
        <v>0</v>
      </c>
      <c r="T10" s="38">
        <f t="shared" si="4"/>
        <v>0</v>
      </c>
      <c r="U10" s="38">
        <f t="shared" si="5"/>
        <v>0</v>
      </c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</row>
    <row r="11" spans="2:33" x14ac:dyDescent="0.75">
      <c r="B11" s="3" t="s">
        <v>8</v>
      </c>
      <c r="C11" s="3">
        <v>7</v>
      </c>
      <c r="D11" s="3">
        <v>7</v>
      </c>
      <c r="E11" s="3">
        <f t="shared" si="0"/>
        <v>0</v>
      </c>
      <c r="F11" s="10">
        <v>0</v>
      </c>
      <c r="G11" s="10">
        <f t="shared" si="6"/>
        <v>0</v>
      </c>
      <c r="H11" s="10">
        <f t="shared" si="7"/>
        <v>0</v>
      </c>
      <c r="I11" s="10">
        <f>'Vehicle Data'!$B$6*'WLTP Calculations'!G11</f>
        <v>0</v>
      </c>
      <c r="J11" s="10">
        <f>'Vehicle Data'!$B$6*9.81*'Vehicle Data'!$B$8</f>
        <v>57.42499320000001</v>
      </c>
      <c r="K11" s="10">
        <f>0.5*(1.225*'Vehicle Data'!B$9*'Vehicle Data'!B$7*'WLTP Calculations'!F11)</f>
        <v>0</v>
      </c>
      <c r="L11" s="10">
        <f t="shared" si="8"/>
        <v>5.742499320000001E-2</v>
      </c>
      <c r="M11" s="10">
        <f t="shared" si="9"/>
        <v>0</v>
      </c>
      <c r="N11" s="10">
        <f t="shared" si="10"/>
        <v>0</v>
      </c>
      <c r="O11" s="10">
        <f t="shared" si="1"/>
        <v>0</v>
      </c>
      <c r="P11" s="10">
        <f t="shared" si="2"/>
        <v>0</v>
      </c>
      <c r="Q11" s="9">
        <f t="shared" si="11"/>
        <v>0</v>
      </c>
      <c r="R11" s="9">
        <f t="shared" si="3"/>
        <v>0</v>
      </c>
      <c r="S11" s="9">
        <f t="shared" si="12"/>
        <v>0</v>
      </c>
      <c r="T11" s="38">
        <f t="shared" si="4"/>
        <v>0</v>
      </c>
      <c r="U11" s="38">
        <f t="shared" si="5"/>
        <v>0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</row>
    <row r="12" spans="2:33" x14ac:dyDescent="0.75">
      <c r="B12" s="3" t="s">
        <v>8</v>
      </c>
      <c r="C12" s="3">
        <v>8</v>
      </c>
      <c r="D12" s="3">
        <v>8</v>
      </c>
      <c r="E12" s="3">
        <f t="shared" si="0"/>
        <v>0</v>
      </c>
      <c r="F12" s="10">
        <v>0</v>
      </c>
      <c r="G12" s="10">
        <f t="shared" si="6"/>
        <v>0</v>
      </c>
      <c r="H12" s="10">
        <f t="shared" si="7"/>
        <v>0</v>
      </c>
      <c r="I12" s="10">
        <f>'Vehicle Data'!$B$6*'WLTP Calculations'!G12</f>
        <v>0</v>
      </c>
      <c r="J12" s="10">
        <f>'Vehicle Data'!$B$6*9.81*'Vehicle Data'!$B$8</f>
        <v>57.42499320000001</v>
      </c>
      <c r="K12" s="10">
        <f>0.5*(1.225*'Vehicle Data'!B$9*'Vehicle Data'!B$7*'WLTP Calculations'!F12)</f>
        <v>0</v>
      </c>
      <c r="L12" s="10">
        <f t="shared" si="8"/>
        <v>5.742499320000001E-2</v>
      </c>
      <c r="M12" s="10">
        <f t="shared" si="9"/>
        <v>0</v>
      </c>
      <c r="N12" s="10">
        <f t="shared" si="10"/>
        <v>0</v>
      </c>
      <c r="O12" s="10">
        <f t="shared" si="1"/>
        <v>0</v>
      </c>
      <c r="P12" s="10">
        <f t="shared" si="2"/>
        <v>0</v>
      </c>
      <c r="Q12" s="9">
        <f t="shared" si="11"/>
        <v>0</v>
      </c>
      <c r="R12" s="9">
        <f t="shared" si="3"/>
        <v>0</v>
      </c>
      <c r="S12" s="9">
        <f t="shared" si="12"/>
        <v>0</v>
      </c>
      <c r="T12" s="38">
        <f t="shared" si="4"/>
        <v>0</v>
      </c>
      <c r="U12" s="38">
        <f t="shared" si="5"/>
        <v>0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</row>
    <row r="13" spans="2:33" x14ac:dyDescent="0.75">
      <c r="B13" s="3" t="s">
        <v>8</v>
      </c>
      <c r="C13" s="3">
        <v>9</v>
      </c>
      <c r="D13" s="3">
        <v>9</v>
      </c>
      <c r="E13" s="3">
        <f t="shared" si="0"/>
        <v>0</v>
      </c>
      <c r="F13" s="10">
        <v>0</v>
      </c>
      <c r="G13" s="10">
        <f t="shared" si="6"/>
        <v>0</v>
      </c>
      <c r="H13" s="10">
        <f t="shared" si="7"/>
        <v>0</v>
      </c>
      <c r="I13" s="10">
        <f>'Vehicle Data'!$B$6*'WLTP Calculations'!G13</f>
        <v>0</v>
      </c>
      <c r="J13" s="10">
        <f>'Vehicle Data'!$B$6*9.81*'Vehicle Data'!$B$8</f>
        <v>57.42499320000001</v>
      </c>
      <c r="K13" s="10">
        <f>0.5*(1.225*'Vehicle Data'!B$9*'Vehicle Data'!B$7*'WLTP Calculations'!F13)</f>
        <v>0</v>
      </c>
      <c r="L13" s="10">
        <f t="shared" si="8"/>
        <v>5.742499320000001E-2</v>
      </c>
      <c r="M13" s="10">
        <f t="shared" si="9"/>
        <v>0</v>
      </c>
      <c r="N13" s="10">
        <f t="shared" si="10"/>
        <v>0</v>
      </c>
      <c r="O13" s="10">
        <f t="shared" si="1"/>
        <v>0</v>
      </c>
      <c r="P13" s="10">
        <f t="shared" si="2"/>
        <v>0</v>
      </c>
      <c r="Q13" s="9">
        <f t="shared" si="11"/>
        <v>0</v>
      </c>
      <c r="R13" s="9">
        <f t="shared" si="3"/>
        <v>0</v>
      </c>
      <c r="S13" s="9">
        <f t="shared" si="12"/>
        <v>0</v>
      </c>
      <c r="T13" s="38">
        <f t="shared" si="4"/>
        <v>0</v>
      </c>
      <c r="U13" s="38">
        <f t="shared" si="5"/>
        <v>0</v>
      </c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</row>
    <row r="14" spans="2:33" x14ac:dyDescent="0.75">
      <c r="B14" s="3" t="s">
        <v>8</v>
      </c>
      <c r="C14" s="3">
        <v>10</v>
      </c>
      <c r="D14" s="3">
        <v>10</v>
      </c>
      <c r="E14" s="3">
        <f t="shared" si="0"/>
        <v>0</v>
      </c>
      <c r="F14" s="10">
        <v>0</v>
      </c>
      <c r="G14" s="10">
        <f t="shared" si="6"/>
        <v>0</v>
      </c>
      <c r="H14" s="10">
        <f t="shared" si="7"/>
        <v>0</v>
      </c>
      <c r="I14" s="10">
        <f>'Vehicle Data'!$B$6*'WLTP Calculations'!G14</f>
        <v>0</v>
      </c>
      <c r="J14" s="10">
        <f>'Vehicle Data'!$B$6*9.81*'Vehicle Data'!$B$8</f>
        <v>57.42499320000001</v>
      </c>
      <c r="K14" s="10">
        <f>0.5*(1.225*'Vehicle Data'!B$9*'Vehicle Data'!B$7*'WLTP Calculations'!F14)</f>
        <v>0</v>
      </c>
      <c r="L14" s="10">
        <f t="shared" si="8"/>
        <v>5.742499320000001E-2</v>
      </c>
      <c r="M14" s="10">
        <f t="shared" si="9"/>
        <v>0</v>
      </c>
      <c r="N14" s="10">
        <f t="shared" si="10"/>
        <v>0</v>
      </c>
      <c r="O14" s="10">
        <f t="shared" si="1"/>
        <v>0</v>
      </c>
      <c r="P14" s="10">
        <f t="shared" si="2"/>
        <v>0</v>
      </c>
      <c r="Q14" s="9">
        <f t="shared" si="11"/>
        <v>0</v>
      </c>
      <c r="R14" s="9">
        <f t="shared" si="3"/>
        <v>0</v>
      </c>
      <c r="S14" s="9">
        <f t="shared" si="12"/>
        <v>0</v>
      </c>
      <c r="T14" s="38">
        <f t="shared" si="4"/>
        <v>0</v>
      </c>
      <c r="U14" s="38">
        <f t="shared" si="5"/>
        <v>0</v>
      </c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2:33" x14ac:dyDescent="0.75">
      <c r="B15" s="3" t="s">
        <v>8</v>
      </c>
      <c r="C15" s="3">
        <v>11</v>
      </c>
      <c r="D15" s="3">
        <v>11</v>
      </c>
      <c r="E15" s="3">
        <f t="shared" si="0"/>
        <v>0</v>
      </c>
      <c r="F15" s="10">
        <v>0</v>
      </c>
      <c r="G15" s="10">
        <f t="shared" si="6"/>
        <v>2.777777777777778E-2</v>
      </c>
      <c r="H15" s="10">
        <f t="shared" si="7"/>
        <v>0.1</v>
      </c>
      <c r="I15" s="10">
        <f>'Vehicle Data'!$B$6*'WLTP Calculations'!G15</f>
        <v>8.1301666666666677</v>
      </c>
      <c r="J15" s="10">
        <f>'Vehicle Data'!$B$6*9.81*'Vehicle Data'!$B$8</f>
        <v>57.42499320000001</v>
      </c>
      <c r="K15" s="10">
        <f>0.5*(1.225*'Vehicle Data'!B$9*'Vehicle Data'!B$7*'WLTP Calculations'!F15)</f>
        <v>0</v>
      </c>
      <c r="L15" s="10">
        <f t="shared" si="8"/>
        <v>6.5555159866666685E-2</v>
      </c>
      <c r="M15" s="10">
        <f t="shared" si="9"/>
        <v>0</v>
      </c>
      <c r="N15" s="10">
        <f t="shared" si="10"/>
        <v>3.5154351351851854E-3</v>
      </c>
      <c r="O15" s="10">
        <f t="shared" si="1"/>
        <v>4.2185221622222227E-2</v>
      </c>
      <c r="P15" s="10">
        <f t="shared" si="2"/>
        <v>0</v>
      </c>
      <c r="Q15" s="9">
        <f t="shared" si="11"/>
        <v>4.2185221622222227E-2</v>
      </c>
      <c r="R15" s="9">
        <f t="shared" si="3"/>
        <v>4.2185221622222225E-5</v>
      </c>
      <c r="S15" s="9">
        <f t="shared" si="12"/>
        <v>0</v>
      </c>
      <c r="T15" s="38">
        <f t="shared" si="4"/>
        <v>0</v>
      </c>
      <c r="U15" s="38">
        <f t="shared" si="5"/>
        <v>0</v>
      </c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2:33" x14ac:dyDescent="0.75">
      <c r="B16" s="3" t="s">
        <v>8</v>
      </c>
      <c r="C16" s="3">
        <v>12</v>
      </c>
      <c r="D16" s="3">
        <v>12</v>
      </c>
      <c r="E16" s="3">
        <f t="shared" si="0"/>
        <v>5.5555555555555559E-2</v>
      </c>
      <c r="F16" s="10">
        <v>0.2</v>
      </c>
      <c r="G16" s="10">
        <f t="shared" si="6"/>
        <v>0.2361111111111111</v>
      </c>
      <c r="H16" s="10">
        <f t="shared" si="7"/>
        <v>0.85</v>
      </c>
      <c r="I16" s="10">
        <f>'Vehicle Data'!$B$6*'WLTP Calculations'!G16</f>
        <v>69.106416666666675</v>
      </c>
      <c r="J16" s="10">
        <f>'Vehicle Data'!$B$6*9.81*'Vehicle Data'!$B$8</f>
        <v>57.42499320000001</v>
      </c>
      <c r="K16" s="10">
        <f>0.5*(1.225*'Vehicle Data'!B$9*'Vehicle Data'!B$7*'WLTP Calculations'!F16)</f>
        <v>2.4255000000000002E-2</v>
      </c>
      <c r="L16" s="10">
        <f t="shared" si="8"/>
        <v>0.12655566486666667</v>
      </c>
      <c r="M16" s="10">
        <f t="shared" si="9"/>
        <v>7.0308702703703709E-3</v>
      </c>
      <c r="N16" s="10">
        <f t="shared" si="10"/>
        <v>6.7032982337500005E-2</v>
      </c>
      <c r="O16" s="10">
        <f t="shared" si="1"/>
        <v>0.87142877038750011</v>
      </c>
      <c r="P16" s="10">
        <f t="shared" si="2"/>
        <v>0</v>
      </c>
      <c r="Q16" s="9">
        <f t="shared" si="11"/>
        <v>0.91361399200972238</v>
      </c>
      <c r="R16" s="9">
        <f t="shared" si="3"/>
        <v>9.1361399200972238E-4</v>
      </c>
      <c r="S16" s="9">
        <f t="shared" si="12"/>
        <v>0</v>
      </c>
      <c r="T16" s="38">
        <f t="shared" si="4"/>
        <v>0</v>
      </c>
      <c r="U16" s="38">
        <f t="shared" si="5"/>
        <v>0</v>
      </c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2:33" x14ac:dyDescent="0.75">
      <c r="B17" s="3" t="s">
        <v>8</v>
      </c>
      <c r="C17" s="3">
        <v>13</v>
      </c>
      <c r="D17" s="3">
        <v>13</v>
      </c>
      <c r="E17" s="3">
        <f t="shared" si="0"/>
        <v>0.47222222222222221</v>
      </c>
      <c r="F17" s="10">
        <v>1.7</v>
      </c>
      <c r="G17" s="10">
        <f t="shared" si="6"/>
        <v>0.72222222222222221</v>
      </c>
      <c r="H17" s="10">
        <f t="shared" si="7"/>
        <v>2.6</v>
      </c>
      <c r="I17" s="10">
        <f>'Vehicle Data'!$B$6*'WLTP Calculations'!G17</f>
        <v>211.38433333333336</v>
      </c>
      <c r="J17" s="10">
        <f>'Vehicle Data'!$B$6*9.81*'Vehicle Data'!$B$8</f>
        <v>57.42499320000001</v>
      </c>
      <c r="K17" s="10">
        <f>0.5*(1.225*'Vehicle Data'!B$9*'Vehicle Data'!B$7*'WLTP Calculations'!F17)</f>
        <v>0.2061675</v>
      </c>
      <c r="L17" s="10">
        <f t="shared" si="8"/>
        <v>0.26901549403333336</v>
      </c>
      <c r="M17" s="10">
        <f t="shared" si="9"/>
        <v>0.12703509440462965</v>
      </c>
      <c r="N17" s="10">
        <f t="shared" si="10"/>
        <v>0.35708008085231485</v>
      </c>
      <c r="O17" s="10">
        <f t="shared" si="1"/>
        <v>4.9991211319324078</v>
      </c>
      <c r="P17" s="10">
        <f t="shared" si="2"/>
        <v>0</v>
      </c>
      <c r="Q17" s="9">
        <f t="shared" si="11"/>
        <v>5.91273512394213</v>
      </c>
      <c r="R17" s="9">
        <f t="shared" si="3"/>
        <v>5.9127351239421297E-3</v>
      </c>
      <c r="S17" s="9">
        <f t="shared" si="12"/>
        <v>0</v>
      </c>
      <c r="T17" s="38">
        <f t="shared" si="4"/>
        <v>0</v>
      </c>
      <c r="U17" s="38">
        <f t="shared" si="5"/>
        <v>0</v>
      </c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2:33" x14ac:dyDescent="0.75">
      <c r="B18" s="3" t="s">
        <v>8</v>
      </c>
      <c r="C18" s="3">
        <v>14</v>
      </c>
      <c r="D18" s="3">
        <v>14</v>
      </c>
      <c r="E18" s="3">
        <f t="shared" si="0"/>
        <v>1.5</v>
      </c>
      <c r="F18" s="10">
        <v>5.4</v>
      </c>
      <c r="G18" s="10">
        <f t="shared" si="6"/>
        <v>1.1388888888888888</v>
      </c>
      <c r="H18" s="10">
        <f t="shared" si="7"/>
        <v>4.1000000000000005</v>
      </c>
      <c r="I18" s="10">
        <f>'Vehicle Data'!$B$6*'WLTP Calculations'!G18</f>
        <v>333.33683333333335</v>
      </c>
      <c r="J18" s="10">
        <f>'Vehicle Data'!$B$6*9.81*'Vehicle Data'!$B$8</f>
        <v>57.42499320000001</v>
      </c>
      <c r="K18" s="10">
        <f>0.5*(1.225*'Vehicle Data'!B$9*'Vehicle Data'!B$7*'WLTP Calculations'!F18)</f>
        <v>0.65488500000000005</v>
      </c>
      <c r="L18" s="10">
        <f t="shared" si="8"/>
        <v>0.39141671153333335</v>
      </c>
      <c r="M18" s="10">
        <f t="shared" si="9"/>
        <v>0.58712506730000003</v>
      </c>
      <c r="N18" s="10">
        <f t="shared" si="10"/>
        <v>0.80456345315416677</v>
      </c>
      <c r="O18" s="10">
        <f t="shared" si="1"/>
        <v>12.068451797312502</v>
      </c>
      <c r="P18" s="10">
        <f t="shared" si="2"/>
        <v>0</v>
      </c>
      <c r="Q18" s="9">
        <f t="shared" si="11"/>
        <v>17.981186921254633</v>
      </c>
      <c r="R18" s="9">
        <f t="shared" si="3"/>
        <v>1.7981186921254631E-2</v>
      </c>
      <c r="S18" s="9">
        <f t="shared" si="12"/>
        <v>0</v>
      </c>
      <c r="T18" s="38">
        <f t="shared" si="4"/>
        <v>0</v>
      </c>
      <c r="U18" s="38">
        <f t="shared" si="5"/>
        <v>0</v>
      </c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2:33" x14ac:dyDescent="0.75">
      <c r="B19" s="3" t="s">
        <v>8</v>
      </c>
      <c r="C19" s="3">
        <v>15</v>
      </c>
      <c r="D19" s="3">
        <v>15</v>
      </c>
      <c r="E19" s="3">
        <f t="shared" si="0"/>
        <v>2.75</v>
      </c>
      <c r="F19" s="10">
        <v>9.9</v>
      </c>
      <c r="G19" s="10">
        <f t="shared" si="6"/>
        <v>1.0694444444444444</v>
      </c>
      <c r="H19" s="10">
        <f t="shared" si="7"/>
        <v>3.8499999999999996</v>
      </c>
      <c r="I19" s="10">
        <f>'Vehicle Data'!$B$6*'WLTP Calculations'!G19</f>
        <v>313.01141666666672</v>
      </c>
      <c r="J19" s="10">
        <f>'Vehicle Data'!$B$6*9.81*'Vehicle Data'!$B$8</f>
        <v>57.42499320000001</v>
      </c>
      <c r="K19" s="10">
        <f>0.5*(1.225*'Vehicle Data'!B$9*'Vehicle Data'!B$7*'WLTP Calculations'!F19)</f>
        <v>1.2006225000000001</v>
      </c>
      <c r="L19" s="10">
        <f t="shared" si="8"/>
        <v>0.37163703236666673</v>
      </c>
      <c r="M19" s="10">
        <f t="shared" si="9"/>
        <v>1.0220018390083334</v>
      </c>
      <c r="N19" s="10">
        <f t="shared" si="10"/>
        <v>1.1361065903842593</v>
      </c>
      <c r="O19" s="10">
        <f t="shared" si="1"/>
        <v>18.177705446148149</v>
      </c>
      <c r="P19" s="10">
        <f t="shared" si="2"/>
        <v>0</v>
      </c>
      <c r="Q19" s="9">
        <f t="shared" si="11"/>
        <v>36.158892367402785</v>
      </c>
      <c r="R19" s="9">
        <f t="shared" si="3"/>
        <v>3.6158892367402787E-2</v>
      </c>
      <c r="S19" s="9">
        <f t="shared" si="12"/>
        <v>0</v>
      </c>
      <c r="T19" s="38">
        <f t="shared" si="4"/>
        <v>0</v>
      </c>
      <c r="U19" s="38">
        <f t="shared" si="5"/>
        <v>0</v>
      </c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2:33" x14ac:dyDescent="0.75">
      <c r="B20" s="3" t="s">
        <v>8</v>
      </c>
      <c r="C20" s="3">
        <v>16</v>
      </c>
      <c r="D20" s="3">
        <v>16</v>
      </c>
      <c r="E20" s="3">
        <f t="shared" si="0"/>
        <v>3.6388888888888888</v>
      </c>
      <c r="F20" s="10">
        <v>13.1</v>
      </c>
      <c r="G20" s="10">
        <f t="shared" si="6"/>
        <v>0.97222222222222188</v>
      </c>
      <c r="H20" s="10">
        <f t="shared" si="7"/>
        <v>3.4999999999999991</v>
      </c>
      <c r="I20" s="10">
        <f>'Vehicle Data'!$B$6*'WLTP Calculations'!G20</f>
        <v>284.55583333333328</v>
      </c>
      <c r="J20" s="10">
        <f>'Vehicle Data'!$B$6*9.81*'Vehicle Data'!$B$8</f>
        <v>57.42499320000001</v>
      </c>
      <c r="K20" s="10">
        <f>0.5*(1.225*'Vehicle Data'!B$9*'Vehicle Data'!B$7*'WLTP Calculations'!F20)</f>
        <v>1.5887025000000001</v>
      </c>
      <c r="L20" s="10">
        <f t="shared" si="8"/>
        <v>0.34356952903333332</v>
      </c>
      <c r="M20" s="10">
        <f t="shared" si="9"/>
        <v>1.2502113417601852</v>
      </c>
      <c r="N20" s="10">
        <f t="shared" si="10"/>
        <v>1.5852878728935185</v>
      </c>
      <c r="O20" s="10">
        <f t="shared" si="1"/>
        <v>26.949893839189812</v>
      </c>
      <c r="P20" s="10">
        <f t="shared" si="2"/>
        <v>0</v>
      </c>
      <c r="Q20" s="9">
        <f t="shared" si="11"/>
        <v>63.108786206592598</v>
      </c>
      <c r="R20" s="9">
        <f t="shared" si="3"/>
        <v>6.3108786206592604E-2</v>
      </c>
      <c r="S20" s="9">
        <f t="shared" si="12"/>
        <v>0</v>
      </c>
      <c r="T20" s="38">
        <f t="shared" si="4"/>
        <v>0</v>
      </c>
      <c r="U20" s="38">
        <f t="shared" si="5"/>
        <v>0</v>
      </c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</row>
    <row r="21" spans="2:33" x14ac:dyDescent="0.75">
      <c r="B21" s="3" t="s">
        <v>8</v>
      </c>
      <c r="C21" s="3">
        <v>17</v>
      </c>
      <c r="D21" s="3">
        <v>17</v>
      </c>
      <c r="E21" s="3">
        <f t="shared" si="0"/>
        <v>4.6944444444444438</v>
      </c>
      <c r="F21" s="10">
        <v>16.899999999999999</v>
      </c>
      <c r="G21" s="10">
        <f t="shared" si="6"/>
        <v>1.1944444444444444</v>
      </c>
      <c r="H21" s="10">
        <f t="shared" si="7"/>
        <v>4.3</v>
      </c>
      <c r="I21" s="10">
        <f>'Vehicle Data'!$B$6*'WLTP Calculations'!G21</f>
        <v>349.59716666666668</v>
      </c>
      <c r="J21" s="10">
        <f>'Vehicle Data'!$B$6*9.81*'Vehicle Data'!$B$8</f>
        <v>57.42499320000001</v>
      </c>
      <c r="K21" s="10">
        <f>0.5*(1.225*'Vehicle Data'!B$9*'Vehicle Data'!B$7*'WLTP Calculations'!F21)</f>
        <v>2.0495475000000001</v>
      </c>
      <c r="L21" s="10">
        <f t="shared" si="8"/>
        <v>0.4090717073666667</v>
      </c>
      <c r="M21" s="10">
        <f t="shared" si="9"/>
        <v>1.9203644040268517</v>
      </c>
      <c r="N21" s="10">
        <f t="shared" si="10"/>
        <v>2.2560918680583337</v>
      </c>
      <c r="O21" s="10">
        <f t="shared" si="1"/>
        <v>40.609653625050008</v>
      </c>
      <c r="P21" s="10">
        <f t="shared" si="2"/>
        <v>0</v>
      </c>
      <c r="Q21" s="9">
        <f t="shared" si="11"/>
        <v>103.7184398316426</v>
      </c>
      <c r="R21" s="9">
        <f t="shared" si="3"/>
        <v>0.1037184398316426</v>
      </c>
      <c r="S21" s="9">
        <f t="shared" si="12"/>
        <v>0</v>
      </c>
      <c r="T21" s="38">
        <f t="shared" si="4"/>
        <v>0</v>
      </c>
      <c r="U21" s="38">
        <f t="shared" si="5"/>
        <v>0</v>
      </c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</row>
    <row r="22" spans="2:33" x14ac:dyDescent="0.75">
      <c r="B22" s="3" t="s">
        <v>8</v>
      </c>
      <c r="C22" s="3">
        <v>18</v>
      </c>
      <c r="D22" s="3">
        <v>18</v>
      </c>
      <c r="E22" s="3">
        <f t="shared" si="0"/>
        <v>6.0277777777777777</v>
      </c>
      <c r="F22" s="10">
        <v>21.7</v>
      </c>
      <c r="G22" s="10">
        <f t="shared" si="6"/>
        <v>1.2638888888888893</v>
      </c>
      <c r="H22" s="10">
        <f t="shared" si="7"/>
        <v>4.5500000000000007</v>
      </c>
      <c r="I22" s="10">
        <f>'Vehicle Data'!$B$6*'WLTP Calculations'!G22</f>
        <v>369.92258333333348</v>
      </c>
      <c r="J22" s="10">
        <f>'Vehicle Data'!$B$6*9.81*'Vehicle Data'!$B$8</f>
        <v>57.42499320000001</v>
      </c>
      <c r="K22" s="10">
        <f>0.5*(1.225*'Vehicle Data'!B$9*'Vehicle Data'!B$7*'WLTP Calculations'!F22)</f>
        <v>2.6316675000000003</v>
      </c>
      <c r="L22" s="10">
        <f t="shared" si="8"/>
        <v>0.42997924403333349</v>
      </c>
      <c r="M22" s="10">
        <f t="shared" si="9"/>
        <v>2.5918193320898157</v>
      </c>
      <c r="N22" s="10">
        <f t="shared" si="10"/>
        <v>2.366073192415278</v>
      </c>
      <c r="O22" s="10">
        <f t="shared" si="1"/>
        <v>44.955390655890284</v>
      </c>
      <c r="P22" s="10">
        <f t="shared" si="2"/>
        <v>0</v>
      </c>
      <c r="Q22" s="9">
        <f t="shared" si="11"/>
        <v>148.67383048753288</v>
      </c>
      <c r="R22" s="9">
        <f t="shared" si="3"/>
        <v>0.14867383048753288</v>
      </c>
      <c r="S22" s="9">
        <f t="shared" si="12"/>
        <v>0</v>
      </c>
      <c r="T22" s="38">
        <f t="shared" si="4"/>
        <v>0</v>
      </c>
      <c r="U22" s="38">
        <f t="shared" si="5"/>
        <v>0</v>
      </c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</row>
    <row r="23" spans="2:33" x14ac:dyDescent="0.75">
      <c r="B23" s="3" t="s">
        <v>8</v>
      </c>
      <c r="C23" s="3">
        <v>19</v>
      </c>
      <c r="D23" s="3">
        <v>19</v>
      </c>
      <c r="E23" s="3">
        <f t="shared" si="0"/>
        <v>7.2222222222222223</v>
      </c>
      <c r="F23" s="10">
        <v>26</v>
      </c>
      <c r="G23" s="10">
        <f t="shared" si="6"/>
        <v>0.80555555555555536</v>
      </c>
      <c r="H23" s="10">
        <f t="shared" si="7"/>
        <v>2.9000000000000004</v>
      </c>
      <c r="I23" s="10">
        <f>'Vehicle Data'!$B$6*'WLTP Calculations'!G23</f>
        <v>235.77483333333331</v>
      </c>
      <c r="J23" s="10">
        <f>'Vehicle Data'!$B$6*9.81*'Vehicle Data'!$B$8</f>
        <v>57.42499320000001</v>
      </c>
      <c r="K23" s="10">
        <f>0.5*(1.225*'Vehicle Data'!B$9*'Vehicle Data'!B$7*'WLTP Calculations'!F23)</f>
        <v>3.1531500000000001</v>
      </c>
      <c r="L23" s="10">
        <f t="shared" si="8"/>
        <v>0.29635297653333326</v>
      </c>
      <c r="M23" s="10">
        <f t="shared" si="9"/>
        <v>2.1403270527407403</v>
      </c>
      <c r="N23" s="10">
        <f t="shared" si="10"/>
        <v>1.6282867425856478</v>
      </c>
      <c r="O23" s="10">
        <f t="shared" si="1"/>
        <v>32.565734851712953</v>
      </c>
      <c r="P23" s="10">
        <f t="shared" si="2"/>
        <v>0</v>
      </c>
      <c r="Q23" s="9">
        <f t="shared" si="11"/>
        <v>181.23956533924584</v>
      </c>
      <c r="R23" s="9">
        <f t="shared" si="3"/>
        <v>0.18123956533924584</v>
      </c>
      <c r="S23" s="9">
        <f t="shared" si="12"/>
        <v>0</v>
      </c>
      <c r="T23" s="38">
        <f t="shared" si="4"/>
        <v>0</v>
      </c>
      <c r="U23" s="38">
        <f t="shared" si="5"/>
        <v>0</v>
      </c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</row>
    <row r="24" spans="2:33" x14ac:dyDescent="0.75">
      <c r="B24" s="3" t="s">
        <v>8</v>
      </c>
      <c r="C24" s="3">
        <v>20</v>
      </c>
      <c r="D24" s="3">
        <v>20</v>
      </c>
      <c r="E24" s="3">
        <f t="shared" si="0"/>
        <v>7.6388888888888884</v>
      </c>
      <c r="F24" s="10">
        <v>27.5</v>
      </c>
      <c r="G24" s="10">
        <f t="shared" si="6"/>
        <v>0.29166666666666652</v>
      </c>
      <c r="H24" s="10">
        <f t="shared" si="7"/>
        <v>1.0500000000000007</v>
      </c>
      <c r="I24" s="10">
        <f>'Vehicle Data'!$B$6*'WLTP Calculations'!G24</f>
        <v>85.366749999999968</v>
      </c>
      <c r="J24" s="10">
        <f>'Vehicle Data'!$B$6*9.81*'Vehicle Data'!$B$8</f>
        <v>57.42499320000001</v>
      </c>
      <c r="K24" s="10">
        <f>0.5*(1.225*'Vehicle Data'!B$9*'Vehicle Data'!B$7*'WLTP Calculations'!F24)</f>
        <v>3.3350625000000003</v>
      </c>
      <c r="L24" s="10">
        <f t="shared" si="8"/>
        <v>0.14612680569999997</v>
      </c>
      <c r="M24" s="10">
        <f t="shared" si="9"/>
        <v>1.1162464324305552</v>
      </c>
      <c r="N24" s="10">
        <f t="shared" si="10"/>
        <v>0.92246113218796277</v>
      </c>
      <c r="O24" s="10">
        <f t="shared" si="1"/>
        <v>19.371683775947218</v>
      </c>
      <c r="P24" s="10">
        <f t="shared" si="2"/>
        <v>0</v>
      </c>
      <c r="Q24" s="9">
        <f t="shared" si="11"/>
        <v>200.61124911519306</v>
      </c>
      <c r="R24" s="9">
        <f t="shared" si="3"/>
        <v>0.20061124911519307</v>
      </c>
      <c r="S24" s="9">
        <f t="shared" si="12"/>
        <v>0</v>
      </c>
      <c r="T24" s="38">
        <f t="shared" si="4"/>
        <v>0</v>
      </c>
      <c r="U24" s="38">
        <f t="shared" si="5"/>
        <v>0</v>
      </c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</row>
    <row r="25" spans="2:33" x14ac:dyDescent="0.75">
      <c r="B25" s="3" t="s">
        <v>8</v>
      </c>
      <c r="C25" s="3">
        <v>21</v>
      </c>
      <c r="D25" s="3">
        <v>21</v>
      </c>
      <c r="E25" s="3">
        <f t="shared" si="0"/>
        <v>7.8055555555555554</v>
      </c>
      <c r="F25" s="10">
        <v>28.1</v>
      </c>
      <c r="G25" s="10">
        <f t="shared" si="6"/>
        <v>0.11111111111111116</v>
      </c>
      <c r="H25" s="10">
        <f t="shared" si="7"/>
        <v>0.40000000000000036</v>
      </c>
      <c r="I25" s="10">
        <f>'Vehicle Data'!$B$6*'WLTP Calculations'!G25</f>
        <v>32.520666666666685</v>
      </c>
      <c r="J25" s="10">
        <f>'Vehicle Data'!$B$6*9.81*'Vehicle Data'!$B$8</f>
        <v>57.42499320000001</v>
      </c>
      <c r="K25" s="10">
        <f>0.5*(1.225*'Vehicle Data'!B$9*'Vehicle Data'!B$7*'WLTP Calculations'!F25)</f>
        <v>3.4078275000000002</v>
      </c>
      <c r="L25" s="10">
        <f t="shared" si="8"/>
        <v>9.3353487366666682E-2</v>
      </c>
      <c r="M25" s="10">
        <f t="shared" si="9"/>
        <v>0.72867583194537044</v>
      </c>
      <c r="N25" s="10">
        <f t="shared" si="10"/>
        <v>0.71538628411759286</v>
      </c>
      <c r="O25" s="10">
        <f t="shared" si="1"/>
        <v>15.738498250587043</v>
      </c>
      <c r="P25" s="10">
        <f t="shared" si="2"/>
        <v>0</v>
      </c>
      <c r="Q25" s="9">
        <f t="shared" si="11"/>
        <v>216.3497473657801</v>
      </c>
      <c r="R25" s="9">
        <f t="shared" si="3"/>
        <v>0.21634974736578011</v>
      </c>
      <c r="S25" s="9">
        <f t="shared" si="12"/>
        <v>0</v>
      </c>
      <c r="T25" s="38">
        <f t="shared" si="4"/>
        <v>0</v>
      </c>
      <c r="U25" s="38">
        <f t="shared" si="5"/>
        <v>0</v>
      </c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</row>
    <row r="26" spans="2:33" x14ac:dyDescent="0.75">
      <c r="B26" s="3" t="s">
        <v>8</v>
      </c>
      <c r="C26" s="3">
        <v>22</v>
      </c>
      <c r="D26" s="3">
        <v>22</v>
      </c>
      <c r="E26" s="3">
        <f t="shared" si="0"/>
        <v>7.8611111111111107</v>
      </c>
      <c r="F26" s="10">
        <v>28.3</v>
      </c>
      <c r="G26" s="10">
        <f t="shared" si="6"/>
        <v>9.7222222222222321E-2</v>
      </c>
      <c r="H26" s="10">
        <f t="shared" si="7"/>
        <v>0.34999999999999964</v>
      </c>
      <c r="I26" s="10">
        <f>'Vehicle Data'!$B$6*'WLTP Calculations'!G26</f>
        <v>28.455583333333365</v>
      </c>
      <c r="J26" s="10">
        <f>'Vehicle Data'!$B$6*9.81*'Vehicle Data'!$B$8</f>
        <v>57.42499320000001</v>
      </c>
      <c r="K26" s="10">
        <f>0.5*(1.225*'Vehicle Data'!B$9*'Vehicle Data'!B$7*'WLTP Calculations'!F26)</f>
        <v>3.4320825000000004</v>
      </c>
      <c r="L26" s="10">
        <f t="shared" si="8"/>
        <v>8.931265903333338E-2</v>
      </c>
      <c r="M26" s="10">
        <f t="shared" si="9"/>
        <v>0.70209673628981517</v>
      </c>
      <c r="N26" s="10">
        <f t="shared" si="10"/>
        <v>0.72480188761157494</v>
      </c>
      <c r="O26" s="10">
        <f t="shared" si="1"/>
        <v>16.670443415066224</v>
      </c>
      <c r="P26" s="10">
        <f t="shared" si="2"/>
        <v>0</v>
      </c>
      <c r="Q26" s="9">
        <f t="shared" si="11"/>
        <v>233.02019078084632</v>
      </c>
      <c r="R26" s="9">
        <f t="shared" si="3"/>
        <v>0.23302019078084632</v>
      </c>
      <c r="S26" s="9">
        <f t="shared" si="12"/>
        <v>0</v>
      </c>
      <c r="T26" s="38">
        <f t="shared" si="4"/>
        <v>0</v>
      </c>
      <c r="U26" s="38">
        <f t="shared" si="5"/>
        <v>0</v>
      </c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</row>
    <row r="27" spans="2:33" x14ac:dyDescent="0.75">
      <c r="B27" s="3" t="s">
        <v>8</v>
      </c>
      <c r="C27" s="3">
        <v>23</v>
      </c>
      <c r="D27" s="3">
        <v>23</v>
      </c>
      <c r="E27" s="3">
        <f t="shared" si="0"/>
        <v>8</v>
      </c>
      <c r="F27" s="10">
        <v>28.8</v>
      </c>
      <c r="G27" s="10">
        <f t="shared" si="6"/>
        <v>0.1111111111111116</v>
      </c>
      <c r="H27" s="10">
        <f t="shared" si="7"/>
        <v>0.40000000000000036</v>
      </c>
      <c r="I27" s="10">
        <f>'Vehicle Data'!$B$6*'WLTP Calculations'!G27</f>
        <v>32.520666666666813</v>
      </c>
      <c r="J27" s="10">
        <f>'Vehicle Data'!$B$6*9.81*'Vehicle Data'!$B$8</f>
        <v>57.42499320000001</v>
      </c>
      <c r="K27" s="10">
        <f>0.5*(1.225*'Vehicle Data'!B$9*'Vehicle Data'!B$7*'WLTP Calculations'!F27)</f>
        <v>3.4927200000000003</v>
      </c>
      <c r="L27" s="10">
        <f t="shared" si="8"/>
        <v>9.3438379866666837E-2</v>
      </c>
      <c r="M27" s="10">
        <f t="shared" si="9"/>
        <v>0.7475070389333347</v>
      </c>
      <c r="N27" s="10">
        <f t="shared" si="10"/>
        <v>0.94870389236527841</v>
      </c>
      <c r="O27" s="10">
        <f t="shared" si="1"/>
        <v>22.76889341676668</v>
      </c>
      <c r="P27" s="10">
        <f t="shared" si="2"/>
        <v>0</v>
      </c>
      <c r="Q27" s="9">
        <f t="shared" si="11"/>
        <v>255.78908419761299</v>
      </c>
      <c r="R27" s="9">
        <f t="shared" si="3"/>
        <v>0.25578908419761298</v>
      </c>
      <c r="S27" s="9">
        <f t="shared" si="12"/>
        <v>0</v>
      </c>
      <c r="T27" s="38">
        <f t="shared" si="4"/>
        <v>0</v>
      </c>
      <c r="U27" s="38">
        <f t="shared" si="5"/>
        <v>0</v>
      </c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</row>
    <row r="28" spans="2:33" x14ac:dyDescent="0.75">
      <c r="B28" s="3" t="s">
        <v>8</v>
      </c>
      <c r="C28" s="3">
        <v>24</v>
      </c>
      <c r="D28" s="3">
        <v>24</v>
      </c>
      <c r="E28" s="3">
        <f t="shared" si="0"/>
        <v>8.0833333333333339</v>
      </c>
      <c r="F28" s="10">
        <v>29.1</v>
      </c>
      <c r="G28" s="10">
        <f t="shared" si="6"/>
        <v>0.27777777777777768</v>
      </c>
      <c r="H28" s="10">
        <f t="shared" si="7"/>
        <v>1</v>
      </c>
      <c r="I28" s="10">
        <f>'Vehicle Data'!$B$6*'WLTP Calculations'!G28</f>
        <v>81.301666666666648</v>
      </c>
      <c r="J28" s="10">
        <f>'Vehicle Data'!$B$6*9.81*'Vehicle Data'!$B$8</f>
        <v>57.42499320000001</v>
      </c>
      <c r="K28" s="10">
        <f>0.5*(1.225*'Vehicle Data'!B$9*'Vehicle Data'!B$7*'WLTP Calculations'!F28)</f>
        <v>3.5291025000000005</v>
      </c>
      <c r="L28" s="10">
        <f t="shared" si="8"/>
        <v>0.14225576236666665</v>
      </c>
      <c r="M28" s="10">
        <f t="shared" si="9"/>
        <v>1.1499007457972221</v>
      </c>
      <c r="N28" s="10">
        <f t="shared" si="10"/>
        <v>1.3234870358467588</v>
      </c>
      <c r="O28" s="10">
        <f t="shared" si="1"/>
        <v>33.087175896168972</v>
      </c>
      <c r="P28" s="10">
        <f t="shared" si="2"/>
        <v>0</v>
      </c>
      <c r="Q28" s="9">
        <f t="shared" si="11"/>
        <v>288.87626009378198</v>
      </c>
      <c r="R28" s="9">
        <f t="shared" si="3"/>
        <v>0.28887626009378198</v>
      </c>
      <c r="S28" s="9">
        <f t="shared" si="12"/>
        <v>0</v>
      </c>
      <c r="T28" s="38">
        <f t="shared" si="4"/>
        <v>0</v>
      </c>
      <c r="U28" s="38">
        <f t="shared" si="5"/>
        <v>0</v>
      </c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</row>
    <row r="29" spans="2:33" x14ac:dyDescent="0.75">
      <c r="B29" s="3" t="s">
        <v>8</v>
      </c>
      <c r="C29" s="3">
        <v>25</v>
      </c>
      <c r="D29" s="3">
        <v>25</v>
      </c>
      <c r="E29" s="3">
        <f t="shared" si="0"/>
        <v>8.5555555555555554</v>
      </c>
      <c r="F29" s="10">
        <v>30.8</v>
      </c>
      <c r="G29" s="10">
        <f t="shared" si="6"/>
        <v>0.3888888888888884</v>
      </c>
      <c r="H29" s="10">
        <f t="shared" si="7"/>
        <v>1.3999999999999986</v>
      </c>
      <c r="I29" s="10">
        <f>'Vehicle Data'!$B$6*'WLTP Calculations'!G29</f>
        <v>113.82233333333321</v>
      </c>
      <c r="J29" s="10">
        <f>'Vehicle Data'!$B$6*9.81*'Vehicle Data'!$B$8</f>
        <v>57.42499320000001</v>
      </c>
      <c r="K29" s="10">
        <f>0.5*(1.225*'Vehicle Data'!B$9*'Vehicle Data'!B$7*'WLTP Calculations'!F29)</f>
        <v>3.7352700000000003</v>
      </c>
      <c r="L29" s="10">
        <f t="shared" si="8"/>
        <v>0.17498259653333323</v>
      </c>
      <c r="M29" s="10">
        <f t="shared" si="9"/>
        <v>1.4970733258962954</v>
      </c>
      <c r="N29" s="10">
        <f t="shared" si="10"/>
        <v>1.6144507130634265</v>
      </c>
      <c r="O29" s="10">
        <f t="shared" si="1"/>
        <v>41.975718539649087</v>
      </c>
      <c r="P29" s="10">
        <f t="shared" si="2"/>
        <v>0</v>
      </c>
      <c r="Q29" s="9">
        <f t="shared" si="11"/>
        <v>330.85197863343109</v>
      </c>
      <c r="R29" s="9">
        <f t="shared" si="3"/>
        <v>0.33085197863343108</v>
      </c>
      <c r="S29" s="9">
        <f t="shared" si="12"/>
        <v>0</v>
      </c>
      <c r="T29" s="38">
        <f t="shared" si="4"/>
        <v>0</v>
      </c>
      <c r="U29" s="38">
        <f t="shared" si="5"/>
        <v>0</v>
      </c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</row>
    <row r="30" spans="2:33" x14ac:dyDescent="0.75">
      <c r="B30" s="3" t="s">
        <v>8</v>
      </c>
      <c r="C30" s="3">
        <v>26</v>
      </c>
      <c r="D30" s="3">
        <v>26</v>
      </c>
      <c r="E30" s="3">
        <f t="shared" si="0"/>
        <v>8.8611111111111107</v>
      </c>
      <c r="F30" s="10">
        <v>31.9</v>
      </c>
      <c r="G30" s="10">
        <f t="shared" si="6"/>
        <v>0.45833333333333393</v>
      </c>
      <c r="H30" s="10">
        <f t="shared" si="7"/>
        <v>1.6500000000000004</v>
      </c>
      <c r="I30" s="10">
        <f>'Vehicle Data'!$B$6*'WLTP Calculations'!G30</f>
        <v>134.1477500000002</v>
      </c>
      <c r="J30" s="10">
        <f>'Vehicle Data'!$B$6*9.81*'Vehicle Data'!$B$8</f>
        <v>57.42499320000001</v>
      </c>
      <c r="K30" s="10">
        <f>0.5*(1.225*'Vehicle Data'!B$9*'Vehicle Data'!B$7*'WLTP Calculations'!F30)</f>
        <v>3.8686725000000002</v>
      </c>
      <c r="L30" s="10">
        <f t="shared" si="8"/>
        <v>0.19544141570000023</v>
      </c>
      <c r="M30" s="10">
        <f t="shared" si="9"/>
        <v>1.7318281002305576</v>
      </c>
      <c r="N30" s="10">
        <f t="shared" si="10"/>
        <v>2.062347537504631</v>
      </c>
      <c r="O30" s="10">
        <f t="shared" si="1"/>
        <v>55.683383512625035</v>
      </c>
      <c r="P30" s="10">
        <f t="shared" si="2"/>
        <v>0</v>
      </c>
      <c r="Q30" s="9">
        <f t="shared" si="11"/>
        <v>386.53536214605612</v>
      </c>
      <c r="R30" s="9">
        <f t="shared" si="3"/>
        <v>0.38653536214605611</v>
      </c>
      <c r="S30" s="9">
        <f t="shared" si="12"/>
        <v>0</v>
      </c>
      <c r="T30" s="38">
        <f t="shared" si="4"/>
        <v>0</v>
      </c>
      <c r="U30" s="38">
        <f t="shared" si="5"/>
        <v>0</v>
      </c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</row>
    <row r="31" spans="2:33" x14ac:dyDescent="0.75">
      <c r="B31" s="3" t="s">
        <v>8</v>
      </c>
      <c r="C31" s="3">
        <v>27</v>
      </c>
      <c r="D31" s="3">
        <v>27</v>
      </c>
      <c r="E31" s="3">
        <f t="shared" si="0"/>
        <v>9.4722222222222232</v>
      </c>
      <c r="F31" s="10">
        <v>34.1</v>
      </c>
      <c r="G31" s="10">
        <f t="shared" si="6"/>
        <v>0.65277777777777768</v>
      </c>
      <c r="H31" s="10">
        <f t="shared" si="7"/>
        <v>2.3500000000000014</v>
      </c>
      <c r="I31" s="10">
        <f>'Vehicle Data'!$B$6*'WLTP Calculations'!G31</f>
        <v>191.05891666666665</v>
      </c>
      <c r="J31" s="10">
        <f>'Vehicle Data'!$B$6*9.81*'Vehicle Data'!$B$8</f>
        <v>57.42499320000001</v>
      </c>
      <c r="K31" s="10">
        <f>0.5*(1.225*'Vehicle Data'!B$9*'Vehicle Data'!B$7*'WLTP Calculations'!F31)</f>
        <v>4.1354775000000004</v>
      </c>
      <c r="L31" s="10">
        <f t="shared" si="8"/>
        <v>0.25261938736666667</v>
      </c>
      <c r="M31" s="10">
        <f t="shared" si="9"/>
        <v>2.3928669747787041</v>
      </c>
      <c r="N31" s="10">
        <f t="shared" si="10"/>
        <v>2.544115763794907</v>
      </c>
      <c r="O31" s="10">
        <f t="shared" si="1"/>
        <v>71.2352413862574</v>
      </c>
      <c r="P31" s="10">
        <f t="shared" si="2"/>
        <v>0</v>
      </c>
      <c r="Q31" s="9">
        <f t="shared" si="11"/>
        <v>457.77060353231354</v>
      </c>
      <c r="R31" s="9">
        <f t="shared" si="3"/>
        <v>0.45777060353231352</v>
      </c>
      <c r="S31" s="9">
        <f t="shared" si="12"/>
        <v>0</v>
      </c>
      <c r="T31" s="38">
        <f t="shared" si="4"/>
        <v>0</v>
      </c>
      <c r="U31" s="38">
        <f t="shared" si="5"/>
        <v>0</v>
      </c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</row>
    <row r="32" spans="2:33" x14ac:dyDescent="0.75">
      <c r="B32" s="3" t="s">
        <v>8</v>
      </c>
      <c r="C32" s="3">
        <v>28</v>
      </c>
      <c r="D32" s="3">
        <v>28</v>
      </c>
      <c r="E32" s="3">
        <f t="shared" si="0"/>
        <v>10.166666666666666</v>
      </c>
      <c r="F32" s="10">
        <v>36.6</v>
      </c>
      <c r="G32" s="10">
        <f t="shared" si="6"/>
        <v>0.69444444444444375</v>
      </c>
      <c r="H32" s="10">
        <f t="shared" si="7"/>
        <v>2.5</v>
      </c>
      <c r="I32" s="10">
        <f>'Vehicle Data'!$B$6*'WLTP Calculations'!G32</f>
        <v>203.25416666666649</v>
      </c>
      <c r="J32" s="10">
        <f>'Vehicle Data'!$B$6*9.81*'Vehicle Data'!$B$8</f>
        <v>57.42499320000001</v>
      </c>
      <c r="K32" s="10">
        <f>0.5*(1.225*'Vehicle Data'!B$9*'Vehicle Data'!B$7*'WLTP Calculations'!F32)</f>
        <v>4.4386650000000003</v>
      </c>
      <c r="L32" s="10">
        <f t="shared" si="8"/>
        <v>0.26511782486666652</v>
      </c>
      <c r="M32" s="10">
        <f t="shared" si="9"/>
        <v>2.6953645528111094</v>
      </c>
      <c r="N32" s="10">
        <f t="shared" si="10"/>
        <v>2.7228388470356473</v>
      </c>
      <c r="O32" s="10">
        <f t="shared" si="1"/>
        <v>78.962326564033773</v>
      </c>
      <c r="P32" s="10">
        <f t="shared" si="2"/>
        <v>0</v>
      </c>
      <c r="Q32" s="9">
        <f t="shared" si="11"/>
        <v>536.73293009634733</v>
      </c>
      <c r="R32" s="9">
        <f t="shared" si="3"/>
        <v>0.53673293009634737</v>
      </c>
      <c r="S32" s="9">
        <f t="shared" si="12"/>
        <v>0</v>
      </c>
      <c r="T32" s="38">
        <f t="shared" si="4"/>
        <v>0</v>
      </c>
      <c r="U32" s="38">
        <f t="shared" si="5"/>
        <v>0</v>
      </c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</row>
    <row r="33" spans="2:33" x14ac:dyDescent="0.75">
      <c r="B33" s="3" t="s">
        <v>8</v>
      </c>
      <c r="C33" s="3">
        <v>29</v>
      </c>
      <c r="D33" s="3">
        <v>29</v>
      </c>
      <c r="E33" s="3">
        <f t="shared" si="0"/>
        <v>10.861111111111111</v>
      </c>
      <c r="F33" s="10">
        <v>39.1</v>
      </c>
      <c r="G33" s="10">
        <f t="shared" si="6"/>
        <v>0.65277777777777768</v>
      </c>
      <c r="H33" s="10">
        <f t="shared" si="7"/>
        <v>2.3499999999999979</v>
      </c>
      <c r="I33" s="10">
        <f>'Vehicle Data'!$B$6*'WLTP Calculations'!G33</f>
        <v>191.05891666666665</v>
      </c>
      <c r="J33" s="10">
        <f>'Vehicle Data'!$B$6*9.81*'Vehicle Data'!$B$8</f>
        <v>57.42499320000001</v>
      </c>
      <c r="K33" s="10">
        <f>0.5*(1.225*'Vehicle Data'!B$9*'Vehicle Data'!B$7*'WLTP Calculations'!F33)</f>
        <v>4.7418525000000002</v>
      </c>
      <c r="L33" s="10">
        <f t="shared" si="8"/>
        <v>0.25322576236666666</v>
      </c>
      <c r="M33" s="10">
        <f t="shared" si="9"/>
        <v>2.7503131412601851</v>
      </c>
      <c r="N33" s="10">
        <f t="shared" si="10"/>
        <v>2.5260870970990741</v>
      </c>
      <c r="O33" s="10">
        <f t="shared" si="1"/>
        <v>75.782612912972226</v>
      </c>
      <c r="P33" s="10">
        <f t="shared" si="2"/>
        <v>0</v>
      </c>
      <c r="Q33" s="9">
        <f t="shared" si="11"/>
        <v>612.51554300931957</v>
      </c>
      <c r="R33" s="9">
        <f t="shared" si="3"/>
        <v>0.61251554300931954</v>
      </c>
      <c r="S33" s="9">
        <f t="shared" si="12"/>
        <v>0</v>
      </c>
      <c r="T33" s="38">
        <f t="shared" si="4"/>
        <v>0</v>
      </c>
      <c r="U33" s="38">
        <f t="shared" si="5"/>
        <v>0</v>
      </c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</row>
    <row r="34" spans="2:33" x14ac:dyDescent="0.75">
      <c r="B34" s="3" t="s">
        <v>8</v>
      </c>
      <c r="C34" s="3">
        <v>30</v>
      </c>
      <c r="D34" s="3">
        <v>30</v>
      </c>
      <c r="E34" s="3">
        <f t="shared" si="0"/>
        <v>11.472222222222221</v>
      </c>
      <c r="F34" s="10">
        <v>41.3</v>
      </c>
      <c r="G34" s="10">
        <f t="shared" si="6"/>
        <v>0.47222222222222232</v>
      </c>
      <c r="H34" s="10">
        <f t="shared" si="7"/>
        <v>1.6999999999999993</v>
      </c>
      <c r="I34" s="10">
        <f>'Vehicle Data'!$B$6*'WLTP Calculations'!G34</f>
        <v>138.21283333333338</v>
      </c>
      <c r="J34" s="10">
        <f>'Vehicle Data'!$B$6*9.81*'Vehicle Data'!$B$8</f>
        <v>57.42499320000001</v>
      </c>
      <c r="K34" s="10">
        <f>0.5*(1.225*'Vehicle Data'!B$9*'Vehicle Data'!B$7*'WLTP Calculations'!F34)</f>
        <v>5.0086575</v>
      </c>
      <c r="L34" s="10">
        <f t="shared" si="8"/>
        <v>0.20064648403333341</v>
      </c>
      <c r="M34" s="10">
        <f t="shared" si="9"/>
        <v>2.3018610529379635</v>
      </c>
      <c r="N34" s="10">
        <f t="shared" si="10"/>
        <v>2.0002271949527781</v>
      </c>
      <c r="O34" s="10">
        <f t="shared" si="1"/>
        <v>62.007043043536122</v>
      </c>
      <c r="P34" s="10">
        <f t="shared" si="2"/>
        <v>0</v>
      </c>
      <c r="Q34" s="9">
        <f t="shared" si="11"/>
        <v>674.52258605285567</v>
      </c>
      <c r="R34" s="9">
        <f t="shared" si="3"/>
        <v>0.67452258605285564</v>
      </c>
      <c r="S34" s="9">
        <f t="shared" si="12"/>
        <v>0</v>
      </c>
      <c r="T34" s="38">
        <f t="shared" si="4"/>
        <v>0</v>
      </c>
      <c r="U34" s="38">
        <f t="shared" si="5"/>
        <v>0</v>
      </c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</row>
    <row r="35" spans="2:33" x14ac:dyDescent="0.75">
      <c r="B35" s="3" t="s">
        <v>8</v>
      </c>
      <c r="C35" s="3">
        <v>31</v>
      </c>
      <c r="D35" s="3">
        <v>31</v>
      </c>
      <c r="E35" s="3">
        <f t="shared" si="0"/>
        <v>11.805555555555555</v>
      </c>
      <c r="F35" s="10">
        <v>42.5</v>
      </c>
      <c r="G35" s="10">
        <f t="shared" si="6"/>
        <v>0.27777777777777768</v>
      </c>
      <c r="H35" s="10">
        <f t="shared" si="7"/>
        <v>1</v>
      </c>
      <c r="I35" s="10">
        <f>'Vehicle Data'!$B$6*'WLTP Calculations'!G35</f>
        <v>81.301666666666648</v>
      </c>
      <c r="J35" s="10">
        <f>'Vehicle Data'!$B$6*9.81*'Vehicle Data'!$B$8</f>
        <v>57.42499320000001</v>
      </c>
      <c r="K35" s="10">
        <f>0.5*(1.225*'Vehicle Data'!B$9*'Vehicle Data'!B$7*'WLTP Calculations'!F35)</f>
        <v>5.1541874999999999</v>
      </c>
      <c r="L35" s="10">
        <f t="shared" si="8"/>
        <v>0.14388084736666668</v>
      </c>
      <c r="M35" s="10">
        <f t="shared" si="9"/>
        <v>1.6985933369675927</v>
      </c>
      <c r="N35" s="10">
        <f t="shared" si="10"/>
        <v>1.5684818083416656</v>
      </c>
      <c r="O35" s="10">
        <f t="shared" si="1"/>
        <v>50.1914178669333</v>
      </c>
      <c r="P35" s="10">
        <f t="shared" si="2"/>
        <v>0</v>
      </c>
      <c r="Q35" s="9">
        <f t="shared" si="11"/>
        <v>724.71400391978898</v>
      </c>
      <c r="R35" s="9">
        <f t="shared" si="3"/>
        <v>0.72471400391978902</v>
      </c>
      <c r="S35" s="9">
        <f t="shared" si="12"/>
        <v>0</v>
      </c>
      <c r="T35" s="38">
        <f t="shared" si="4"/>
        <v>0</v>
      </c>
      <c r="U35" s="38">
        <f t="shared" si="5"/>
        <v>0</v>
      </c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</row>
    <row r="36" spans="2:33" x14ac:dyDescent="0.75">
      <c r="B36" s="3" t="s">
        <v>8</v>
      </c>
      <c r="C36" s="3">
        <v>32</v>
      </c>
      <c r="D36" s="3">
        <v>32</v>
      </c>
      <c r="E36" s="3">
        <f t="shared" si="0"/>
        <v>12.027777777777777</v>
      </c>
      <c r="F36" s="10">
        <v>43.3</v>
      </c>
      <c r="G36" s="10">
        <f t="shared" si="6"/>
        <v>0.19444444444444375</v>
      </c>
      <c r="H36" s="10">
        <f t="shared" si="7"/>
        <v>0.69999999999999929</v>
      </c>
      <c r="I36" s="10">
        <f>'Vehicle Data'!$B$6*'WLTP Calculations'!G36</f>
        <v>56.911166666666475</v>
      </c>
      <c r="J36" s="10">
        <f>'Vehicle Data'!$B$6*9.81*'Vehicle Data'!$B$8</f>
        <v>57.42499320000001</v>
      </c>
      <c r="K36" s="10">
        <f>0.5*(1.225*'Vehicle Data'!B$9*'Vehicle Data'!B$7*'WLTP Calculations'!F36)</f>
        <v>5.2512074999999996</v>
      </c>
      <c r="L36" s="10">
        <f t="shared" si="8"/>
        <v>0.11958736736666649</v>
      </c>
      <c r="M36" s="10">
        <f t="shared" si="9"/>
        <v>1.4383702797157385</v>
      </c>
      <c r="N36" s="10">
        <f t="shared" si="10"/>
        <v>1.3744224087324062</v>
      </c>
      <c r="O36" s="10">
        <f t="shared" si="1"/>
        <v>45.355939488169405</v>
      </c>
      <c r="P36" s="10">
        <f t="shared" si="2"/>
        <v>0</v>
      </c>
      <c r="Q36" s="9">
        <f t="shared" si="11"/>
        <v>770.06994340795836</v>
      </c>
      <c r="R36" s="9">
        <f t="shared" si="3"/>
        <v>0.77006994340795831</v>
      </c>
      <c r="S36" s="9">
        <f t="shared" si="12"/>
        <v>0</v>
      </c>
      <c r="T36" s="38">
        <f t="shared" si="4"/>
        <v>0</v>
      </c>
      <c r="U36" s="38">
        <f t="shared" si="5"/>
        <v>0</v>
      </c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</row>
    <row r="37" spans="2:33" x14ac:dyDescent="0.75">
      <c r="B37" s="3" t="s">
        <v>8</v>
      </c>
      <c r="C37" s="3">
        <v>33</v>
      </c>
      <c r="D37" s="3">
        <v>33</v>
      </c>
      <c r="E37" s="3">
        <f t="shared" si="0"/>
        <v>12.194444444444443</v>
      </c>
      <c r="F37" s="10">
        <v>43.9</v>
      </c>
      <c r="G37" s="10">
        <f t="shared" si="6"/>
        <v>0.15277777777777768</v>
      </c>
      <c r="H37" s="10">
        <f t="shared" si="7"/>
        <v>0.55000000000000071</v>
      </c>
      <c r="I37" s="10">
        <f>'Vehicle Data'!$B$6*'WLTP Calculations'!G37</f>
        <v>44.715916666666644</v>
      </c>
      <c r="J37" s="10">
        <f>'Vehicle Data'!$B$6*9.81*'Vehicle Data'!$B$8</f>
        <v>57.42499320000001</v>
      </c>
      <c r="K37" s="10">
        <f>0.5*(1.225*'Vehicle Data'!B$9*'Vehicle Data'!B$7*'WLTP Calculations'!F37)</f>
        <v>5.3239725</v>
      </c>
      <c r="L37" s="10">
        <f t="shared" si="8"/>
        <v>0.10746488236666664</v>
      </c>
      <c r="M37" s="10">
        <f t="shared" si="9"/>
        <v>1.3104745377490736</v>
      </c>
      <c r="N37" s="10">
        <f t="shared" si="10"/>
        <v>1.1929712386078712</v>
      </c>
      <c r="O37" s="10">
        <f t="shared" si="1"/>
        <v>40.561022112667622</v>
      </c>
      <c r="P37" s="10">
        <f t="shared" si="2"/>
        <v>0</v>
      </c>
      <c r="Q37" s="9">
        <f t="shared" si="11"/>
        <v>810.63096552062598</v>
      </c>
      <c r="R37" s="9">
        <f t="shared" si="3"/>
        <v>0.81063096552062597</v>
      </c>
      <c r="S37" s="9">
        <f t="shared" si="12"/>
        <v>0</v>
      </c>
      <c r="T37" s="38">
        <f t="shared" si="4"/>
        <v>0</v>
      </c>
      <c r="U37" s="38">
        <f t="shared" si="5"/>
        <v>0</v>
      </c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</row>
    <row r="38" spans="2:33" x14ac:dyDescent="0.75">
      <c r="B38" s="3" t="s">
        <v>8</v>
      </c>
      <c r="C38" s="3">
        <v>34</v>
      </c>
      <c r="D38" s="3">
        <v>34</v>
      </c>
      <c r="E38" s="3">
        <f t="shared" si="0"/>
        <v>12.333333333333332</v>
      </c>
      <c r="F38" s="10">
        <v>44.4</v>
      </c>
      <c r="G38" s="10">
        <f t="shared" si="6"/>
        <v>8.3333333333333925E-2</v>
      </c>
      <c r="H38" s="10">
        <f t="shared" si="7"/>
        <v>0.30000000000000071</v>
      </c>
      <c r="I38" s="10">
        <f>'Vehicle Data'!$B$6*'WLTP Calculations'!G38</f>
        <v>24.390500000000177</v>
      </c>
      <c r="J38" s="10">
        <f>'Vehicle Data'!$B$6*9.81*'Vehicle Data'!$B$8</f>
        <v>57.42499320000001</v>
      </c>
      <c r="K38" s="10">
        <f>0.5*(1.225*'Vehicle Data'!B$9*'Vehicle Data'!B$7*'WLTP Calculations'!F38)</f>
        <v>5.3846100000000003</v>
      </c>
      <c r="L38" s="10">
        <f t="shared" si="8"/>
        <v>8.7200103200000184E-2</v>
      </c>
      <c r="M38" s="10">
        <f t="shared" si="9"/>
        <v>1.0754679394666689</v>
      </c>
      <c r="N38" s="10">
        <f t="shared" si="10"/>
        <v>0.87575821966157696</v>
      </c>
      <c r="O38" s="10">
        <f t="shared" si="1"/>
        <v>30.651537688155194</v>
      </c>
      <c r="P38" s="10">
        <f t="shared" si="2"/>
        <v>0</v>
      </c>
      <c r="Q38" s="9">
        <f t="shared" si="11"/>
        <v>841.28250320878112</v>
      </c>
      <c r="R38" s="9">
        <f t="shared" si="3"/>
        <v>0.84128250320878117</v>
      </c>
      <c r="S38" s="9">
        <f t="shared" si="12"/>
        <v>0</v>
      </c>
      <c r="T38" s="38">
        <f t="shared" si="4"/>
        <v>0</v>
      </c>
      <c r="U38" s="38">
        <f t="shared" si="5"/>
        <v>0</v>
      </c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</row>
    <row r="39" spans="2:33" x14ac:dyDescent="0.75">
      <c r="B39" s="3" t="s">
        <v>8</v>
      </c>
      <c r="C39" s="3">
        <v>35</v>
      </c>
      <c r="D39" s="3">
        <v>35</v>
      </c>
      <c r="E39" s="3">
        <f t="shared" si="0"/>
        <v>12.361111111111111</v>
      </c>
      <c r="F39" s="10">
        <v>44.5</v>
      </c>
      <c r="G39" s="10">
        <f t="shared" si="6"/>
        <v>-2.7777777777776791E-2</v>
      </c>
      <c r="H39" s="10">
        <f t="shared" si="7"/>
        <v>-9.9999999999997868E-2</v>
      </c>
      <c r="I39" s="10">
        <f>'Vehicle Data'!$B$6*'WLTP Calculations'!G39</f>
        <v>-8.1301666666663781</v>
      </c>
      <c r="J39" s="10">
        <f>'Vehicle Data'!$B$6*9.81*'Vehicle Data'!$B$8</f>
        <v>57.42499320000001</v>
      </c>
      <c r="K39" s="10">
        <f>0.5*(1.225*'Vehicle Data'!B$9*'Vehicle Data'!B$7*'WLTP Calculations'!F39)</f>
        <v>5.3967375000000004</v>
      </c>
      <c r="L39" s="10">
        <f t="shared" si="8"/>
        <v>5.4691564033333633E-2</v>
      </c>
      <c r="M39" s="10">
        <f t="shared" si="9"/>
        <v>0.67604849985648519</v>
      </c>
      <c r="N39" s="10">
        <f t="shared" si="10"/>
        <v>0.27426481804491087</v>
      </c>
      <c r="O39" s="10">
        <f t="shared" si="1"/>
        <v>9.8735334496167919</v>
      </c>
      <c r="P39" s="10">
        <f t="shared" si="2"/>
        <v>0</v>
      </c>
      <c r="Q39" s="9">
        <f t="shared" si="11"/>
        <v>851.15603665839797</v>
      </c>
      <c r="R39" s="9">
        <f t="shared" si="3"/>
        <v>0.85115603665839801</v>
      </c>
      <c r="S39" s="9">
        <f t="shared" si="12"/>
        <v>0</v>
      </c>
      <c r="T39" s="38">
        <f t="shared" si="4"/>
        <v>0</v>
      </c>
      <c r="U39" s="38">
        <f t="shared" si="5"/>
        <v>0</v>
      </c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</row>
    <row r="40" spans="2:33" x14ac:dyDescent="0.75">
      <c r="B40" s="3" t="s">
        <v>8</v>
      </c>
      <c r="C40" s="3">
        <v>36</v>
      </c>
      <c r="D40" s="3">
        <v>36</v>
      </c>
      <c r="E40" s="3">
        <f t="shared" si="0"/>
        <v>12.277777777777779</v>
      </c>
      <c r="F40" s="10">
        <v>44.2</v>
      </c>
      <c r="G40" s="10">
        <f t="shared" si="6"/>
        <v>-0.24999999999999911</v>
      </c>
      <c r="H40" s="10">
        <f t="shared" si="7"/>
        <v>-0.89999999999999858</v>
      </c>
      <c r="I40" s="10">
        <f>'Vehicle Data'!$B$6*'WLTP Calculations'!G40</f>
        <v>-73.171499999999753</v>
      </c>
      <c r="J40" s="10">
        <f>'Vehicle Data'!$B$6*9.81*'Vehicle Data'!$B$8</f>
        <v>57.42499320000001</v>
      </c>
      <c r="K40" s="10">
        <f>0.5*(1.225*'Vehicle Data'!B$9*'Vehicle Data'!B$7*'WLTP Calculations'!F40)</f>
        <v>5.3603550000000011</v>
      </c>
      <c r="L40" s="10">
        <f t="shared" si="8"/>
        <v>-1.0386151799999742E-2</v>
      </c>
      <c r="M40" s="10">
        <f t="shared" si="9"/>
        <v>-0.12751886376666349</v>
      </c>
      <c r="N40" s="10">
        <f t="shared" si="10"/>
        <v>-0.72913898798657439</v>
      </c>
      <c r="O40" s="10">
        <f t="shared" si="1"/>
        <v>0</v>
      </c>
      <c r="P40" s="10">
        <f t="shared" si="2"/>
        <v>-26.978142555503254</v>
      </c>
      <c r="Q40" s="9">
        <f t="shared" si="11"/>
        <v>851.15603665839797</v>
      </c>
      <c r="R40" s="9">
        <f t="shared" si="3"/>
        <v>0.85115603665839801</v>
      </c>
      <c r="S40" s="9">
        <f t="shared" si="12"/>
        <v>26.978142555503254</v>
      </c>
      <c r="T40" s="38">
        <f t="shared" si="4"/>
        <v>2.6978142555503255E-2</v>
      </c>
      <c r="U40" s="38">
        <f t="shared" si="5"/>
        <v>1.7535792661077116</v>
      </c>
      <c r="V40" s="37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</row>
    <row r="41" spans="2:33" x14ac:dyDescent="0.75">
      <c r="B41" s="3" t="s">
        <v>8</v>
      </c>
      <c r="C41" s="3">
        <v>37</v>
      </c>
      <c r="D41" s="3">
        <v>37</v>
      </c>
      <c r="E41" s="3">
        <f t="shared" si="0"/>
        <v>11.861111111111112</v>
      </c>
      <c r="F41" s="10">
        <v>42.7</v>
      </c>
      <c r="G41" s="10">
        <f t="shared" si="6"/>
        <v>-0.59722222222222321</v>
      </c>
      <c r="H41" s="10">
        <f t="shared" si="7"/>
        <v>-2.1500000000000021</v>
      </c>
      <c r="I41" s="10">
        <f>'Vehicle Data'!$B$6*'WLTP Calculations'!G41</f>
        <v>-174.79858333333365</v>
      </c>
      <c r="J41" s="10">
        <f>'Vehicle Data'!$B$6*9.81*'Vehicle Data'!$B$8</f>
        <v>57.42499320000001</v>
      </c>
      <c r="K41" s="10">
        <f>0.5*(1.225*'Vehicle Data'!B$9*'Vehicle Data'!B$7*'WLTP Calculations'!F41)</f>
        <v>5.1784425000000009</v>
      </c>
      <c r="L41" s="10">
        <f t="shared" si="8"/>
        <v>-0.11219514763333363</v>
      </c>
      <c r="M41" s="10">
        <f t="shared" si="9"/>
        <v>-1.3307591122064852</v>
      </c>
      <c r="N41" s="10">
        <f t="shared" si="10"/>
        <v>-1.6043921649324111</v>
      </c>
      <c r="O41" s="10">
        <f t="shared" si="1"/>
        <v>0</v>
      </c>
      <c r="P41" s="10">
        <f t="shared" si="2"/>
        <v>-60.966902267431621</v>
      </c>
      <c r="Q41" s="9">
        <f t="shared" si="11"/>
        <v>851.15603665839797</v>
      </c>
      <c r="R41" s="9">
        <f t="shared" si="3"/>
        <v>0.85115603665839801</v>
      </c>
      <c r="S41" s="9">
        <f t="shared" si="12"/>
        <v>87.945044822934875</v>
      </c>
      <c r="T41" s="38">
        <f t="shared" si="4"/>
        <v>8.7945044822934873E-2</v>
      </c>
      <c r="U41" s="38">
        <f t="shared" si="5"/>
        <v>5.716427913490767</v>
      </c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</row>
    <row r="42" spans="2:33" x14ac:dyDescent="0.75">
      <c r="B42" s="3" t="s">
        <v>8</v>
      </c>
      <c r="C42" s="3">
        <v>38</v>
      </c>
      <c r="D42" s="3">
        <v>38</v>
      </c>
      <c r="E42" s="3">
        <f t="shared" si="0"/>
        <v>11.083333333333332</v>
      </c>
      <c r="F42" s="10">
        <v>39.9</v>
      </c>
      <c r="G42" s="10">
        <f t="shared" si="6"/>
        <v>-0.79166666666666785</v>
      </c>
      <c r="H42" s="10">
        <f t="shared" si="7"/>
        <v>-2.8500000000000014</v>
      </c>
      <c r="I42" s="10">
        <f>'Vehicle Data'!$B$6*'WLTP Calculations'!G42</f>
        <v>-231.70975000000038</v>
      </c>
      <c r="J42" s="10">
        <f>'Vehicle Data'!$B$6*9.81*'Vehicle Data'!$B$8</f>
        <v>57.42499320000001</v>
      </c>
      <c r="K42" s="10">
        <f>0.5*(1.225*'Vehicle Data'!B$9*'Vehicle Data'!B$7*'WLTP Calculations'!F42)</f>
        <v>4.8388724999999999</v>
      </c>
      <c r="L42" s="10">
        <f t="shared" si="8"/>
        <v>-0.16944588430000035</v>
      </c>
      <c r="M42" s="10">
        <f t="shared" si="9"/>
        <v>-1.878025217658337</v>
      </c>
      <c r="N42" s="10">
        <f t="shared" si="10"/>
        <v>-1.7280234690050937</v>
      </c>
      <c r="O42" s="10">
        <f t="shared" si="1"/>
        <v>0</v>
      </c>
      <c r="P42" s="10">
        <f t="shared" si="2"/>
        <v>-67.392915291198662</v>
      </c>
      <c r="Q42" s="9">
        <f t="shared" si="11"/>
        <v>851.15603665839797</v>
      </c>
      <c r="R42" s="9">
        <f t="shared" si="3"/>
        <v>0.85115603665839801</v>
      </c>
      <c r="S42" s="9">
        <f t="shared" si="12"/>
        <v>155.33796011413352</v>
      </c>
      <c r="T42" s="38">
        <f t="shared" si="4"/>
        <v>0.15533796011413353</v>
      </c>
      <c r="U42" s="38">
        <f t="shared" si="5"/>
        <v>10.096967407418679</v>
      </c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</row>
    <row r="43" spans="2:33" x14ac:dyDescent="0.75">
      <c r="B43" s="3" t="s">
        <v>8</v>
      </c>
      <c r="C43" s="3">
        <v>39</v>
      </c>
      <c r="D43" s="3">
        <v>39</v>
      </c>
      <c r="E43" s="3">
        <f t="shared" si="0"/>
        <v>10.277777777777777</v>
      </c>
      <c r="F43" s="10">
        <v>37</v>
      </c>
      <c r="G43" s="10">
        <f t="shared" si="6"/>
        <v>-0.73611111111111072</v>
      </c>
      <c r="H43" s="10">
        <f t="shared" si="7"/>
        <v>-2.6499999999999986</v>
      </c>
      <c r="I43" s="10">
        <f>'Vehicle Data'!$B$6*'WLTP Calculations'!G43</f>
        <v>-215.44941666666656</v>
      </c>
      <c r="J43" s="10">
        <f>'Vehicle Data'!$B$6*9.81*'Vehicle Data'!$B$8</f>
        <v>57.42499320000001</v>
      </c>
      <c r="K43" s="10">
        <f>0.5*(1.225*'Vehicle Data'!B$9*'Vehicle Data'!B$7*'WLTP Calculations'!F43)</f>
        <v>4.4871750000000006</v>
      </c>
      <c r="L43" s="10">
        <f t="shared" si="8"/>
        <v>-0.15353724846666655</v>
      </c>
      <c r="M43" s="10">
        <f t="shared" si="9"/>
        <v>-1.5780217203518505</v>
      </c>
      <c r="N43" s="10">
        <f t="shared" si="10"/>
        <v>-1.4110314397518509</v>
      </c>
      <c r="O43" s="10">
        <f t="shared" si="1"/>
        <v>0</v>
      </c>
      <c r="P43" s="10">
        <f t="shared" si="2"/>
        <v>-56.441257590074031</v>
      </c>
      <c r="Q43" s="9">
        <f t="shared" si="11"/>
        <v>851.15603665839797</v>
      </c>
      <c r="R43" s="9">
        <f t="shared" si="3"/>
        <v>0.85115603665839801</v>
      </c>
      <c r="S43" s="9">
        <f t="shared" si="12"/>
        <v>211.77921770420755</v>
      </c>
      <c r="T43" s="38">
        <f t="shared" si="4"/>
        <v>0.21177921770420755</v>
      </c>
      <c r="U43" s="38">
        <f t="shared" si="5"/>
        <v>13.765649150773491</v>
      </c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</row>
    <row r="44" spans="2:33" x14ac:dyDescent="0.75">
      <c r="B44" s="3" t="s">
        <v>8</v>
      </c>
      <c r="C44" s="3">
        <v>40</v>
      </c>
      <c r="D44" s="3">
        <v>40</v>
      </c>
      <c r="E44" s="3">
        <f t="shared" si="0"/>
        <v>9.6111111111111107</v>
      </c>
      <c r="F44" s="10">
        <v>34.6</v>
      </c>
      <c r="G44" s="10">
        <f t="shared" si="6"/>
        <v>-0.65277777777777768</v>
      </c>
      <c r="H44" s="10">
        <f t="shared" si="7"/>
        <v>-2.3500000000000014</v>
      </c>
      <c r="I44" s="10">
        <f>'Vehicle Data'!$B$6*'WLTP Calculations'!G44</f>
        <v>-191.05891666666665</v>
      </c>
      <c r="J44" s="10">
        <f>'Vehicle Data'!$B$6*9.81*'Vehicle Data'!$B$8</f>
        <v>57.42499320000001</v>
      </c>
      <c r="K44" s="10">
        <f>0.5*(1.225*'Vehicle Data'!B$9*'Vehicle Data'!B$7*'WLTP Calculations'!F44)</f>
        <v>4.1961150000000007</v>
      </c>
      <c r="L44" s="10">
        <f t="shared" si="8"/>
        <v>-0.12943780846666664</v>
      </c>
      <c r="M44" s="10">
        <f t="shared" si="9"/>
        <v>-1.2440411591518514</v>
      </c>
      <c r="N44" s="10">
        <f t="shared" si="10"/>
        <v>-1.3680720321069442</v>
      </c>
      <c r="O44" s="10">
        <f t="shared" si="1"/>
        <v>0</v>
      </c>
      <c r="P44" s="10">
        <f t="shared" si="2"/>
        <v>-56.090953316384713</v>
      </c>
      <c r="Q44" s="9">
        <f t="shared" si="11"/>
        <v>851.15603665839797</v>
      </c>
      <c r="R44" s="9">
        <f t="shared" si="3"/>
        <v>0.85115603665839801</v>
      </c>
      <c r="S44" s="9">
        <f t="shared" si="12"/>
        <v>267.87017102059224</v>
      </c>
      <c r="T44" s="38">
        <f t="shared" si="4"/>
        <v>0.26787017102059224</v>
      </c>
      <c r="U44" s="38">
        <f t="shared" si="5"/>
        <v>17.411561116338497</v>
      </c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</row>
    <row r="45" spans="2:33" x14ac:dyDescent="0.75">
      <c r="B45" s="3" t="s">
        <v>8</v>
      </c>
      <c r="C45" s="3">
        <v>41</v>
      </c>
      <c r="D45" s="3">
        <v>41</v>
      </c>
      <c r="E45" s="3">
        <f t="shared" si="0"/>
        <v>8.9722222222222214</v>
      </c>
      <c r="F45" s="10">
        <v>32.299999999999997</v>
      </c>
      <c r="G45" s="10">
        <f t="shared" si="6"/>
        <v>-0.77777777777777768</v>
      </c>
      <c r="H45" s="10">
        <f t="shared" si="7"/>
        <v>-2.8000000000000007</v>
      </c>
      <c r="I45" s="10">
        <f>'Vehicle Data'!$B$6*'WLTP Calculations'!G45</f>
        <v>-227.64466666666667</v>
      </c>
      <c r="J45" s="10">
        <f>'Vehicle Data'!$B$6*9.81*'Vehicle Data'!$B$8</f>
        <v>57.42499320000001</v>
      </c>
      <c r="K45" s="10">
        <f>0.5*(1.225*'Vehicle Data'!B$9*'Vehicle Data'!B$7*'WLTP Calculations'!F45)</f>
        <v>3.9171825</v>
      </c>
      <c r="L45" s="10">
        <f t="shared" si="8"/>
        <v>-0.16630249096666666</v>
      </c>
      <c r="M45" s="10">
        <f t="shared" si="9"/>
        <v>-1.4921029050620369</v>
      </c>
      <c r="N45" s="10">
        <f t="shared" si="10"/>
        <v>-1.6794649139476845</v>
      </c>
      <c r="O45" s="10">
        <f t="shared" si="1"/>
        <v>0</v>
      </c>
      <c r="P45" s="10">
        <f t="shared" si="2"/>
        <v>-70.537526385802749</v>
      </c>
      <c r="Q45" s="9">
        <f t="shared" si="11"/>
        <v>851.15603665839797</v>
      </c>
      <c r="R45" s="9">
        <f t="shared" si="3"/>
        <v>0.85115603665839801</v>
      </c>
      <c r="S45" s="9">
        <f t="shared" si="12"/>
        <v>338.40769740639496</v>
      </c>
      <c r="T45" s="38">
        <f t="shared" si="4"/>
        <v>0.33840769740639498</v>
      </c>
      <c r="U45" s="38">
        <f t="shared" si="5"/>
        <v>21.996500331415675</v>
      </c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</row>
    <row r="46" spans="2:33" x14ac:dyDescent="0.75">
      <c r="B46" s="3" t="s">
        <v>8</v>
      </c>
      <c r="C46" s="3">
        <v>42</v>
      </c>
      <c r="D46" s="3">
        <v>42</v>
      </c>
      <c r="E46" s="3">
        <f t="shared" si="0"/>
        <v>8.0555555555555554</v>
      </c>
      <c r="F46" s="10">
        <v>29</v>
      </c>
      <c r="G46" s="10">
        <f t="shared" si="6"/>
        <v>-0.99999999999999956</v>
      </c>
      <c r="H46" s="10">
        <f t="shared" si="7"/>
        <v>-3.5999999999999979</v>
      </c>
      <c r="I46" s="10">
        <f>'Vehicle Data'!$B$6*'WLTP Calculations'!G46</f>
        <v>-292.68599999999992</v>
      </c>
      <c r="J46" s="10">
        <f>'Vehicle Data'!$B$6*9.81*'Vehicle Data'!$B$8</f>
        <v>57.42499320000001</v>
      </c>
      <c r="K46" s="10">
        <f>0.5*(1.225*'Vehicle Data'!B$9*'Vehicle Data'!B$7*'WLTP Calculations'!F46)</f>
        <v>3.5169750000000004</v>
      </c>
      <c r="L46" s="10">
        <f t="shared" si="8"/>
        <v>-0.23174403179999989</v>
      </c>
      <c r="M46" s="10">
        <f t="shared" si="9"/>
        <v>-1.8668269228333323</v>
      </c>
      <c r="N46" s="10">
        <f t="shared" si="10"/>
        <v>-1.6862624115921294</v>
      </c>
      <c r="O46" s="10">
        <f t="shared" si="1"/>
        <v>0</v>
      </c>
      <c r="P46" s="10">
        <f t="shared" si="2"/>
        <v>-72.509283698461559</v>
      </c>
      <c r="Q46" s="9">
        <f t="shared" si="11"/>
        <v>851.15603665839797</v>
      </c>
      <c r="R46" s="9">
        <f t="shared" si="3"/>
        <v>0.85115603665839801</v>
      </c>
      <c r="S46" s="9">
        <f t="shared" si="12"/>
        <v>410.91698110485652</v>
      </c>
      <c r="T46" s="38">
        <f t="shared" si="4"/>
        <v>0.41091698110485653</v>
      </c>
      <c r="U46" s="38">
        <f t="shared" si="5"/>
        <v>26.709603771815676</v>
      </c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</row>
    <row r="47" spans="2:33" x14ac:dyDescent="0.75">
      <c r="B47" s="3" t="s">
        <v>8</v>
      </c>
      <c r="C47" s="3">
        <v>43</v>
      </c>
      <c r="D47" s="3">
        <v>43</v>
      </c>
      <c r="E47" s="3">
        <f t="shared" si="0"/>
        <v>6.9722222222222223</v>
      </c>
      <c r="F47" s="10">
        <v>25.1</v>
      </c>
      <c r="G47" s="10">
        <f t="shared" si="6"/>
        <v>-0.94444444444444464</v>
      </c>
      <c r="H47" s="10">
        <f t="shared" si="7"/>
        <v>-3.4000000000000004</v>
      </c>
      <c r="I47" s="10">
        <f>'Vehicle Data'!$B$6*'WLTP Calculations'!G47</f>
        <v>-276.42566666666676</v>
      </c>
      <c r="J47" s="10">
        <f>'Vehicle Data'!$B$6*9.81*'Vehicle Data'!$B$8</f>
        <v>57.42499320000001</v>
      </c>
      <c r="K47" s="10">
        <f>0.5*(1.225*'Vehicle Data'!B$9*'Vehicle Data'!B$7*'WLTP Calculations'!F47)</f>
        <v>3.0440025000000004</v>
      </c>
      <c r="L47" s="10">
        <f t="shared" si="8"/>
        <v>-0.21595667096666674</v>
      </c>
      <c r="M47" s="10">
        <f t="shared" si="9"/>
        <v>-1.5056979003509263</v>
      </c>
      <c r="N47" s="10">
        <f t="shared" si="10"/>
        <v>-1.0939155723921299</v>
      </c>
      <c r="O47" s="10">
        <f t="shared" si="1"/>
        <v>0</v>
      </c>
      <c r="P47" s="10">
        <f t="shared" si="2"/>
        <v>-48.132285185253714</v>
      </c>
      <c r="Q47" s="9">
        <f t="shared" si="11"/>
        <v>851.15603665839797</v>
      </c>
      <c r="R47" s="9">
        <f t="shared" si="3"/>
        <v>0.85115603665839801</v>
      </c>
      <c r="S47" s="9">
        <f t="shared" si="12"/>
        <v>459.04926629011021</v>
      </c>
      <c r="T47" s="38">
        <f t="shared" si="4"/>
        <v>0.45904926629011022</v>
      </c>
      <c r="U47" s="38">
        <f t="shared" si="5"/>
        <v>29.838202308857163</v>
      </c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</row>
    <row r="48" spans="2:33" x14ac:dyDescent="0.75">
      <c r="B48" s="3" t="s">
        <v>8</v>
      </c>
      <c r="C48" s="3">
        <v>44</v>
      </c>
      <c r="D48" s="3">
        <v>44</v>
      </c>
      <c r="E48" s="3">
        <f t="shared" si="0"/>
        <v>6.1666666666666661</v>
      </c>
      <c r="F48" s="10">
        <v>22.2</v>
      </c>
      <c r="G48" s="10">
        <f t="shared" si="6"/>
        <v>-0.58333333333333348</v>
      </c>
      <c r="H48" s="10">
        <f t="shared" si="7"/>
        <v>-2.1000000000000014</v>
      </c>
      <c r="I48" s="10">
        <f>'Vehicle Data'!$B$6*'WLTP Calculations'!G48</f>
        <v>-170.73350000000008</v>
      </c>
      <c r="J48" s="10">
        <f>'Vehicle Data'!$B$6*9.81*'Vehicle Data'!$B$8</f>
        <v>57.42499320000001</v>
      </c>
      <c r="K48" s="10">
        <f>0.5*(1.225*'Vehicle Data'!B$9*'Vehicle Data'!B$7*'WLTP Calculations'!F48)</f>
        <v>2.6923050000000002</v>
      </c>
      <c r="L48" s="10">
        <f t="shared" si="8"/>
        <v>-0.11061620180000005</v>
      </c>
      <c r="M48" s="10">
        <f t="shared" si="9"/>
        <v>-0.68213324443333356</v>
      </c>
      <c r="N48" s="10">
        <f t="shared" si="10"/>
        <v>-0.37941771379583344</v>
      </c>
      <c r="O48" s="10">
        <f t="shared" si="1"/>
        <v>0</v>
      </c>
      <c r="P48" s="10">
        <f t="shared" si="2"/>
        <v>-17.073797120812504</v>
      </c>
      <c r="Q48" s="9">
        <f t="shared" si="11"/>
        <v>851.15603665839797</v>
      </c>
      <c r="R48" s="9">
        <f t="shared" si="3"/>
        <v>0.85115603665839801</v>
      </c>
      <c r="S48" s="9">
        <f t="shared" si="12"/>
        <v>476.12306341092273</v>
      </c>
      <c r="T48" s="38">
        <f t="shared" si="4"/>
        <v>0.4761230634109227</v>
      </c>
      <c r="U48" s="38">
        <f t="shared" si="5"/>
        <v>30.947999121709977</v>
      </c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</row>
    <row r="49" spans="2:33" x14ac:dyDescent="0.75">
      <c r="B49" s="3" t="s">
        <v>8</v>
      </c>
      <c r="C49" s="3">
        <v>45</v>
      </c>
      <c r="D49" s="3">
        <v>45</v>
      </c>
      <c r="E49" s="3">
        <f t="shared" si="0"/>
        <v>5.8055555555555554</v>
      </c>
      <c r="F49" s="10">
        <v>20.9</v>
      </c>
      <c r="G49" s="10">
        <f t="shared" si="6"/>
        <v>-0.25</v>
      </c>
      <c r="H49" s="10">
        <f t="shared" si="7"/>
        <v>-0.90000000000000036</v>
      </c>
      <c r="I49" s="10">
        <f>'Vehicle Data'!$B$6*'WLTP Calculations'!G49</f>
        <v>-73.171500000000009</v>
      </c>
      <c r="J49" s="10">
        <f>'Vehicle Data'!$B$6*9.81*'Vehicle Data'!$B$8</f>
        <v>57.42499320000001</v>
      </c>
      <c r="K49" s="10">
        <f>0.5*(1.225*'Vehicle Data'!B$9*'Vehicle Data'!B$7*'WLTP Calculations'!F49)</f>
        <v>2.5346475000000002</v>
      </c>
      <c r="L49" s="10">
        <f t="shared" si="8"/>
        <v>-1.3211859299999998E-2</v>
      </c>
      <c r="M49" s="10">
        <f t="shared" si="9"/>
        <v>-7.6702183158333326E-2</v>
      </c>
      <c r="N49" s="10">
        <f t="shared" si="10"/>
        <v>-2.9885554734722011E-2</v>
      </c>
      <c r="O49" s="10">
        <f t="shared" si="1"/>
        <v>0</v>
      </c>
      <c r="P49" s="10">
        <f t="shared" si="2"/>
        <v>-1.3747355177972125</v>
      </c>
      <c r="Q49" s="9">
        <f t="shared" si="11"/>
        <v>851.15603665839797</v>
      </c>
      <c r="R49" s="9">
        <f t="shared" si="3"/>
        <v>0.85115603665839801</v>
      </c>
      <c r="S49" s="9">
        <f t="shared" si="12"/>
        <v>477.49779892871993</v>
      </c>
      <c r="T49" s="38">
        <f t="shared" si="4"/>
        <v>0.47749779892871991</v>
      </c>
      <c r="U49" s="38">
        <f t="shared" si="5"/>
        <v>31.037356930366794</v>
      </c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</row>
    <row r="50" spans="2:33" x14ac:dyDescent="0.75">
      <c r="B50" s="3" t="s">
        <v>8</v>
      </c>
      <c r="C50" s="3">
        <v>46</v>
      </c>
      <c r="D50" s="3">
        <v>46</v>
      </c>
      <c r="E50" s="3">
        <f t="shared" si="0"/>
        <v>5.6666666666666661</v>
      </c>
      <c r="F50" s="10">
        <v>20.399999999999999</v>
      </c>
      <c r="G50" s="10">
        <f t="shared" si="6"/>
        <v>-0.1944444444444442</v>
      </c>
      <c r="H50" s="10">
        <f t="shared" si="7"/>
        <v>-0.69999999999999929</v>
      </c>
      <c r="I50" s="10">
        <f>'Vehicle Data'!$B$6*'WLTP Calculations'!G50</f>
        <v>-56.911166666666603</v>
      </c>
      <c r="J50" s="10">
        <f>'Vehicle Data'!$B$6*9.81*'Vehicle Data'!$B$8</f>
        <v>57.42499320000001</v>
      </c>
      <c r="K50" s="10">
        <f>0.5*(1.225*'Vehicle Data'!B$9*'Vehicle Data'!B$7*'WLTP Calculations'!F50)</f>
        <v>2.4740099999999998</v>
      </c>
      <c r="L50" s="10">
        <f t="shared" si="8"/>
        <v>2.9878365333334072E-3</v>
      </c>
      <c r="M50" s="10">
        <f t="shared" si="9"/>
        <v>1.6931073688889305E-2</v>
      </c>
      <c r="N50" s="10">
        <f t="shared" si="10"/>
        <v>-4.9795617856944169E-2</v>
      </c>
      <c r="O50" s="10">
        <f t="shared" si="1"/>
        <v>0</v>
      </c>
      <c r="P50" s="10">
        <f t="shared" si="2"/>
        <v>-2.3403940392763758</v>
      </c>
      <c r="Q50" s="9">
        <f t="shared" si="11"/>
        <v>851.15603665839797</v>
      </c>
      <c r="R50" s="9">
        <f t="shared" si="3"/>
        <v>0.85115603665839801</v>
      </c>
      <c r="S50" s="9">
        <f t="shared" si="12"/>
        <v>479.83819296799629</v>
      </c>
      <c r="T50" s="38">
        <f t="shared" si="4"/>
        <v>0.47983819296799629</v>
      </c>
      <c r="U50" s="38">
        <f t="shared" si="5"/>
        <v>31.189482542919759</v>
      </c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</row>
    <row r="51" spans="2:33" x14ac:dyDescent="0.75">
      <c r="B51" s="3" t="s">
        <v>8</v>
      </c>
      <c r="C51" s="3">
        <v>47</v>
      </c>
      <c r="D51" s="3">
        <v>47</v>
      </c>
      <c r="E51" s="3">
        <f t="shared" si="0"/>
        <v>5.416666666666667</v>
      </c>
      <c r="F51" s="10">
        <v>19.5</v>
      </c>
      <c r="G51" s="10">
        <f t="shared" si="6"/>
        <v>-0.27777777777777768</v>
      </c>
      <c r="H51" s="10">
        <f t="shared" si="7"/>
        <v>-1</v>
      </c>
      <c r="I51" s="10">
        <f>'Vehicle Data'!$B$6*'WLTP Calculations'!G51</f>
        <v>-81.301666666666648</v>
      </c>
      <c r="J51" s="10">
        <f>'Vehicle Data'!$B$6*9.81*'Vehicle Data'!$B$8</f>
        <v>57.42499320000001</v>
      </c>
      <c r="K51" s="10">
        <f>0.5*(1.225*'Vehicle Data'!B$9*'Vehicle Data'!B$7*'WLTP Calculations'!F51)</f>
        <v>2.3648625000000001</v>
      </c>
      <c r="L51" s="10">
        <f t="shared" si="8"/>
        <v>-2.1511810966666638E-2</v>
      </c>
      <c r="M51" s="10">
        <f t="shared" si="9"/>
        <v>-0.11652230940277764</v>
      </c>
      <c r="N51" s="10">
        <f t="shared" si="10"/>
        <v>-8.2411061338425878E-2</v>
      </c>
      <c r="O51" s="10">
        <f t="shared" si="1"/>
        <v>0</v>
      </c>
      <c r="P51" s="10">
        <f t="shared" si="2"/>
        <v>-3.9557309442444422</v>
      </c>
      <c r="Q51" s="9">
        <f t="shared" si="11"/>
        <v>851.15603665839797</v>
      </c>
      <c r="R51" s="9">
        <f t="shared" si="3"/>
        <v>0.85115603665839801</v>
      </c>
      <c r="S51" s="9">
        <f t="shared" si="12"/>
        <v>483.79392391224076</v>
      </c>
      <c r="T51" s="38">
        <f t="shared" si="4"/>
        <v>0.48379392391224074</v>
      </c>
      <c r="U51" s="38">
        <f t="shared" si="5"/>
        <v>31.446605054295649</v>
      </c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</row>
    <row r="52" spans="2:33" x14ac:dyDescent="0.75">
      <c r="B52" s="3" t="s">
        <v>8</v>
      </c>
      <c r="C52" s="3">
        <v>48</v>
      </c>
      <c r="D52" s="3">
        <v>48</v>
      </c>
      <c r="E52" s="3">
        <f t="shared" si="0"/>
        <v>5.1111111111111107</v>
      </c>
      <c r="F52" s="10">
        <v>18.399999999999999</v>
      </c>
      <c r="G52" s="10">
        <f t="shared" si="6"/>
        <v>-0.23611111111111116</v>
      </c>
      <c r="H52" s="10">
        <f t="shared" si="7"/>
        <v>-0.84999999999999964</v>
      </c>
      <c r="I52" s="10">
        <f>'Vehicle Data'!$B$6*'WLTP Calculations'!G52</f>
        <v>-69.106416666666689</v>
      </c>
      <c r="J52" s="10">
        <f>'Vehicle Data'!$B$6*9.81*'Vehicle Data'!$B$8</f>
        <v>57.42499320000001</v>
      </c>
      <c r="K52" s="10">
        <f>0.5*(1.225*'Vehicle Data'!B$9*'Vehicle Data'!B$7*'WLTP Calculations'!F52)</f>
        <v>2.2314599999999998</v>
      </c>
      <c r="L52" s="10">
        <f t="shared" si="8"/>
        <v>-9.4499634666666797E-3</v>
      </c>
      <c r="M52" s="10">
        <f t="shared" si="9"/>
        <v>-4.8299813274074135E-2</v>
      </c>
      <c r="N52" s="10">
        <f t="shared" si="10"/>
        <v>6.2855475301852065E-2</v>
      </c>
      <c r="O52" s="10">
        <f t="shared" si="1"/>
        <v>3.0799182897907511</v>
      </c>
      <c r="P52" s="10">
        <f t="shared" si="2"/>
        <v>0</v>
      </c>
      <c r="Q52" s="9">
        <f t="shared" si="11"/>
        <v>854.23595494818869</v>
      </c>
      <c r="R52" s="9">
        <f t="shared" si="3"/>
        <v>0.85423595494818871</v>
      </c>
      <c r="S52" s="9">
        <f t="shared" si="12"/>
        <v>483.79392391224076</v>
      </c>
      <c r="T52" s="38">
        <f t="shared" si="4"/>
        <v>0.48379392391224074</v>
      </c>
      <c r="U52" s="38">
        <f t="shared" si="5"/>
        <v>31.446605054295649</v>
      </c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</row>
    <row r="53" spans="2:33" x14ac:dyDescent="0.75">
      <c r="B53" s="3" t="s">
        <v>8</v>
      </c>
      <c r="C53" s="3">
        <v>49</v>
      </c>
      <c r="D53" s="3">
        <v>49</v>
      </c>
      <c r="E53" s="3">
        <f t="shared" si="0"/>
        <v>4.9444444444444446</v>
      </c>
      <c r="F53" s="10">
        <v>17.8</v>
      </c>
      <c r="G53" s="10">
        <f t="shared" si="6"/>
        <v>-8.3333333333333037E-2</v>
      </c>
      <c r="H53" s="10">
        <f t="shared" si="7"/>
        <v>-0.29999999999999893</v>
      </c>
      <c r="I53" s="10">
        <f>'Vehicle Data'!$B$6*'WLTP Calculations'!G53</f>
        <v>-24.390499999999918</v>
      </c>
      <c r="J53" s="10">
        <f>'Vehicle Data'!$B$6*9.81*'Vehicle Data'!$B$8</f>
        <v>57.42499320000001</v>
      </c>
      <c r="K53" s="10">
        <f>0.5*(1.225*'Vehicle Data'!B$9*'Vehicle Data'!B$7*'WLTP Calculations'!F53)</f>
        <v>2.1586950000000003</v>
      </c>
      <c r="L53" s="10">
        <f t="shared" si="8"/>
        <v>3.5193188200000093E-2</v>
      </c>
      <c r="M53" s="10">
        <f t="shared" si="9"/>
        <v>0.17401076387777825</v>
      </c>
      <c r="N53" s="10">
        <f t="shared" si="10"/>
        <v>0.19411034258148158</v>
      </c>
      <c r="O53" s="10">
        <f t="shared" si="1"/>
        <v>9.705517129074078</v>
      </c>
      <c r="P53" s="10">
        <f t="shared" si="2"/>
        <v>0</v>
      </c>
      <c r="Q53" s="9">
        <f t="shared" si="11"/>
        <v>863.9414720772628</v>
      </c>
      <c r="R53" s="9">
        <f t="shared" si="3"/>
        <v>0.8639414720772628</v>
      </c>
      <c r="S53" s="9">
        <f t="shared" si="12"/>
        <v>483.79392391224076</v>
      </c>
      <c r="T53" s="38">
        <f t="shared" si="4"/>
        <v>0.48379392391224074</v>
      </c>
      <c r="U53" s="38">
        <f t="shared" si="5"/>
        <v>31.446605054295649</v>
      </c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</row>
    <row r="54" spans="2:33" x14ac:dyDescent="0.75">
      <c r="B54" s="3" t="s">
        <v>8</v>
      </c>
      <c r="C54" s="3">
        <v>50</v>
      </c>
      <c r="D54" s="3">
        <v>50</v>
      </c>
      <c r="E54" s="3">
        <f t="shared" si="0"/>
        <v>4.9444444444444446</v>
      </c>
      <c r="F54" s="10">
        <v>17.8</v>
      </c>
      <c r="G54" s="10">
        <f t="shared" si="6"/>
        <v>-5.5555555555555802E-2</v>
      </c>
      <c r="H54" s="10">
        <f t="shared" si="7"/>
        <v>-0.20000000000000107</v>
      </c>
      <c r="I54" s="10">
        <f>'Vehicle Data'!$B$6*'WLTP Calculations'!G54</f>
        <v>-16.260333333333406</v>
      </c>
      <c r="J54" s="10">
        <f>'Vehicle Data'!$B$6*9.81*'Vehicle Data'!$B$8</f>
        <v>57.42499320000001</v>
      </c>
      <c r="K54" s="10">
        <f>0.5*(1.225*'Vehicle Data'!B$9*'Vehicle Data'!B$7*'WLTP Calculations'!F54)</f>
        <v>2.1586950000000003</v>
      </c>
      <c r="L54" s="10">
        <f t="shared" si="8"/>
        <v>4.3323354866666608E-2</v>
      </c>
      <c r="M54" s="10">
        <f t="shared" si="9"/>
        <v>0.2142099212851849</v>
      </c>
      <c r="N54" s="10">
        <f t="shared" si="10"/>
        <v>4.4678662125925583E-2</v>
      </c>
      <c r="O54" s="10">
        <f t="shared" si="1"/>
        <v>2.2786117684222047</v>
      </c>
      <c r="P54" s="10">
        <f t="shared" si="2"/>
        <v>0</v>
      </c>
      <c r="Q54" s="9">
        <f t="shared" si="11"/>
        <v>866.22008384568505</v>
      </c>
      <c r="R54" s="9">
        <f t="shared" si="3"/>
        <v>0.86622008384568505</v>
      </c>
      <c r="S54" s="9">
        <f t="shared" si="12"/>
        <v>483.79392391224076</v>
      </c>
      <c r="T54" s="38">
        <f t="shared" si="4"/>
        <v>0.48379392391224074</v>
      </c>
      <c r="U54" s="38">
        <f t="shared" si="5"/>
        <v>31.446605054295649</v>
      </c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</row>
    <row r="55" spans="2:33" x14ac:dyDescent="0.75">
      <c r="B55" s="3" t="s">
        <v>8</v>
      </c>
      <c r="C55" s="3">
        <v>51</v>
      </c>
      <c r="D55" s="3">
        <v>51</v>
      </c>
      <c r="E55" s="3">
        <f t="shared" si="0"/>
        <v>4.833333333333333</v>
      </c>
      <c r="F55" s="10">
        <v>17.399999999999999</v>
      </c>
      <c r="G55" s="10">
        <f t="shared" si="6"/>
        <v>-0.29166666666666696</v>
      </c>
      <c r="H55" s="10">
        <f t="shared" si="7"/>
        <v>-1.0500000000000007</v>
      </c>
      <c r="I55" s="10">
        <f>'Vehicle Data'!$B$6*'WLTP Calculations'!G55</f>
        <v>-85.366750000000096</v>
      </c>
      <c r="J55" s="10">
        <f>'Vehicle Data'!$B$6*9.81*'Vehicle Data'!$B$8</f>
        <v>57.42499320000001</v>
      </c>
      <c r="K55" s="10">
        <f>0.5*(1.225*'Vehicle Data'!B$9*'Vehicle Data'!B$7*'WLTP Calculations'!F55)</f>
        <v>2.110185</v>
      </c>
      <c r="L55" s="10">
        <f t="shared" si="8"/>
        <v>-2.5831571800000085E-2</v>
      </c>
      <c r="M55" s="10">
        <f t="shared" si="9"/>
        <v>-0.12485259703333373</v>
      </c>
      <c r="N55" s="10">
        <f t="shared" si="10"/>
        <v>-0.3142141166199075</v>
      </c>
      <c r="O55" s="10">
        <f t="shared" si="1"/>
        <v>0</v>
      </c>
      <c r="P55" s="10">
        <f t="shared" si="2"/>
        <v>-16.339134064235189</v>
      </c>
      <c r="Q55" s="9">
        <f t="shared" si="11"/>
        <v>866.22008384568505</v>
      </c>
      <c r="R55" s="9">
        <f t="shared" si="3"/>
        <v>0.86622008384568505</v>
      </c>
      <c r="S55" s="9">
        <f t="shared" si="12"/>
        <v>500.13305797647592</v>
      </c>
      <c r="T55" s="38">
        <f t="shared" si="4"/>
        <v>0.50013305797647589</v>
      </c>
      <c r="U55" s="38">
        <f t="shared" si="5"/>
        <v>32.508648768470934</v>
      </c>
      <c r="V55" s="37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</row>
    <row r="56" spans="2:33" x14ac:dyDescent="0.75">
      <c r="B56" s="3" t="s">
        <v>8</v>
      </c>
      <c r="C56" s="3">
        <v>52</v>
      </c>
      <c r="D56" s="3">
        <v>52</v>
      </c>
      <c r="E56" s="3">
        <f t="shared" si="0"/>
        <v>4.3611111111111107</v>
      </c>
      <c r="F56" s="10">
        <v>15.7</v>
      </c>
      <c r="G56" s="10">
        <f t="shared" si="6"/>
        <v>-0.5972222222222221</v>
      </c>
      <c r="H56" s="10">
        <f t="shared" si="7"/>
        <v>-2.1499999999999995</v>
      </c>
      <c r="I56" s="10">
        <f>'Vehicle Data'!$B$6*'WLTP Calculations'!G56</f>
        <v>-174.79858333333331</v>
      </c>
      <c r="J56" s="10">
        <f>'Vehicle Data'!$B$6*9.81*'Vehicle Data'!$B$8</f>
        <v>57.42499320000001</v>
      </c>
      <c r="K56" s="10">
        <f>0.5*(1.225*'Vehicle Data'!B$9*'Vehicle Data'!B$7*'WLTP Calculations'!F56)</f>
        <v>1.9040175000000001</v>
      </c>
      <c r="L56" s="10">
        <f t="shared" si="8"/>
        <v>-0.1154695726333333</v>
      </c>
      <c r="M56" s="10">
        <f t="shared" si="9"/>
        <v>-0.50357563620648127</v>
      </c>
      <c r="N56" s="10">
        <f t="shared" si="10"/>
        <v>-0.41067863564907398</v>
      </c>
      <c r="O56" s="10">
        <f t="shared" si="1"/>
        <v>0</v>
      </c>
      <c r="P56" s="10">
        <f t="shared" si="2"/>
        <v>-21.76596768940092</v>
      </c>
      <c r="Q56" s="9">
        <f t="shared" si="11"/>
        <v>866.22008384568505</v>
      </c>
      <c r="R56" s="9">
        <f t="shared" si="3"/>
        <v>0.86622008384568505</v>
      </c>
      <c r="S56" s="9">
        <f t="shared" si="12"/>
        <v>521.89902566587682</v>
      </c>
      <c r="T56" s="38">
        <f t="shared" si="4"/>
        <v>0.52189902566587687</v>
      </c>
      <c r="U56" s="38">
        <f t="shared" si="5"/>
        <v>33.923436668281994</v>
      </c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</row>
    <row r="57" spans="2:33" x14ac:dyDescent="0.75">
      <c r="B57" s="3" t="s">
        <v>8</v>
      </c>
      <c r="C57" s="3">
        <v>53</v>
      </c>
      <c r="D57" s="3">
        <v>53</v>
      </c>
      <c r="E57" s="3">
        <f t="shared" si="0"/>
        <v>3.6388888888888888</v>
      </c>
      <c r="F57" s="10">
        <v>13.1</v>
      </c>
      <c r="G57" s="10">
        <f t="shared" si="6"/>
        <v>-0.5</v>
      </c>
      <c r="H57" s="10">
        <f t="shared" si="7"/>
        <v>-1.7999999999999998</v>
      </c>
      <c r="I57" s="10">
        <f>'Vehicle Data'!$B$6*'WLTP Calculations'!G57</f>
        <v>-146.34300000000002</v>
      </c>
      <c r="J57" s="10">
        <f>'Vehicle Data'!$B$6*9.81*'Vehicle Data'!$B$8</f>
        <v>57.42499320000001</v>
      </c>
      <c r="K57" s="10">
        <f>0.5*(1.225*'Vehicle Data'!B$9*'Vehicle Data'!B$7*'WLTP Calculations'!F57)</f>
        <v>1.5887025000000001</v>
      </c>
      <c r="L57" s="10">
        <f t="shared" si="8"/>
        <v>-8.7329304300000007E-2</v>
      </c>
      <c r="M57" s="10">
        <f t="shared" si="9"/>
        <v>-0.31778163509166668</v>
      </c>
      <c r="N57" s="10">
        <f t="shared" si="10"/>
        <v>-0.13506641493425933</v>
      </c>
      <c r="O57" s="10">
        <f t="shared" si="1"/>
        <v>0</v>
      </c>
      <c r="P57" s="10">
        <f t="shared" si="2"/>
        <v>-7.2935864064500038</v>
      </c>
      <c r="Q57" s="9">
        <f t="shared" si="11"/>
        <v>866.22008384568505</v>
      </c>
      <c r="R57" s="9">
        <f t="shared" si="3"/>
        <v>0.86622008384568505</v>
      </c>
      <c r="S57" s="9">
        <f t="shared" si="12"/>
        <v>529.19261207232682</v>
      </c>
      <c r="T57" s="38">
        <f t="shared" si="4"/>
        <v>0.52919261207232682</v>
      </c>
      <c r="U57" s="38">
        <f t="shared" si="5"/>
        <v>34.397519784701245</v>
      </c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</row>
    <row r="58" spans="2:33" x14ac:dyDescent="0.75">
      <c r="B58" s="3" t="s">
        <v>8</v>
      </c>
      <c r="C58" s="3">
        <v>54</v>
      </c>
      <c r="D58" s="3">
        <v>54</v>
      </c>
      <c r="E58" s="3">
        <f t="shared" si="0"/>
        <v>3.3611111111111107</v>
      </c>
      <c r="F58" s="10">
        <v>12.1</v>
      </c>
      <c r="G58" s="10">
        <f t="shared" si="6"/>
        <v>-0.1527777777777779</v>
      </c>
      <c r="H58" s="10">
        <f t="shared" si="7"/>
        <v>-0.54999999999999982</v>
      </c>
      <c r="I58" s="10">
        <f>'Vehicle Data'!$B$6*'WLTP Calculations'!G58</f>
        <v>-44.715916666666708</v>
      </c>
      <c r="J58" s="10">
        <f>'Vehicle Data'!$B$6*9.81*'Vehicle Data'!$B$8</f>
        <v>57.42499320000001</v>
      </c>
      <c r="K58" s="10">
        <f>0.5*(1.225*'Vehicle Data'!B$9*'Vehicle Data'!B$7*'WLTP Calculations'!F58)</f>
        <v>1.4674275000000001</v>
      </c>
      <c r="L58" s="10">
        <f t="shared" si="8"/>
        <v>1.4176504033333303E-2</v>
      </c>
      <c r="M58" s="10">
        <f t="shared" si="9"/>
        <v>4.7648805223148037E-2</v>
      </c>
      <c r="N58" s="10">
        <f t="shared" si="10"/>
        <v>0.11518308572268517</v>
      </c>
      <c r="O58" s="10">
        <f t="shared" si="1"/>
        <v>6.335069714747684</v>
      </c>
      <c r="P58" s="10">
        <f t="shared" si="2"/>
        <v>0</v>
      </c>
      <c r="Q58" s="9">
        <f t="shared" si="11"/>
        <v>872.5551535604327</v>
      </c>
      <c r="R58" s="9">
        <f t="shared" si="3"/>
        <v>0.87255515356043267</v>
      </c>
      <c r="S58" s="9">
        <f t="shared" si="12"/>
        <v>529.19261207232682</v>
      </c>
      <c r="T58" s="38">
        <f t="shared" si="4"/>
        <v>0.52919261207232682</v>
      </c>
      <c r="U58" s="38">
        <f t="shared" si="5"/>
        <v>34.397519784701245</v>
      </c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</row>
    <row r="59" spans="2:33" x14ac:dyDescent="0.75">
      <c r="B59" s="3" t="s">
        <v>8</v>
      </c>
      <c r="C59" s="3">
        <v>55</v>
      </c>
      <c r="D59" s="3">
        <v>55</v>
      </c>
      <c r="E59" s="3">
        <f t="shared" si="0"/>
        <v>3.333333333333333</v>
      </c>
      <c r="F59" s="10">
        <v>12</v>
      </c>
      <c r="G59" s="10">
        <f t="shared" si="6"/>
        <v>-1.388888888888884E-2</v>
      </c>
      <c r="H59" s="10">
        <f t="shared" si="7"/>
        <v>-4.9999999999999822E-2</v>
      </c>
      <c r="I59" s="10">
        <f>'Vehicle Data'!$B$6*'WLTP Calculations'!G59</f>
        <v>-4.0650833333333196</v>
      </c>
      <c r="J59" s="10">
        <f>'Vehicle Data'!$B$6*9.81*'Vehicle Data'!$B$8</f>
        <v>57.42499320000001</v>
      </c>
      <c r="K59" s="10">
        <f>0.5*(1.225*'Vehicle Data'!B$9*'Vehicle Data'!B$7*'WLTP Calculations'!F59)</f>
        <v>1.4553</v>
      </c>
      <c r="L59" s="10">
        <f t="shared" si="8"/>
        <v>5.4815209866666693E-2</v>
      </c>
      <c r="M59" s="10">
        <f t="shared" si="9"/>
        <v>0.18271736622222229</v>
      </c>
      <c r="N59" s="10">
        <f t="shared" si="10"/>
        <v>0.18949250511111115</v>
      </c>
      <c r="O59" s="10">
        <f t="shared" si="1"/>
        <v>10.611580286222225</v>
      </c>
      <c r="P59" s="10">
        <f t="shared" si="2"/>
        <v>0</v>
      </c>
      <c r="Q59" s="9">
        <f t="shared" si="11"/>
        <v>883.16673384665489</v>
      </c>
      <c r="R59" s="9">
        <f t="shared" si="3"/>
        <v>0.88316673384665489</v>
      </c>
      <c r="S59" s="9">
        <f t="shared" si="12"/>
        <v>529.19261207232682</v>
      </c>
      <c r="T59" s="38">
        <f t="shared" si="4"/>
        <v>0.52919261207232682</v>
      </c>
      <c r="U59" s="38">
        <f t="shared" si="5"/>
        <v>34.397519784701245</v>
      </c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</row>
    <row r="60" spans="2:33" x14ac:dyDescent="0.75">
      <c r="B60" s="3" t="s">
        <v>8</v>
      </c>
      <c r="C60" s="3">
        <v>56</v>
      </c>
      <c r="D60" s="3">
        <v>56</v>
      </c>
      <c r="E60" s="3">
        <f t="shared" si="0"/>
        <v>3.333333333333333</v>
      </c>
      <c r="F60" s="10">
        <v>12</v>
      </c>
      <c r="G60" s="10">
        <f t="shared" si="6"/>
        <v>0</v>
      </c>
      <c r="H60" s="10">
        <f t="shared" si="7"/>
        <v>0</v>
      </c>
      <c r="I60" s="10">
        <f>'Vehicle Data'!$B$6*'WLTP Calculations'!G60</f>
        <v>0</v>
      </c>
      <c r="J60" s="10">
        <f>'Vehicle Data'!$B$6*9.81*'Vehicle Data'!$B$8</f>
        <v>57.42499320000001</v>
      </c>
      <c r="K60" s="10">
        <f>0.5*(1.225*'Vehicle Data'!B$9*'Vehicle Data'!B$7*'WLTP Calculations'!F60)</f>
        <v>1.4553</v>
      </c>
      <c r="L60" s="10">
        <f t="shared" si="8"/>
        <v>5.888029320000001E-2</v>
      </c>
      <c r="M60" s="10">
        <f t="shared" si="9"/>
        <v>0.19626764400000002</v>
      </c>
      <c r="N60" s="10">
        <f t="shared" si="10"/>
        <v>0.21659306066666684</v>
      </c>
      <c r="O60" s="10">
        <f t="shared" si="1"/>
        <v>12.345804458000011</v>
      </c>
      <c r="P60" s="10">
        <f t="shared" si="2"/>
        <v>0</v>
      </c>
      <c r="Q60" s="9">
        <f t="shared" si="11"/>
        <v>895.51253830465487</v>
      </c>
      <c r="R60" s="9">
        <f t="shared" si="3"/>
        <v>0.89551253830465483</v>
      </c>
      <c r="S60" s="9">
        <f t="shared" si="12"/>
        <v>529.19261207232682</v>
      </c>
      <c r="T60" s="38">
        <f t="shared" si="4"/>
        <v>0.52919261207232682</v>
      </c>
      <c r="U60" s="38">
        <f t="shared" si="5"/>
        <v>34.397519784701245</v>
      </c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</row>
    <row r="61" spans="2:33" x14ac:dyDescent="0.75">
      <c r="B61" s="3" t="s">
        <v>8</v>
      </c>
      <c r="C61" s="3">
        <v>57</v>
      </c>
      <c r="D61" s="3">
        <v>57</v>
      </c>
      <c r="E61" s="3">
        <f t="shared" si="0"/>
        <v>3.333333333333333</v>
      </c>
      <c r="F61" s="10">
        <v>12</v>
      </c>
      <c r="G61" s="10">
        <f t="shared" si="6"/>
        <v>4.1666666666666963E-2</v>
      </c>
      <c r="H61" s="10">
        <f t="shared" si="7"/>
        <v>0.15000000000000036</v>
      </c>
      <c r="I61" s="10">
        <f>'Vehicle Data'!$B$6*'WLTP Calculations'!G61</f>
        <v>12.195250000000089</v>
      </c>
      <c r="J61" s="10">
        <f>'Vehicle Data'!$B$6*9.81*'Vehicle Data'!$B$8</f>
        <v>57.42499320000001</v>
      </c>
      <c r="K61" s="10">
        <f>0.5*(1.225*'Vehicle Data'!B$9*'Vehicle Data'!B$7*'WLTP Calculations'!F61)</f>
        <v>1.4553</v>
      </c>
      <c r="L61" s="10">
        <f t="shared" si="8"/>
        <v>7.1075543200000105E-2</v>
      </c>
      <c r="M61" s="10">
        <f t="shared" si="9"/>
        <v>0.23691847733333365</v>
      </c>
      <c r="N61" s="10">
        <f t="shared" si="10"/>
        <v>0.26077566382083361</v>
      </c>
      <c r="O61" s="10">
        <f t="shared" si="1"/>
        <v>15.12498850160835</v>
      </c>
      <c r="P61" s="10">
        <f t="shared" si="2"/>
        <v>0</v>
      </c>
      <c r="Q61" s="9">
        <f t="shared" si="11"/>
        <v>910.63752680626317</v>
      </c>
      <c r="R61" s="9">
        <f t="shared" si="3"/>
        <v>0.9106375268062632</v>
      </c>
      <c r="S61" s="9">
        <f t="shared" si="12"/>
        <v>529.19261207232682</v>
      </c>
      <c r="T61" s="38">
        <f t="shared" si="4"/>
        <v>0.52919261207232682</v>
      </c>
      <c r="U61" s="38">
        <f t="shared" si="5"/>
        <v>34.397519784701245</v>
      </c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</row>
    <row r="62" spans="2:33" x14ac:dyDescent="0.75">
      <c r="B62" s="3" t="s">
        <v>8</v>
      </c>
      <c r="C62" s="3">
        <v>58</v>
      </c>
      <c r="D62" s="3">
        <v>58</v>
      </c>
      <c r="E62" s="3">
        <f t="shared" si="0"/>
        <v>3.416666666666667</v>
      </c>
      <c r="F62" s="10">
        <v>12.3</v>
      </c>
      <c r="G62" s="10">
        <f t="shared" si="6"/>
        <v>8.3333333333333481E-2</v>
      </c>
      <c r="H62" s="10">
        <f t="shared" si="7"/>
        <v>0.29999999999999982</v>
      </c>
      <c r="I62" s="10">
        <f>'Vehicle Data'!$B$6*'WLTP Calculations'!G62</f>
        <v>24.390500000000046</v>
      </c>
      <c r="J62" s="10">
        <f>'Vehicle Data'!$B$6*9.81*'Vehicle Data'!$B$8</f>
        <v>57.42499320000001</v>
      </c>
      <c r="K62" s="10">
        <f>0.5*(1.225*'Vehicle Data'!B$9*'Vehicle Data'!B$7*'WLTP Calculations'!F62)</f>
        <v>1.4916825000000002</v>
      </c>
      <c r="L62" s="10">
        <f t="shared" si="8"/>
        <v>8.3307175700000041E-2</v>
      </c>
      <c r="M62" s="10">
        <f t="shared" si="9"/>
        <v>0.28463285030833352</v>
      </c>
      <c r="N62" s="10">
        <f t="shared" si="10"/>
        <v>0.41621777700416668</v>
      </c>
      <c r="O62" s="10">
        <f t="shared" si="1"/>
        <v>24.556848843245835</v>
      </c>
      <c r="P62" s="10">
        <f t="shared" si="2"/>
        <v>0</v>
      </c>
      <c r="Q62" s="9">
        <f t="shared" si="11"/>
        <v>935.19437564950897</v>
      </c>
      <c r="R62" s="9">
        <f t="shared" si="3"/>
        <v>0.93519437564950902</v>
      </c>
      <c r="S62" s="9">
        <f t="shared" si="12"/>
        <v>529.19261207232682</v>
      </c>
      <c r="T62" s="38">
        <f t="shared" si="4"/>
        <v>0.52919261207232682</v>
      </c>
      <c r="U62" s="38">
        <f t="shared" si="5"/>
        <v>34.397519784701245</v>
      </c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</row>
    <row r="63" spans="2:33" x14ac:dyDescent="0.75">
      <c r="B63" s="3" t="s">
        <v>8</v>
      </c>
      <c r="C63" s="3">
        <v>59</v>
      </c>
      <c r="D63" s="3">
        <v>59</v>
      </c>
      <c r="E63" s="3">
        <f t="shared" si="0"/>
        <v>3.5</v>
      </c>
      <c r="F63" s="10">
        <v>12.6</v>
      </c>
      <c r="G63" s="10">
        <f t="shared" si="6"/>
        <v>0.33333333333333304</v>
      </c>
      <c r="H63" s="10">
        <f t="shared" si="7"/>
        <v>1.1999999999999993</v>
      </c>
      <c r="I63" s="10">
        <f>'Vehicle Data'!$B$6*'WLTP Calculations'!G63</f>
        <v>97.561999999999927</v>
      </c>
      <c r="J63" s="10">
        <f>'Vehicle Data'!$B$6*9.81*'Vehicle Data'!$B$8</f>
        <v>57.42499320000001</v>
      </c>
      <c r="K63" s="10">
        <f>0.5*(1.225*'Vehicle Data'!B$9*'Vehicle Data'!B$7*'WLTP Calculations'!F63)</f>
        <v>1.528065</v>
      </c>
      <c r="L63" s="10">
        <f t="shared" si="8"/>
        <v>0.15651505819999995</v>
      </c>
      <c r="M63" s="10">
        <f t="shared" si="9"/>
        <v>0.54780270369999984</v>
      </c>
      <c r="N63" s="10">
        <f t="shared" si="10"/>
        <v>0.61887153098749992</v>
      </c>
      <c r="O63" s="10">
        <f t="shared" si="1"/>
        <v>37.132291859249996</v>
      </c>
      <c r="P63" s="10">
        <f t="shared" si="2"/>
        <v>0</v>
      </c>
      <c r="Q63" s="9">
        <f t="shared" si="11"/>
        <v>972.32666750875899</v>
      </c>
      <c r="R63" s="9">
        <f t="shared" si="3"/>
        <v>0.97232666750875896</v>
      </c>
      <c r="S63" s="9">
        <f t="shared" si="12"/>
        <v>529.19261207232682</v>
      </c>
      <c r="T63" s="38">
        <f t="shared" si="4"/>
        <v>0.52919261207232682</v>
      </c>
      <c r="U63" s="38">
        <f t="shared" si="5"/>
        <v>34.397519784701245</v>
      </c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</row>
    <row r="64" spans="2:33" x14ac:dyDescent="0.75">
      <c r="B64" s="3" t="s">
        <v>8</v>
      </c>
      <c r="C64" s="3">
        <v>60</v>
      </c>
      <c r="D64" s="3">
        <v>60</v>
      </c>
      <c r="E64" s="3">
        <f t="shared" si="0"/>
        <v>4.083333333333333</v>
      </c>
      <c r="F64" s="10">
        <v>14.7</v>
      </c>
      <c r="G64" s="10">
        <f t="shared" si="6"/>
        <v>0.375</v>
      </c>
      <c r="H64" s="10">
        <f t="shared" si="7"/>
        <v>1.3500000000000005</v>
      </c>
      <c r="I64" s="10">
        <f>'Vehicle Data'!$B$6*'WLTP Calculations'!G64</f>
        <v>109.75725000000001</v>
      </c>
      <c r="J64" s="10">
        <f>'Vehicle Data'!$B$6*9.81*'Vehicle Data'!$B$8</f>
        <v>57.42499320000001</v>
      </c>
      <c r="K64" s="10">
        <f>0.5*(1.225*'Vehicle Data'!B$9*'Vehicle Data'!B$7*'WLTP Calculations'!F64)</f>
        <v>1.7827425000000001</v>
      </c>
      <c r="L64" s="10">
        <f t="shared" si="8"/>
        <v>0.16896498570000001</v>
      </c>
      <c r="M64" s="10">
        <f t="shared" si="9"/>
        <v>0.689940358275</v>
      </c>
      <c r="N64" s="10">
        <f t="shared" si="10"/>
        <v>0.57460086812500022</v>
      </c>
      <c r="O64" s="10">
        <f t="shared" si="1"/>
        <v>35.050652955625011</v>
      </c>
      <c r="P64" s="10">
        <f t="shared" si="2"/>
        <v>0</v>
      </c>
      <c r="Q64" s="9">
        <f t="shared" si="11"/>
        <v>1007.377320464384</v>
      </c>
      <c r="R64" s="9">
        <f t="shared" si="3"/>
        <v>1.0073773204643839</v>
      </c>
      <c r="S64" s="9">
        <f t="shared" si="12"/>
        <v>529.19261207232682</v>
      </c>
      <c r="T64" s="38">
        <f t="shared" si="4"/>
        <v>0.52919261207232682</v>
      </c>
      <c r="U64" s="38">
        <f t="shared" si="5"/>
        <v>34.397519784701245</v>
      </c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</row>
    <row r="65" spans="2:33" x14ac:dyDescent="0.75">
      <c r="B65" s="3" t="s">
        <v>8</v>
      </c>
      <c r="C65" s="3">
        <v>61</v>
      </c>
      <c r="D65" s="3">
        <v>61</v>
      </c>
      <c r="E65" s="3">
        <f t="shared" si="0"/>
        <v>4.25</v>
      </c>
      <c r="F65" s="10">
        <v>15.3</v>
      </c>
      <c r="G65" s="10">
        <f t="shared" si="6"/>
        <v>0.16666666666666696</v>
      </c>
      <c r="H65" s="10">
        <f t="shared" si="7"/>
        <v>0.60000000000000053</v>
      </c>
      <c r="I65" s="10">
        <f>'Vehicle Data'!$B$6*'WLTP Calculations'!G65</f>
        <v>48.781000000000091</v>
      </c>
      <c r="J65" s="10">
        <f>'Vehicle Data'!$B$6*9.81*'Vehicle Data'!$B$8</f>
        <v>57.42499320000001</v>
      </c>
      <c r="K65" s="10">
        <f>0.5*(1.225*'Vehicle Data'!B$9*'Vehicle Data'!B$7*'WLTP Calculations'!F65)</f>
        <v>1.8555075000000003</v>
      </c>
      <c r="L65" s="10">
        <f t="shared" si="8"/>
        <v>0.1080615007000001</v>
      </c>
      <c r="M65" s="10">
        <f t="shared" si="9"/>
        <v>0.45926137797500044</v>
      </c>
      <c r="N65" s="10">
        <f t="shared" si="10"/>
        <v>0.44149601532500027</v>
      </c>
      <c r="O65" s="10">
        <f t="shared" si="1"/>
        <v>27.372752950150016</v>
      </c>
      <c r="P65" s="10">
        <f t="shared" si="2"/>
        <v>0</v>
      </c>
      <c r="Q65" s="9">
        <f t="shared" si="11"/>
        <v>1034.750073414534</v>
      </c>
      <c r="R65" s="9">
        <f t="shared" si="3"/>
        <v>1.0347500734145341</v>
      </c>
      <c r="S65" s="9">
        <f t="shared" si="12"/>
        <v>529.19261207232682</v>
      </c>
      <c r="T65" s="38">
        <f t="shared" si="4"/>
        <v>0.52919261207232682</v>
      </c>
      <c r="U65" s="38">
        <f t="shared" si="5"/>
        <v>34.397519784701245</v>
      </c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</row>
    <row r="66" spans="2:33" x14ac:dyDescent="0.75">
      <c r="B66" s="3" t="s">
        <v>8</v>
      </c>
      <c r="C66" s="3">
        <v>62</v>
      </c>
      <c r="D66" s="3">
        <v>62</v>
      </c>
      <c r="E66" s="3">
        <f t="shared" si="0"/>
        <v>4.416666666666667</v>
      </c>
      <c r="F66" s="10">
        <v>15.9</v>
      </c>
      <c r="G66" s="10">
        <f t="shared" si="6"/>
        <v>0.125</v>
      </c>
      <c r="H66" s="10">
        <f t="shared" si="7"/>
        <v>0.44999999999999929</v>
      </c>
      <c r="I66" s="10">
        <f>'Vehicle Data'!$B$6*'WLTP Calculations'!G66</f>
        <v>36.585750000000004</v>
      </c>
      <c r="J66" s="10">
        <f>'Vehicle Data'!$B$6*9.81*'Vehicle Data'!$B$8</f>
        <v>57.42499320000001</v>
      </c>
      <c r="K66" s="10">
        <f>0.5*(1.225*'Vehicle Data'!B$9*'Vehicle Data'!B$7*'WLTP Calculations'!F66)</f>
        <v>1.9282725000000003</v>
      </c>
      <c r="L66" s="10">
        <f t="shared" si="8"/>
        <v>9.5939015700000019E-2</v>
      </c>
      <c r="M66" s="10">
        <f t="shared" si="9"/>
        <v>0.4237306526750001</v>
      </c>
      <c r="N66" s="10">
        <f t="shared" si="10"/>
        <v>0.45524928478749993</v>
      </c>
      <c r="O66" s="10">
        <f t="shared" si="1"/>
        <v>28.680704941612497</v>
      </c>
      <c r="P66" s="10">
        <f t="shared" si="2"/>
        <v>0</v>
      </c>
      <c r="Q66" s="9">
        <f t="shared" si="11"/>
        <v>1063.4307783561464</v>
      </c>
      <c r="R66" s="9">
        <f t="shared" si="3"/>
        <v>1.0634307783561465</v>
      </c>
      <c r="S66" s="9">
        <f t="shared" si="12"/>
        <v>529.19261207232682</v>
      </c>
      <c r="T66" s="38">
        <f t="shared" si="4"/>
        <v>0.52919261207232682</v>
      </c>
      <c r="U66" s="38">
        <f t="shared" si="5"/>
        <v>34.397519784701245</v>
      </c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</row>
    <row r="67" spans="2:33" x14ac:dyDescent="0.75">
      <c r="B67" s="3" t="s">
        <v>8</v>
      </c>
      <c r="C67" s="3">
        <v>63</v>
      </c>
      <c r="D67" s="3">
        <v>63</v>
      </c>
      <c r="E67" s="3">
        <f t="shared" si="0"/>
        <v>4.5</v>
      </c>
      <c r="F67" s="10">
        <v>16.2</v>
      </c>
      <c r="G67" s="10">
        <f t="shared" si="6"/>
        <v>0.16666666666666652</v>
      </c>
      <c r="H67" s="10">
        <f t="shared" si="7"/>
        <v>0.60000000000000053</v>
      </c>
      <c r="I67" s="10">
        <f>'Vehicle Data'!$B$6*'WLTP Calculations'!G67</f>
        <v>48.780999999999963</v>
      </c>
      <c r="J67" s="10">
        <f>'Vehicle Data'!$B$6*9.81*'Vehicle Data'!$B$8</f>
        <v>57.42499320000001</v>
      </c>
      <c r="K67" s="10">
        <f>0.5*(1.225*'Vehicle Data'!B$9*'Vehicle Data'!B$7*'WLTP Calculations'!F67)</f>
        <v>1.964655</v>
      </c>
      <c r="L67" s="10">
        <f t="shared" si="8"/>
        <v>0.10817064819999996</v>
      </c>
      <c r="M67" s="10">
        <f t="shared" si="9"/>
        <v>0.48676791689999982</v>
      </c>
      <c r="N67" s="10">
        <f t="shared" si="10"/>
        <v>0.53916676490416671</v>
      </c>
      <c r="O67" s="10">
        <f t="shared" si="1"/>
        <v>34.506672953866669</v>
      </c>
      <c r="P67" s="10">
        <f t="shared" si="2"/>
        <v>0</v>
      </c>
      <c r="Q67" s="9">
        <f t="shared" si="11"/>
        <v>1097.9374513100131</v>
      </c>
      <c r="R67" s="9">
        <f t="shared" si="3"/>
        <v>1.0979374513100131</v>
      </c>
      <c r="S67" s="9">
        <f t="shared" si="12"/>
        <v>529.19261207232682</v>
      </c>
      <c r="T67" s="38">
        <f t="shared" si="4"/>
        <v>0.52919261207232682</v>
      </c>
      <c r="U67" s="38">
        <f t="shared" si="5"/>
        <v>34.397519784701245</v>
      </c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</row>
    <row r="68" spans="2:33" x14ac:dyDescent="0.75">
      <c r="B68" s="3" t="s">
        <v>8</v>
      </c>
      <c r="C68" s="3">
        <v>64</v>
      </c>
      <c r="D68" s="3">
        <v>64</v>
      </c>
      <c r="E68" s="3">
        <f t="shared" ref="E68:E131" si="13">F68/3.6</f>
        <v>4.75</v>
      </c>
      <c r="F68" s="10">
        <v>17.100000000000001</v>
      </c>
      <c r="G68" s="10">
        <f t="shared" si="6"/>
        <v>0.22222222222222232</v>
      </c>
      <c r="H68" s="10">
        <f t="shared" si="7"/>
        <v>0.80000000000000071</v>
      </c>
      <c r="I68" s="10">
        <f>'Vehicle Data'!$B$6*'WLTP Calculations'!G68</f>
        <v>65.04133333333337</v>
      </c>
      <c r="J68" s="10">
        <f>'Vehicle Data'!$B$6*9.81*'Vehicle Data'!$B$8</f>
        <v>57.42499320000001</v>
      </c>
      <c r="K68" s="10">
        <f>0.5*(1.225*'Vehicle Data'!B$9*'Vehicle Data'!B$7*'WLTP Calculations'!F68)</f>
        <v>2.0738025000000002</v>
      </c>
      <c r="L68" s="10">
        <f t="shared" si="8"/>
        <v>0.12454012903333339</v>
      </c>
      <c r="M68" s="10">
        <f t="shared" si="9"/>
        <v>0.59156561290833365</v>
      </c>
      <c r="N68" s="10">
        <f t="shared" si="10"/>
        <v>0.54358481802268532</v>
      </c>
      <c r="O68" s="10">
        <f t="shared" si="1"/>
        <v>35.333013171474548</v>
      </c>
      <c r="P68" s="10">
        <f t="shared" si="2"/>
        <v>0</v>
      </c>
      <c r="Q68" s="9">
        <f t="shared" si="11"/>
        <v>1133.2704644814876</v>
      </c>
      <c r="R68" s="9">
        <f t="shared" si="3"/>
        <v>1.1332704644814875</v>
      </c>
      <c r="S68" s="9">
        <f t="shared" si="12"/>
        <v>529.19261207232682</v>
      </c>
      <c r="T68" s="38">
        <f t="shared" si="4"/>
        <v>0.52919261207232682</v>
      </c>
      <c r="U68" s="38">
        <f t="shared" si="5"/>
        <v>34.397519784701245</v>
      </c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</row>
    <row r="69" spans="2:33" x14ac:dyDescent="0.75">
      <c r="B69" s="3" t="s">
        <v>8</v>
      </c>
      <c r="C69" s="3">
        <v>65</v>
      </c>
      <c r="D69" s="3">
        <v>65</v>
      </c>
      <c r="E69" s="3">
        <f t="shared" si="13"/>
        <v>4.9444444444444446</v>
      </c>
      <c r="F69" s="10">
        <v>17.8</v>
      </c>
      <c r="G69" s="10">
        <f t="shared" si="6"/>
        <v>0.13888888888888884</v>
      </c>
      <c r="H69" s="10">
        <f t="shared" ref="H69:H132" si="14">($F70-$F68)/2</f>
        <v>0.5</v>
      </c>
      <c r="I69" s="10">
        <f>'Vehicle Data'!$B$6*'WLTP Calculations'!G69</f>
        <v>40.650833333333324</v>
      </c>
      <c r="J69" s="10">
        <f>'Vehicle Data'!$B$6*9.81*'Vehicle Data'!$B$8</f>
        <v>57.42499320000001</v>
      </c>
      <c r="K69" s="10">
        <f>0.5*(1.225*'Vehicle Data'!B$9*'Vehicle Data'!B$7*'WLTP Calculations'!F69)</f>
        <v>2.1586950000000003</v>
      </c>
      <c r="L69" s="10">
        <f t="shared" si="8"/>
        <v>0.10023452153333332</v>
      </c>
      <c r="M69" s="10">
        <f t="shared" si="9"/>
        <v>0.49560402313703694</v>
      </c>
      <c r="N69" s="10">
        <f t="shared" si="10"/>
        <v>0.45899525180046274</v>
      </c>
      <c r="O69" s="10">
        <f t="shared" ref="O69:O132" si="15">IF((M69 + M70) / 2 &gt; 0, ((M69 + M70) / 2) * D70, 0)</f>
        <v>30.293686618830542</v>
      </c>
      <c r="P69" s="10">
        <f t="shared" ref="P69:P132" si="16">IF((M69 + M70) / 2 &lt; 0, ((M69 + M70) / 2) * D70, 0)</f>
        <v>0</v>
      </c>
      <c r="Q69" s="9">
        <f t="shared" si="11"/>
        <v>1163.5641511003182</v>
      </c>
      <c r="R69" s="9">
        <f t="shared" ref="R69:R132" si="17">Q69/1000</f>
        <v>1.1635641511003183</v>
      </c>
      <c r="S69" s="9">
        <f t="shared" si="12"/>
        <v>529.19261207232682</v>
      </c>
      <c r="T69" s="38">
        <f t="shared" ref="T69:T132" si="18">S69/1000</f>
        <v>0.52919261207232682</v>
      </c>
      <c r="U69" s="38">
        <f t="shared" ref="U69:U132" si="19">T69*X$4</f>
        <v>34.397519784701245</v>
      </c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</row>
    <row r="70" spans="2:33" x14ac:dyDescent="0.75">
      <c r="B70" s="3" t="s">
        <v>8</v>
      </c>
      <c r="C70" s="3">
        <v>66</v>
      </c>
      <c r="D70" s="3">
        <v>66</v>
      </c>
      <c r="E70" s="3">
        <f t="shared" si="13"/>
        <v>5.0277777777777777</v>
      </c>
      <c r="F70" s="10">
        <v>18.100000000000001</v>
      </c>
      <c r="G70" s="10">
        <f t="shared" ref="G70:G133" si="20">($E71-$E69)/2</f>
        <v>8.3333333333333037E-2</v>
      </c>
      <c r="H70" s="10">
        <f t="shared" si="14"/>
        <v>0.29999999999999893</v>
      </c>
      <c r="I70" s="10">
        <f>'Vehicle Data'!$B$6*'WLTP Calculations'!G70</f>
        <v>24.390499999999918</v>
      </c>
      <c r="J70" s="10">
        <f>'Vehicle Data'!$B$6*9.81*'Vehicle Data'!$B$8</f>
        <v>57.42499320000001</v>
      </c>
      <c r="K70" s="10">
        <f>0.5*(1.225*'Vehicle Data'!B$9*'Vehicle Data'!B$7*'WLTP Calculations'!F70)</f>
        <v>2.1950775000000005</v>
      </c>
      <c r="L70" s="10">
        <f t="shared" ref="L70:L133" si="21">(I70+J70+K70)/1000</f>
        <v>8.4010570699999926E-2</v>
      </c>
      <c r="M70" s="10">
        <f t="shared" ref="M70:M133" si="22">(L70*E70)</f>
        <v>0.42238648046388849</v>
      </c>
      <c r="N70" s="10">
        <f t="shared" ref="N70:N133" si="23">(((M70+M71)/2)*(C71-C70))</f>
        <v>0.59219663915046294</v>
      </c>
      <c r="O70" s="10">
        <f t="shared" si="15"/>
        <v>39.677174823081018</v>
      </c>
      <c r="P70" s="10">
        <f t="shared" si="16"/>
        <v>0</v>
      </c>
      <c r="Q70" s="9">
        <f t="shared" ref="Q70:Q133" si="24">(Q69+O70)</f>
        <v>1203.2413259233992</v>
      </c>
      <c r="R70" s="9">
        <f t="shared" si="17"/>
        <v>1.2032413259233992</v>
      </c>
      <c r="S70" s="9">
        <f t="shared" ref="S70:T133" si="25">S69+(P70*-1)</f>
        <v>529.19261207232682</v>
      </c>
      <c r="T70" s="38">
        <f t="shared" si="18"/>
        <v>0.52919261207232682</v>
      </c>
      <c r="U70" s="38">
        <f t="shared" si="19"/>
        <v>34.397519784701245</v>
      </c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</row>
    <row r="71" spans="2:33" x14ac:dyDescent="0.75">
      <c r="B71" s="3" t="s">
        <v>8</v>
      </c>
      <c r="C71" s="3">
        <v>67</v>
      </c>
      <c r="D71" s="3">
        <v>67</v>
      </c>
      <c r="E71" s="3">
        <f t="shared" si="13"/>
        <v>5.1111111111111107</v>
      </c>
      <c r="F71" s="10">
        <v>18.399999999999999</v>
      </c>
      <c r="G71" s="10">
        <f t="shared" si="20"/>
        <v>0.3055555555555558</v>
      </c>
      <c r="H71" s="10">
        <f t="shared" si="14"/>
        <v>1.0999999999999996</v>
      </c>
      <c r="I71" s="10">
        <f>'Vehicle Data'!$B$6*'WLTP Calculations'!G71</f>
        <v>89.431833333333415</v>
      </c>
      <c r="J71" s="10">
        <f>'Vehicle Data'!$B$6*9.81*'Vehicle Data'!$B$8</f>
        <v>57.42499320000001</v>
      </c>
      <c r="K71" s="10">
        <f>0.5*(1.225*'Vehicle Data'!B$9*'Vehicle Data'!B$7*'WLTP Calculations'!F71)</f>
        <v>2.2314599999999998</v>
      </c>
      <c r="L71" s="10">
        <f t="shared" si="21"/>
        <v>0.14908828653333342</v>
      </c>
      <c r="M71" s="10">
        <f t="shared" si="22"/>
        <v>0.7620067978370374</v>
      </c>
      <c r="N71" s="10">
        <f t="shared" si="23"/>
        <v>1.0999923956837965</v>
      </c>
      <c r="O71" s="10">
        <f t="shared" si="15"/>
        <v>74.799482906498156</v>
      </c>
      <c r="P71" s="10">
        <f t="shared" si="16"/>
        <v>0</v>
      </c>
      <c r="Q71" s="9">
        <f t="shared" si="24"/>
        <v>1278.0408088298973</v>
      </c>
      <c r="R71" s="9">
        <f t="shared" si="17"/>
        <v>1.2780408088298973</v>
      </c>
      <c r="S71" s="9">
        <f t="shared" si="25"/>
        <v>529.19261207232682</v>
      </c>
      <c r="T71" s="38">
        <f t="shared" si="18"/>
        <v>0.52919261207232682</v>
      </c>
      <c r="U71" s="38">
        <f t="shared" si="19"/>
        <v>34.397519784701245</v>
      </c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</row>
    <row r="72" spans="2:33" x14ac:dyDescent="0.75">
      <c r="B72" s="3" t="s">
        <v>8</v>
      </c>
      <c r="C72" s="3">
        <v>68</v>
      </c>
      <c r="D72" s="3">
        <v>68</v>
      </c>
      <c r="E72" s="3">
        <f t="shared" si="13"/>
        <v>5.6388888888888893</v>
      </c>
      <c r="F72" s="10">
        <v>20.3</v>
      </c>
      <c r="G72" s="10">
        <f t="shared" si="20"/>
        <v>0.66666666666666652</v>
      </c>
      <c r="H72" s="10">
        <f t="shared" si="14"/>
        <v>2.4000000000000004</v>
      </c>
      <c r="I72" s="10">
        <f>'Vehicle Data'!$B$6*'WLTP Calculations'!G72</f>
        <v>195.12399999999997</v>
      </c>
      <c r="J72" s="10">
        <f>'Vehicle Data'!$B$6*9.81*'Vehicle Data'!$B$8</f>
        <v>57.42499320000001</v>
      </c>
      <c r="K72" s="10">
        <f>0.5*(1.225*'Vehicle Data'!B$9*'Vehicle Data'!B$7*'WLTP Calculations'!F72)</f>
        <v>2.4618825000000002</v>
      </c>
      <c r="L72" s="10">
        <f t="shared" si="21"/>
        <v>0.25501087569999997</v>
      </c>
      <c r="M72" s="10">
        <f t="shared" si="22"/>
        <v>1.4379779935305554</v>
      </c>
      <c r="N72" s="10">
        <f t="shared" si="23"/>
        <v>1.7252043807800921</v>
      </c>
      <c r="O72" s="10">
        <f t="shared" si="15"/>
        <v>119.03910227382636</v>
      </c>
      <c r="P72" s="10">
        <f t="shared" si="16"/>
        <v>0</v>
      </c>
      <c r="Q72" s="9">
        <f t="shared" si="24"/>
        <v>1397.0799111037236</v>
      </c>
      <c r="R72" s="9">
        <f t="shared" si="17"/>
        <v>1.3970799111037235</v>
      </c>
      <c r="S72" s="9">
        <f t="shared" si="25"/>
        <v>529.19261207232682</v>
      </c>
      <c r="T72" s="38">
        <f t="shared" si="18"/>
        <v>0.52919261207232682</v>
      </c>
      <c r="U72" s="38">
        <f t="shared" si="19"/>
        <v>34.397519784701245</v>
      </c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</row>
    <row r="73" spans="2:33" x14ac:dyDescent="0.75">
      <c r="B73" s="3" t="s">
        <v>8</v>
      </c>
      <c r="C73" s="3">
        <v>69</v>
      </c>
      <c r="D73" s="3">
        <v>69</v>
      </c>
      <c r="E73" s="3">
        <f t="shared" si="13"/>
        <v>6.4444444444444438</v>
      </c>
      <c r="F73" s="10">
        <v>23.2</v>
      </c>
      <c r="G73" s="10">
        <f t="shared" si="20"/>
        <v>0.86111111111111072</v>
      </c>
      <c r="H73" s="10">
        <f t="shared" si="14"/>
        <v>3.0999999999999996</v>
      </c>
      <c r="I73" s="10">
        <f>'Vehicle Data'!$B$6*'WLTP Calculations'!G73</f>
        <v>252.03516666666658</v>
      </c>
      <c r="J73" s="10">
        <f>'Vehicle Data'!$B$6*9.81*'Vehicle Data'!$B$8</f>
        <v>57.42499320000001</v>
      </c>
      <c r="K73" s="10">
        <f>0.5*(1.225*'Vehicle Data'!B$9*'Vehicle Data'!B$7*'WLTP Calculations'!F73)</f>
        <v>2.81358</v>
      </c>
      <c r="L73" s="10">
        <f t="shared" si="21"/>
        <v>0.31227373986666657</v>
      </c>
      <c r="M73" s="10">
        <f t="shared" si="22"/>
        <v>2.0124307680296289</v>
      </c>
      <c r="N73" s="10">
        <f t="shared" si="23"/>
        <v>2.216876278257871</v>
      </c>
      <c r="O73" s="10">
        <f t="shared" si="15"/>
        <v>155.18133947805097</v>
      </c>
      <c r="P73" s="10">
        <f t="shared" si="16"/>
        <v>0</v>
      </c>
      <c r="Q73" s="9">
        <f t="shared" si="24"/>
        <v>1552.2612505817747</v>
      </c>
      <c r="R73" s="9">
        <f t="shared" si="17"/>
        <v>1.5522612505817748</v>
      </c>
      <c r="S73" s="9">
        <f t="shared" si="25"/>
        <v>529.19261207232682</v>
      </c>
      <c r="T73" s="38">
        <f t="shared" si="18"/>
        <v>0.52919261207232682</v>
      </c>
      <c r="U73" s="38">
        <f t="shared" si="19"/>
        <v>34.397519784701245</v>
      </c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</row>
    <row r="74" spans="2:33" x14ac:dyDescent="0.75">
      <c r="B74" s="3" t="s">
        <v>8</v>
      </c>
      <c r="C74" s="3">
        <v>70</v>
      </c>
      <c r="D74" s="3">
        <v>70</v>
      </c>
      <c r="E74" s="3">
        <f t="shared" si="13"/>
        <v>7.3611111111111107</v>
      </c>
      <c r="F74" s="10">
        <v>26.5</v>
      </c>
      <c r="G74" s="10">
        <f t="shared" si="20"/>
        <v>0.91666666666666741</v>
      </c>
      <c r="H74" s="10">
        <f t="shared" si="14"/>
        <v>3.3000000000000007</v>
      </c>
      <c r="I74" s="10">
        <f>'Vehicle Data'!$B$6*'WLTP Calculations'!G74</f>
        <v>268.29550000000023</v>
      </c>
      <c r="J74" s="10">
        <f>'Vehicle Data'!$B$6*9.81*'Vehicle Data'!$B$8</f>
        <v>57.42499320000001</v>
      </c>
      <c r="K74" s="10">
        <f>0.5*(1.225*'Vehicle Data'!B$9*'Vehicle Data'!B$7*'WLTP Calculations'!F74)</f>
        <v>3.2137875</v>
      </c>
      <c r="L74" s="10">
        <f t="shared" si="21"/>
        <v>0.32893428070000025</v>
      </c>
      <c r="M74" s="10">
        <f t="shared" si="22"/>
        <v>2.4213217884861127</v>
      </c>
      <c r="N74" s="10">
        <f t="shared" si="23"/>
        <v>2.489615106978242</v>
      </c>
      <c r="O74" s="10">
        <f t="shared" si="15"/>
        <v>176.76267259545517</v>
      </c>
      <c r="P74" s="10">
        <f t="shared" si="16"/>
        <v>0</v>
      </c>
      <c r="Q74" s="9">
        <f t="shared" si="24"/>
        <v>1729.0239231772298</v>
      </c>
      <c r="R74" s="9">
        <f t="shared" si="17"/>
        <v>1.7290239231772297</v>
      </c>
      <c r="S74" s="9">
        <f t="shared" si="25"/>
        <v>529.19261207232682</v>
      </c>
      <c r="T74" s="38">
        <f t="shared" si="18"/>
        <v>0.52919261207232682</v>
      </c>
      <c r="U74" s="38">
        <f t="shared" si="19"/>
        <v>34.397519784701245</v>
      </c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</row>
    <row r="75" spans="2:33" x14ac:dyDescent="0.75">
      <c r="B75" s="3" t="s">
        <v>8</v>
      </c>
      <c r="C75" s="3">
        <v>71</v>
      </c>
      <c r="D75" s="3">
        <v>71</v>
      </c>
      <c r="E75" s="3">
        <f t="shared" si="13"/>
        <v>8.2777777777777786</v>
      </c>
      <c r="F75" s="10">
        <v>29.8</v>
      </c>
      <c r="G75" s="10">
        <f t="shared" si="20"/>
        <v>0.84722222222222232</v>
      </c>
      <c r="H75" s="10">
        <f t="shared" si="14"/>
        <v>3.0500000000000007</v>
      </c>
      <c r="I75" s="10">
        <f>'Vehicle Data'!$B$6*'WLTP Calculations'!G75</f>
        <v>247.97008333333341</v>
      </c>
      <c r="J75" s="10">
        <f>'Vehicle Data'!$B$6*9.81*'Vehicle Data'!$B$8</f>
        <v>57.42499320000001</v>
      </c>
      <c r="K75" s="10">
        <f>0.5*(1.225*'Vehicle Data'!B$9*'Vehicle Data'!B$7*'WLTP Calculations'!F75)</f>
        <v>3.6139950000000005</v>
      </c>
      <c r="L75" s="10">
        <f t="shared" si="21"/>
        <v>0.3090090715333334</v>
      </c>
      <c r="M75" s="10">
        <f t="shared" si="22"/>
        <v>2.5579084254703712</v>
      </c>
      <c r="N75" s="10">
        <f t="shared" si="23"/>
        <v>2.4035292077333335</v>
      </c>
      <c r="O75" s="10">
        <f t="shared" si="15"/>
        <v>173.05410295680002</v>
      </c>
      <c r="P75" s="10">
        <f t="shared" si="16"/>
        <v>0</v>
      </c>
      <c r="Q75" s="9">
        <f t="shared" si="24"/>
        <v>1902.0780261340299</v>
      </c>
      <c r="R75" s="9">
        <f t="shared" si="17"/>
        <v>1.9020780261340298</v>
      </c>
      <c r="S75" s="9">
        <f t="shared" si="25"/>
        <v>529.19261207232682</v>
      </c>
      <c r="T75" s="38">
        <f t="shared" si="18"/>
        <v>0.52919261207232682</v>
      </c>
      <c r="U75" s="38">
        <f t="shared" si="19"/>
        <v>34.397519784701245</v>
      </c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</row>
    <row r="76" spans="2:33" x14ac:dyDescent="0.75">
      <c r="B76" s="3" t="s">
        <v>8</v>
      </c>
      <c r="C76" s="3">
        <v>72</v>
      </c>
      <c r="D76" s="3">
        <v>72</v>
      </c>
      <c r="E76" s="3">
        <f t="shared" si="13"/>
        <v>9.0555555555555554</v>
      </c>
      <c r="F76" s="10">
        <v>32.6</v>
      </c>
      <c r="G76" s="10">
        <f t="shared" si="20"/>
        <v>0.6388888888888884</v>
      </c>
      <c r="H76" s="10">
        <f t="shared" si="14"/>
        <v>2.2999999999999989</v>
      </c>
      <c r="I76" s="10">
        <f>'Vehicle Data'!$B$6*'WLTP Calculations'!G76</f>
        <v>186.99383333333321</v>
      </c>
      <c r="J76" s="10">
        <f>'Vehicle Data'!$B$6*9.81*'Vehicle Data'!$B$8</f>
        <v>57.42499320000001</v>
      </c>
      <c r="K76" s="10">
        <f>0.5*(1.225*'Vehicle Data'!B$9*'Vehicle Data'!B$7*'WLTP Calculations'!F76)</f>
        <v>3.9535650000000002</v>
      </c>
      <c r="L76" s="10">
        <f t="shared" si="21"/>
        <v>0.24837239153333324</v>
      </c>
      <c r="M76" s="10">
        <f t="shared" si="22"/>
        <v>2.2491499899962952</v>
      </c>
      <c r="N76" s="10">
        <f t="shared" si="23"/>
        <v>1.9821109510277772</v>
      </c>
      <c r="O76" s="10">
        <f t="shared" si="15"/>
        <v>144.69409942502773</v>
      </c>
      <c r="P76" s="10">
        <f t="shared" si="16"/>
        <v>0</v>
      </c>
      <c r="Q76" s="9">
        <f t="shared" si="24"/>
        <v>2046.7721255590577</v>
      </c>
      <c r="R76" s="9">
        <f t="shared" si="17"/>
        <v>2.0467721255590576</v>
      </c>
      <c r="S76" s="9">
        <f t="shared" si="25"/>
        <v>529.19261207232682</v>
      </c>
      <c r="T76" s="38">
        <f t="shared" si="18"/>
        <v>0.52919261207232682</v>
      </c>
      <c r="U76" s="38">
        <f t="shared" si="19"/>
        <v>34.397519784701245</v>
      </c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</row>
    <row r="77" spans="2:33" x14ac:dyDescent="0.75">
      <c r="B77" s="3" t="s">
        <v>8</v>
      </c>
      <c r="C77" s="3">
        <v>73</v>
      </c>
      <c r="D77" s="3">
        <v>73</v>
      </c>
      <c r="E77" s="3">
        <f t="shared" si="13"/>
        <v>9.5555555555555554</v>
      </c>
      <c r="F77" s="10">
        <v>34.4</v>
      </c>
      <c r="G77" s="10">
        <f t="shared" si="20"/>
        <v>0.40277777777777768</v>
      </c>
      <c r="H77" s="10">
        <f t="shared" si="14"/>
        <v>1.4499999999999993</v>
      </c>
      <c r="I77" s="10">
        <f>'Vehicle Data'!$B$6*'WLTP Calculations'!G77</f>
        <v>117.88741666666665</v>
      </c>
      <c r="J77" s="10">
        <f>'Vehicle Data'!$B$6*9.81*'Vehicle Data'!$B$8</f>
        <v>57.42499320000001</v>
      </c>
      <c r="K77" s="10">
        <f>0.5*(1.225*'Vehicle Data'!B$9*'Vehicle Data'!B$7*'WLTP Calculations'!F77)</f>
        <v>4.1718599999999997</v>
      </c>
      <c r="L77" s="10">
        <f t="shared" si="21"/>
        <v>0.17948426986666666</v>
      </c>
      <c r="M77" s="10">
        <f t="shared" si="22"/>
        <v>1.7150719120592592</v>
      </c>
      <c r="N77" s="10">
        <f t="shared" si="23"/>
        <v>1.562762795476389</v>
      </c>
      <c r="O77" s="10">
        <f t="shared" si="15"/>
        <v>115.64444686525279</v>
      </c>
      <c r="P77" s="10">
        <f t="shared" si="16"/>
        <v>0</v>
      </c>
      <c r="Q77" s="9">
        <f t="shared" si="24"/>
        <v>2162.4165724243103</v>
      </c>
      <c r="R77" s="9">
        <f t="shared" si="17"/>
        <v>2.1624165724243101</v>
      </c>
      <c r="S77" s="9">
        <f t="shared" si="25"/>
        <v>529.19261207232682</v>
      </c>
      <c r="T77" s="38">
        <f t="shared" si="18"/>
        <v>0.52919261207232682</v>
      </c>
      <c r="U77" s="38">
        <f t="shared" si="19"/>
        <v>34.397519784701245</v>
      </c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</row>
    <row r="78" spans="2:33" x14ac:dyDescent="0.75">
      <c r="B78" s="3" t="s">
        <v>8</v>
      </c>
      <c r="C78" s="3">
        <v>74</v>
      </c>
      <c r="D78" s="3">
        <v>74</v>
      </c>
      <c r="E78" s="3">
        <f t="shared" si="13"/>
        <v>9.8611111111111107</v>
      </c>
      <c r="F78" s="10">
        <v>35.5</v>
      </c>
      <c r="G78" s="10">
        <f t="shared" si="20"/>
        <v>0.27777777777777768</v>
      </c>
      <c r="H78" s="10">
        <f t="shared" si="14"/>
        <v>1</v>
      </c>
      <c r="I78" s="10">
        <f>'Vehicle Data'!$B$6*'WLTP Calculations'!G78</f>
        <v>81.301666666666648</v>
      </c>
      <c r="J78" s="10">
        <f>'Vehicle Data'!$B$6*9.81*'Vehicle Data'!$B$8</f>
        <v>57.42499320000001</v>
      </c>
      <c r="K78" s="10">
        <f>0.5*(1.225*'Vehicle Data'!B$9*'Vehicle Data'!B$7*'WLTP Calculations'!F78)</f>
        <v>4.3052625000000004</v>
      </c>
      <c r="L78" s="10">
        <f t="shared" si="21"/>
        <v>0.14303192236666668</v>
      </c>
      <c r="M78" s="10">
        <f t="shared" si="22"/>
        <v>1.4104536788935185</v>
      </c>
      <c r="N78" s="10">
        <f t="shared" si="23"/>
        <v>1.4083332158097215</v>
      </c>
      <c r="O78" s="10">
        <f t="shared" si="15"/>
        <v>105.62499118572912</v>
      </c>
      <c r="P78" s="10">
        <f t="shared" si="16"/>
        <v>0</v>
      </c>
      <c r="Q78" s="9">
        <f t="shared" si="24"/>
        <v>2268.0415636100392</v>
      </c>
      <c r="R78" s="9">
        <f t="shared" si="17"/>
        <v>2.2680415636100393</v>
      </c>
      <c r="S78" s="9">
        <f t="shared" si="25"/>
        <v>529.19261207232682</v>
      </c>
      <c r="T78" s="38">
        <f t="shared" si="18"/>
        <v>0.52919261207232682</v>
      </c>
      <c r="U78" s="38">
        <f t="shared" si="19"/>
        <v>34.397519784701245</v>
      </c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</row>
    <row r="79" spans="2:33" x14ac:dyDescent="0.75">
      <c r="B79" s="3" t="s">
        <v>8</v>
      </c>
      <c r="C79" s="3">
        <v>75</v>
      </c>
      <c r="D79" s="3">
        <v>75</v>
      </c>
      <c r="E79" s="3">
        <f t="shared" si="13"/>
        <v>10.111111111111111</v>
      </c>
      <c r="F79" s="10">
        <v>36.4</v>
      </c>
      <c r="G79" s="10">
        <f t="shared" si="20"/>
        <v>0.2638888888888884</v>
      </c>
      <c r="H79" s="10">
        <f t="shared" si="14"/>
        <v>0.94999999999999929</v>
      </c>
      <c r="I79" s="10">
        <f>'Vehicle Data'!$B$6*'WLTP Calculations'!G79</f>
        <v>77.236583333333201</v>
      </c>
      <c r="J79" s="10">
        <f>'Vehicle Data'!$B$6*9.81*'Vehicle Data'!$B$8</f>
        <v>57.42499320000001</v>
      </c>
      <c r="K79" s="10">
        <f>0.5*(1.225*'Vehicle Data'!B$9*'Vehicle Data'!B$7*'WLTP Calculations'!F79)</f>
        <v>4.4144100000000002</v>
      </c>
      <c r="L79" s="10">
        <f t="shared" si="21"/>
        <v>0.1390759865333332</v>
      </c>
      <c r="M79" s="10">
        <f t="shared" si="22"/>
        <v>1.4062127527259245</v>
      </c>
      <c r="N79" s="10">
        <f t="shared" si="23"/>
        <v>1.4683905172907405</v>
      </c>
      <c r="O79" s="10">
        <f t="shared" si="15"/>
        <v>111.59767931409628</v>
      </c>
      <c r="P79" s="10">
        <f t="shared" si="16"/>
        <v>0</v>
      </c>
      <c r="Q79" s="9">
        <f t="shared" si="24"/>
        <v>2379.6392429241355</v>
      </c>
      <c r="R79" s="9">
        <f t="shared" si="17"/>
        <v>2.3796392429241355</v>
      </c>
      <c r="S79" s="9">
        <f t="shared" si="25"/>
        <v>529.19261207232682</v>
      </c>
      <c r="T79" s="38">
        <f t="shared" si="18"/>
        <v>0.52919261207232682</v>
      </c>
      <c r="U79" s="38">
        <f t="shared" si="19"/>
        <v>34.397519784701245</v>
      </c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</row>
    <row r="80" spans="2:33" x14ac:dyDescent="0.75">
      <c r="B80" s="3" t="s">
        <v>8</v>
      </c>
      <c r="C80" s="3">
        <v>76</v>
      </c>
      <c r="D80" s="3">
        <v>76</v>
      </c>
      <c r="E80" s="3">
        <f t="shared" si="13"/>
        <v>10.388888888888888</v>
      </c>
      <c r="F80" s="10">
        <v>37.4</v>
      </c>
      <c r="G80" s="10">
        <f t="shared" si="20"/>
        <v>0.29166666666666696</v>
      </c>
      <c r="H80" s="10">
        <f t="shared" si="14"/>
        <v>1.0500000000000007</v>
      </c>
      <c r="I80" s="10">
        <f>'Vehicle Data'!$B$6*'WLTP Calculations'!G80</f>
        <v>85.366750000000096</v>
      </c>
      <c r="J80" s="10">
        <f>'Vehicle Data'!$B$6*9.81*'Vehicle Data'!$B$8</f>
        <v>57.42499320000001</v>
      </c>
      <c r="K80" s="10">
        <f>0.5*(1.225*'Vehicle Data'!B$9*'Vehicle Data'!B$7*'WLTP Calculations'!F80)</f>
        <v>4.535685</v>
      </c>
      <c r="L80" s="10">
        <f t="shared" si="21"/>
        <v>0.14732742820000011</v>
      </c>
      <c r="M80" s="10">
        <f t="shared" si="22"/>
        <v>1.5305682818555566</v>
      </c>
      <c r="N80" s="10">
        <f t="shared" si="23"/>
        <v>1.5103161638837974</v>
      </c>
      <c r="O80" s="10">
        <f t="shared" si="15"/>
        <v>116.2943446190524</v>
      </c>
      <c r="P80" s="10">
        <f t="shared" si="16"/>
        <v>0</v>
      </c>
      <c r="Q80" s="9">
        <f t="shared" si="24"/>
        <v>2495.933587543188</v>
      </c>
      <c r="R80" s="9">
        <f t="shared" si="17"/>
        <v>2.4959335875431878</v>
      </c>
      <c r="S80" s="9">
        <f t="shared" si="25"/>
        <v>529.19261207232682</v>
      </c>
      <c r="T80" s="38">
        <f t="shared" si="18"/>
        <v>0.52919261207232682</v>
      </c>
      <c r="U80" s="38">
        <f t="shared" si="19"/>
        <v>34.397519784701245</v>
      </c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</row>
    <row r="81" spans="2:33" x14ac:dyDescent="0.75">
      <c r="B81" s="3" t="s">
        <v>8</v>
      </c>
      <c r="C81" s="3">
        <v>77</v>
      </c>
      <c r="D81" s="3">
        <v>77</v>
      </c>
      <c r="E81" s="3">
        <f t="shared" si="13"/>
        <v>10.694444444444445</v>
      </c>
      <c r="F81" s="10">
        <v>38.5</v>
      </c>
      <c r="G81" s="10">
        <f t="shared" si="20"/>
        <v>0.26388888888888928</v>
      </c>
      <c r="H81" s="10">
        <f t="shared" si="14"/>
        <v>0.94999999999999929</v>
      </c>
      <c r="I81" s="10">
        <f>'Vehicle Data'!$B$6*'WLTP Calculations'!G81</f>
        <v>77.236583333333456</v>
      </c>
      <c r="J81" s="10">
        <f>'Vehicle Data'!$B$6*9.81*'Vehicle Data'!$B$8</f>
        <v>57.42499320000001</v>
      </c>
      <c r="K81" s="10">
        <f>0.5*(1.225*'Vehicle Data'!B$9*'Vehicle Data'!B$7*'WLTP Calculations'!F81)</f>
        <v>4.6690875000000007</v>
      </c>
      <c r="L81" s="10">
        <f t="shared" si="21"/>
        <v>0.13933066403333344</v>
      </c>
      <c r="M81" s="10">
        <f t="shared" si="22"/>
        <v>1.4900640459120382</v>
      </c>
      <c r="N81" s="10">
        <f t="shared" si="23"/>
        <v>1.3063775795546295</v>
      </c>
      <c r="O81" s="10">
        <f t="shared" si="15"/>
        <v>101.89745120526111</v>
      </c>
      <c r="P81" s="10">
        <f t="shared" si="16"/>
        <v>0</v>
      </c>
      <c r="Q81" s="9">
        <f t="shared" si="24"/>
        <v>2597.8310387484489</v>
      </c>
      <c r="R81" s="9">
        <f t="shared" si="17"/>
        <v>2.5978310387484491</v>
      </c>
      <c r="S81" s="9">
        <f t="shared" si="25"/>
        <v>529.19261207232682</v>
      </c>
      <c r="T81" s="38">
        <f t="shared" si="18"/>
        <v>0.52919261207232682</v>
      </c>
      <c r="U81" s="38">
        <f t="shared" si="19"/>
        <v>34.397519784701245</v>
      </c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</row>
    <row r="82" spans="2:33" x14ac:dyDescent="0.75">
      <c r="B82" s="3" t="s">
        <v>8</v>
      </c>
      <c r="C82" s="3">
        <v>78</v>
      </c>
      <c r="D82" s="3">
        <v>78</v>
      </c>
      <c r="E82" s="3">
        <f t="shared" si="13"/>
        <v>10.916666666666666</v>
      </c>
      <c r="F82" s="10">
        <v>39.299999999999997</v>
      </c>
      <c r="G82" s="10">
        <f t="shared" si="20"/>
        <v>0.1388888888888884</v>
      </c>
      <c r="H82" s="10">
        <f t="shared" si="14"/>
        <v>0.5</v>
      </c>
      <c r="I82" s="10">
        <f>'Vehicle Data'!$B$6*'WLTP Calculations'!G82</f>
        <v>40.650833333333196</v>
      </c>
      <c r="J82" s="10">
        <f>'Vehicle Data'!$B$6*9.81*'Vehicle Data'!$B$8</f>
        <v>57.42499320000001</v>
      </c>
      <c r="K82" s="10">
        <f>0.5*(1.225*'Vehicle Data'!B$9*'Vehicle Data'!B$7*'WLTP Calculations'!F82)</f>
        <v>4.7661075000000004</v>
      </c>
      <c r="L82" s="10">
        <f t="shared" si="21"/>
        <v>0.10284193403333322</v>
      </c>
      <c r="M82" s="10">
        <f t="shared" si="22"/>
        <v>1.122691113197221</v>
      </c>
      <c r="N82" s="10">
        <f t="shared" si="23"/>
        <v>0.83576141425833372</v>
      </c>
      <c r="O82" s="10">
        <f t="shared" si="15"/>
        <v>66.025151726408367</v>
      </c>
      <c r="P82" s="10">
        <f t="shared" si="16"/>
        <v>0</v>
      </c>
      <c r="Q82" s="9">
        <f t="shared" si="24"/>
        <v>2663.8561904748572</v>
      </c>
      <c r="R82" s="9">
        <f t="shared" si="17"/>
        <v>2.6638561904748572</v>
      </c>
      <c r="S82" s="9">
        <f t="shared" si="25"/>
        <v>529.19261207232682</v>
      </c>
      <c r="T82" s="38">
        <f t="shared" si="18"/>
        <v>0.52919261207232682</v>
      </c>
      <c r="U82" s="38">
        <f t="shared" si="19"/>
        <v>34.397519784701245</v>
      </c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</row>
    <row r="83" spans="2:33" x14ac:dyDescent="0.75">
      <c r="B83" s="3" t="s">
        <v>8</v>
      </c>
      <c r="C83" s="3">
        <v>79</v>
      </c>
      <c r="D83" s="3">
        <v>79</v>
      </c>
      <c r="E83" s="3">
        <f t="shared" si="13"/>
        <v>10.972222222222221</v>
      </c>
      <c r="F83" s="10">
        <v>39.5</v>
      </c>
      <c r="G83" s="10">
        <f t="shared" si="20"/>
        <v>-4.1666666666666075E-2</v>
      </c>
      <c r="H83" s="10">
        <f t="shared" si="14"/>
        <v>-0.14999999999999858</v>
      </c>
      <c r="I83" s="10">
        <f>'Vehicle Data'!$B$6*'WLTP Calculations'!G83</f>
        <v>-12.195249999999827</v>
      </c>
      <c r="J83" s="10">
        <f>'Vehicle Data'!$B$6*9.81*'Vehicle Data'!$B$8</f>
        <v>57.42499320000001</v>
      </c>
      <c r="K83" s="10">
        <f>0.5*(1.225*'Vehicle Data'!B$9*'Vehicle Data'!B$7*'WLTP Calculations'!F83)</f>
        <v>4.7903625000000005</v>
      </c>
      <c r="L83" s="10">
        <f t="shared" si="21"/>
        <v>5.0020105700000185E-2</v>
      </c>
      <c r="M83" s="10">
        <f t="shared" si="22"/>
        <v>0.54883171531944641</v>
      </c>
      <c r="N83" s="10">
        <f t="shared" si="23"/>
        <v>0.39089523402083515</v>
      </c>
      <c r="O83" s="10">
        <f t="shared" si="15"/>
        <v>31.271618721666812</v>
      </c>
      <c r="P83" s="10">
        <f t="shared" si="16"/>
        <v>0</v>
      </c>
      <c r="Q83" s="9">
        <f t="shared" si="24"/>
        <v>2695.1278091965241</v>
      </c>
      <c r="R83" s="9">
        <f t="shared" si="17"/>
        <v>2.6951278091965243</v>
      </c>
      <c r="S83" s="9">
        <f t="shared" si="25"/>
        <v>529.19261207232682</v>
      </c>
      <c r="T83" s="38">
        <f t="shared" si="18"/>
        <v>0.52919261207232682</v>
      </c>
      <c r="U83" s="38">
        <f t="shared" si="19"/>
        <v>34.397519784701245</v>
      </c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</row>
    <row r="84" spans="2:33" x14ac:dyDescent="0.75">
      <c r="B84" s="3" t="s">
        <v>8</v>
      </c>
      <c r="C84" s="3">
        <v>80</v>
      </c>
      <c r="D84" s="3">
        <v>80</v>
      </c>
      <c r="E84" s="3">
        <f t="shared" si="13"/>
        <v>10.833333333333334</v>
      </c>
      <c r="F84" s="10">
        <v>39</v>
      </c>
      <c r="G84" s="10">
        <f t="shared" si="20"/>
        <v>-0.1388888888888884</v>
      </c>
      <c r="H84" s="10">
        <f t="shared" si="14"/>
        <v>-0.5</v>
      </c>
      <c r="I84" s="10">
        <f>'Vehicle Data'!$B$6*'WLTP Calculations'!G84</f>
        <v>-40.650833333333196</v>
      </c>
      <c r="J84" s="10">
        <f>'Vehicle Data'!$B$6*9.81*'Vehicle Data'!$B$8</f>
        <v>57.42499320000001</v>
      </c>
      <c r="K84" s="10">
        <f>0.5*(1.225*'Vehicle Data'!B$9*'Vehicle Data'!B$7*'WLTP Calculations'!F84)</f>
        <v>4.7297250000000002</v>
      </c>
      <c r="L84" s="10">
        <f t="shared" si="21"/>
        <v>2.1503884866666816E-2</v>
      </c>
      <c r="M84" s="10">
        <f t="shared" si="22"/>
        <v>0.23295875272222386</v>
      </c>
      <c r="N84" s="10">
        <f t="shared" si="23"/>
        <v>7.8982857650463034E-2</v>
      </c>
      <c r="O84" s="10">
        <f t="shared" si="15"/>
        <v>6.3976114696875062</v>
      </c>
      <c r="P84" s="10">
        <f t="shared" si="16"/>
        <v>0</v>
      </c>
      <c r="Q84" s="9">
        <f t="shared" si="24"/>
        <v>2701.5254206662116</v>
      </c>
      <c r="R84" s="9">
        <f t="shared" si="17"/>
        <v>2.7015254206662118</v>
      </c>
      <c r="S84" s="9">
        <f t="shared" si="25"/>
        <v>529.19261207232682</v>
      </c>
      <c r="T84" s="38">
        <f t="shared" si="18"/>
        <v>0.52919261207232682</v>
      </c>
      <c r="U84" s="38">
        <f t="shared" si="19"/>
        <v>34.397519784701245</v>
      </c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</row>
    <row r="85" spans="2:33" x14ac:dyDescent="0.75">
      <c r="B85" s="3" t="s">
        <v>8</v>
      </c>
      <c r="C85" s="3">
        <v>81</v>
      </c>
      <c r="D85" s="3">
        <v>81</v>
      </c>
      <c r="E85" s="3">
        <f t="shared" si="13"/>
        <v>10.694444444444445</v>
      </c>
      <c r="F85" s="10">
        <v>38.5</v>
      </c>
      <c r="G85" s="10">
        <f t="shared" si="20"/>
        <v>-0.2361111111111116</v>
      </c>
      <c r="H85" s="10">
        <f t="shared" si="14"/>
        <v>-0.85000000000000142</v>
      </c>
      <c r="I85" s="10">
        <f>'Vehicle Data'!$B$6*'WLTP Calculations'!G85</f>
        <v>-69.106416666666817</v>
      </c>
      <c r="J85" s="10">
        <f>'Vehicle Data'!$B$6*9.81*'Vehicle Data'!$B$8</f>
        <v>57.42499320000001</v>
      </c>
      <c r="K85" s="10">
        <f>0.5*(1.225*'Vehicle Data'!B$9*'Vehicle Data'!B$7*'WLTP Calculations'!F85)</f>
        <v>4.6690875000000007</v>
      </c>
      <c r="L85" s="10">
        <f t="shared" si="21"/>
        <v>-7.0123359666668062E-3</v>
      </c>
      <c r="M85" s="10">
        <f t="shared" si="22"/>
        <v>-7.4993037421297787E-2</v>
      </c>
      <c r="N85" s="10">
        <f t="shared" si="23"/>
        <v>-3.2459460917594204E-2</v>
      </c>
      <c r="O85" s="10">
        <f t="shared" si="15"/>
        <v>0</v>
      </c>
      <c r="P85" s="10">
        <f t="shared" si="16"/>
        <v>-2.6616757952427248</v>
      </c>
      <c r="Q85" s="9">
        <f t="shared" si="24"/>
        <v>2701.5254206662116</v>
      </c>
      <c r="R85" s="9">
        <f t="shared" si="17"/>
        <v>2.7015254206662118</v>
      </c>
      <c r="S85" s="9">
        <f t="shared" si="25"/>
        <v>531.8542878675695</v>
      </c>
      <c r="T85" s="38">
        <f t="shared" si="18"/>
        <v>0.5318542878675695</v>
      </c>
      <c r="U85" s="38">
        <f t="shared" si="19"/>
        <v>34.570528711392015</v>
      </c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</row>
    <row r="86" spans="2:33" x14ac:dyDescent="0.75">
      <c r="B86" s="3" t="s">
        <v>8</v>
      </c>
      <c r="C86" s="3">
        <v>82</v>
      </c>
      <c r="D86" s="3">
        <v>82</v>
      </c>
      <c r="E86" s="3">
        <f t="shared" si="13"/>
        <v>10.361111111111111</v>
      </c>
      <c r="F86" s="10">
        <v>37.299999999999997</v>
      </c>
      <c r="G86" s="10">
        <f t="shared" si="20"/>
        <v>-0.20833333333333393</v>
      </c>
      <c r="H86" s="10">
        <f t="shared" si="14"/>
        <v>-0.75</v>
      </c>
      <c r="I86" s="10">
        <f>'Vehicle Data'!$B$6*'WLTP Calculations'!G86</f>
        <v>-60.976250000000178</v>
      </c>
      <c r="J86" s="10">
        <f>'Vehicle Data'!$B$6*9.81*'Vehicle Data'!$B$8</f>
        <v>57.42499320000001</v>
      </c>
      <c r="K86" s="10">
        <f>0.5*(1.225*'Vehicle Data'!B$9*'Vehicle Data'!B$7*'WLTP Calculations'!F86)</f>
        <v>4.5235574999999999</v>
      </c>
      <c r="L86" s="10">
        <f t="shared" si="21"/>
        <v>9.7230069999983202E-4</v>
      </c>
      <c r="M86" s="10">
        <f t="shared" si="22"/>
        <v>1.0074115586109371E-2</v>
      </c>
      <c r="N86" s="10">
        <f t="shared" si="23"/>
        <v>0.19785674159861072</v>
      </c>
      <c r="O86" s="10">
        <f t="shared" si="15"/>
        <v>16.422109552684688</v>
      </c>
      <c r="P86" s="10">
        <f t="shared" si="16"/>
        <v>0</v>
      </c>
      <c r="Q86" s="9">
        <f t="shared" si="24"/>
        <v>2717.9475302188962</v>
      </c>
      <c r="R86" s="9">
        <f t="shared" si="17"/>
        <v>2.717947530218896</v>
      </c>
      <c r="S86" s="9">
        <f t="shared" si="25"/>
        <v>531.8542878675695</v>
      </c>
      <c r="T86" s="38">
        <f t="shared" si="18"/>
        <v>0.5318542878675695</v>
      </c>
      <c r="U86" s="38">
        <f t="shared" si="19"/>
        <v>34.570528711392015</v>
      </c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</row>
    <row r="87" spans="2:33" x14ac:dyDescent="0.75">
      <c r="B87" s="3" t="s">
        <v>8</v>
      </c>
      <c r="C87" s="3">
        <v>83</v>
      </c>
      <c r="D87" s="3">
        <v>83</v>
      </c>
      <c r="E87" s="3">
        <f t="shared" si="13"/>
        <v>10.277777777777777</v>
      </c>
      <c r="F87" s="10">
        <v>37</v>
      </c>
      <c r="G87" s="10">
        <f t="shared" si="20"/>
        <v>-8.3333333333333037E-2</v>
      </c>
      <c r="H87" s="10">
        <f t="shared" si="14"/>
        <v>-0.29999999999999716</v>
      </c>
      <c r="I87" s="10">
        <f>'Vehicle Data'!$B$6*'WLTP Calculations'!G87</f>
        <v>-24.390499999999918</v>
      </c>
      <c r="J87" s="10">
        <f>'Vehicle Data'!$B$6*9.81*'Vehicle Data'!$B$8</f>
        <v>57.42499320000001</v>
      </c>
      <c r="K87" s="10">
        <f>0.5*(1.225*'Vehicle Data'!B$9*'Vehicle Data'!B$7*'WLTP Calculations'!F87)</f>
        <v>4.4871750000000006</v>
      </c>
      <c r="L87" s="10">
        <f t="shared" si="21"/>
        <v>3.7521668200000094E-2</v>
      </c>
      <c r="M87" s="10">
        <f t="shared" si="22"/>
        <v>0.38563936761111206</v>
      </c>
      <c r="N87" s="10">
        <f t="shared" si="23"/>
        <v>0.28028734957268581</v>
      </c>
      <c r="O87" s="10">
        <f t="shared" si="15"/>
        <v>23.544137364105609</v>
      </c>
      <c r="P87" s="10">
        <f t="shared" si="16"/>
        <v>0</v>
      </c>
      <c r="Q87" s="9">
        <f t="shared" si="24"/>
        <v>2741.4916675830018</v>
      </c>
      <c r="R87" s="9">
        <f t="shared" si="17"/>
        <v>2.7414916675830017</v>
      </c>
      <c r="S87" s="9">
        <f t="shared" si="25"/>
        <v>531.8542878675695</v>
      </c>
      <c r="T87" s="38">
        <f t="shared" si="18"/>
        <v>0.5318542878675695</v>
      </c>
      <c r="U87" s="38">
        <f t="shared" si="19"/>
        <v>34.570528711392015</v>
      </c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</row>
    <row r="88" spans="2:33" x14ac:dyDescent="0.75">
      <c r="B88" s="3" t="s">
        <v>8</v>
      </c>
      <c r="C88" s="3">
        <v>84</v>
      </c>
      <c r="D88" s="3">
        <v>84</v>
      </c>
      <c r="E88" s="3">
        <f t="shared" si="13"/>
        <v>10.194444444444445</v>
      </c>
      <c r="F88" s="10">
        <v>36.700000000000003</v>
      </c>
      <c r="G88" s="10">
        <f t="shared" si="20"/>
        <v>-0.15277777777777768</v>
      </c>
      <c r="H88" s="10">
        <f t="shared" si="14"/>
        <v>-0.55000000000000071</v>
      </c>
      <c r="I88" s="10">
        <f>'Vehicle Data'!$B$6*'WLTP Calculations'!G88</f>
        <v>-44.715916666666644</v>
      </c>
      <c r="J88" s="10">
        <f>'Vehicle Data'!$B$6*9.81*'Vehicle Data'!$B$8</f>
        <v>57.42499320000001</v>
      </c>
      <c r="K88" s="10">
        <f>0.5*(1.225*'Vehicle Data'!B$9*'Vehicle Data'!B$7*'WLTP Calculations'!F88)</f>
        <v>4.4507925000000004</v>
      </c>
      <c r="L88" s="10">
        <f t="shared" si="21"/>
        <v>1.7159869033333365E-2</v>
      </c>
      <c r="M88" s="10">
        <f t="shared" si="22"/>
        <v>0.17493533153425958</v>
      </c>
      <c r="N88" s="10">
        <f t="shared" si="23"/>
        <v>0.11173805539166656</v>
      </c>
      <c r="O88" s="10">
        <f t="shared" si="15"/>
        <v>9.4977347082916577</v>
      </c>
      <c r="P88" s="10">
        <f t="shared" si="16"/>
        <v>0</v>
      </c>
      <c r="Q88" s="9">
        <f t="shared" si="24"/>
        <v>2750.9894022912936</v>
      </c>
      <c r="R88" s="9">
        <f t="shared" si="17"/>
        <v>2.7509894022912937</v>
      </c>
      <c r="S88" s="9">
        <f t="shared" si="25"/>
        <v>531.8542878675695</v>
      </c>
      <c r="T88" s="38">
        <f t="shared" si="18"/>
        <v>0.5318542878675695</v>
      </c>
      <c r="U88" s="38">
        <f t="shared" si="19"/>
        <v>34.570528711392015</v>
      </c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</row>
    <row r="89" spans="2:33" x14ac:dyDescent="0.75">
      <c r="B89" s="3" t="s">
        <v>8</v>
      </c>
      <c r="C89" s="3">
        <v>85</v>
      </c>
      <c r="D89" s="3">
        <v>85</v>
      </c>
      <c r="E89" s="3">
        <f t="shared" si="13"/>
        <v>9.9722222222222214</v>
      </c>
      <c r="F89" s="10">
        <v>35.9</v>
      </c>
      <c r="G89" s="10">
        <f t="shared" si="20"/>
        <v>-0.19444444444444464</v>
      </c>
      <c r="H89" s="10">
        <f t="shared" si="14"/>
        <v>-0.70000000000000284</v>
      </c>
      <c r="I89" s="10">
        <f>'Vehicle Data'!$B$6*'WLTP Calculations'!G89</f>
        <v>-56.91116666666673</v>
      </c>
      <c r="J89" s="10">
        <f>'Vehicle Data'!$B$6*9.81*'Vehicle Data'!$B$8</f>
        <v>57.42499320000001</v>
      </c>
      <c r="K89" s="10">
        <f>0.5*(1.225*'Vehicle Data'!B$9*'Vehicle Data'!B$7*'WLTP Calculations'!F89)</f>
        <v>4.3537724999999998</v>
      </c>
      <c r="L89" s="10">
        <f t="shared" si="21"/>
        <v>4.8675990333332791E-3</v>
      </c>
      <c r="M89" s="10">
        <f t="shared" si="22"/>
        <v>4.8540779249073532E-2</v>
      </c>
      <c r="N89" s="10">
        <f t="shared" si="23"/>
        <v>6.770859560277781E-2</v>
      </c>
      <c r="O89" s="10">
        <f t="shared" si="15"/>
        <v>5.822939221838892</v>
      </c>
      <c r="P89" s="10">
        <f t="shared" si="16"/>
        <v>0</v>
      </c>
      <c r="Q89" s="9">
        <f t="shared" si="24"/>
        <v>2756.8123415131327</v>
      </c>
      <c r="R89" s="9">
        <f t="shared" si="17"/>
        <v>2.7568123415131325</v>
      </c>
      <c r="S89" s="9">
        <f t="shared" si="25"/>
        <v>531.8542878675695</v>
      </c>
      <c r="T89" s="38">
        <f t="shared" si="18"/>
        <v>0.5318542878675695</v>
      </c>
      <c r="U89" s="38">
        <f t="shared" si="19"/>
        <v>34.570528711392015</v>
      </c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</row>
    <row r="90" spans="2:33" x14ac:dyDescent="0.75">
      <c r="B90" s="3" t="s">
        <v>8</v>
      </c>
      <c r="C90" s="3">
        <v>86</v>
      </c>
      <c r="D90" s="3">
        <v>86</v>
      </c>
      <c r="E90" s="3">
        <f t="shared" si="13"/>
        <v>9.8055555555555554</v>
      </c>
      <c r="F90" s="10">
        <v>35.299999999999997</v>
      </c>
      <c r="G90" s="10">
        <f t="shared" si="20"/>
        <v>-0.18055555555555536</v>
      </c>
      <c r="H90" s="10">
        <f t="shared" si="14"/>
        <v>-0.64999999999999858</v>
      </c>
      <c r="I90" s="10">
        <f>'Vehicle Data'!$B$6*'WLTP Calculations'!G90</f>
        <v>-52.846083333333283</v>
      </c>
      <c r="J90" s="10">
        <f>'Vehicle Data'!$B$6*9.81*'Vehicle Data'!$B$8</f>
        <v>57.42499320000001</v>
      </c>
      <c r="K90" s="10">
        <f>0.5*(1.225*'Vehicle Data'!B$9*'Vehicle Data'!B$7*'WLTP Calculations'!F90)</f>
        <v>4.2810075000000003</v>
      </c>
      <c r="L90" s="10">
        <f t="shared" si="21"/>
        <v>8.8599173666667284E-3</v>
      </c>
      <c r="M90" s="10">
        <f t="shared" si="22"/>
        <v>8.6876411956482089E-2</v>
      </c>
      <c r="N90" s="10">
        <f t="shared" si="23"/>
        <v>0.12467704306898195</v>
      </c>
      <c r="O90" s="10">
        <f t="shared" si="15"/>
        <v>10.84690274700143</v>
      </c>
      <c r="P90" s="10">
        <f t="shared" si="16"/>
        <v>0</v>
      </c>
      <c r="Q90" s="9">
        <f t="shared" si="24"/>
        <v>2767.6592442601341</v>
      </c>
      <c r="R90" s="9">
        <f t="shared" si="17"/>
        <v>2.767659244260134</v>
      </c>
      <c r="S90" s="9">
        <f t="shared" si="25"/>
        <v>531.8542878675695</v>
      </c>
      <c r="T90" s="38">
        <f t="shared" si="18"/>
        <v>0.5318542878675695</v>
      </c>
      <c r="U90" s="38">
        <f t="shared" si="19"/>
        <v>34.570528711392015</v>
      </c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</row>
    <row r="91" spans="2:33" x14ac:dyDescent="0.75">
      <c r="B91" s="3" t="s">
        <v>8</v>
      </c>
      <c r="C91" s="3">
        <v>87</v>
      </c>
      <c r="D91" s="3">
        <v>87</v>
      </c>
      <c r="E91" s="3">
        <f t="shared" si="13"/>
        <v>9.6111111111111107</v>
      </c>
      <c r="F91" s="10">
        <v>34.6</v>
      </c>
      <c r="G91" s="10">
        <f t="shared" si="20"/>
        <v>-0.15277777777777768</v>
      </c>
      <c r="H91" s="10">
        <f t="shared" si="14"/>
        <v>-0.54999999999999716</v>
      </c>
      <c r="I91" s="10">
        <f>'Vehicle Data'!$B$6*'WLTP Calculations'!G91</f>
        <v>-44.715916666666644</v>
      </c>
      <c r="J91" s="10">
        <f>'Vehicle Data'!$B$6*9.81*'Vehicle Data'!$B$8</f>
        <v>57.42499320000001</v>
      </c>
      <c r="K91" s="10">
        <f>0.5*(1.225*'Vehicle Data'!B$9*'Vehicle Data'!B$7*'WLTP Calculations'!F91)</f>
        <v>4.1961150000000007</v>
      </c>
      <c r="L91" s="10">
        <f t="shared" si="21"/>
        <v>1.6905191533333367E-2</v>
      </c>
      <c r="M91" s="10">
        <f t="shared" si="22"/>
        <v>0.16247767418148179</v>
      </c>
      <c r="N91" s="10">
        <f t="shared" si="23"/>
        <v>-0.14763825895925914</v>
      </c>
      <c r="O91" s="10">
        <f t="shared" si="15"/>
        <v>0</v>
      </c>
      <c r="P91" s="10">
        <f t="shared" si="16"/>
        <v>-12.992166788414805</v>
      </c>
      <c r="Q91" s="9">
        <f t="shared" si="24"/>
        <v>2767.6592442601341</v>
      </c>
      <c r="R91" s="9">
        <f t="shared" si="17"/>
        <v>2.767659244260134</v>
      </c>
      <c r="S91" s="9">
        <f t="shared" si="25"/>
        <v>544.8464546559843</v>
      </c>
      <c r="T91" s="38">
        <f t="shared" si="18"/>
        <v>0.54484645465598436</v>
      </c>
      <c r="U91" s="38">
        <f t="shared" si="19"/>
        <v>35.415019552638981</v>
      </c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</row>
    <row r="92" spans="2:33" x14ac:dyDescent="0.75">
      <c r="B92" s="3" t="s">
        <v>8</v>
      </c>
      <c r="C92" s="3">
        <v>88</v>
      </c>
      <c r="D92" s="3">
        <v>88</v>
      </c>
      <c r="E92" s="3">
        <f t="shared" si="13"/>
        <v>9.5</v>
      </c>
      <c r="F92" s="10">
        <v>34.200000000000003</v>
      </c>
      <c r="G92" s="10">
        <f t="shared" si="20"/>
        <v>-0.375</v>
      </c>
      <c r="H92" s="10">
        <f t="shared" si="14"/>
        <v>-1.3500000000000014</v>
      </c>
      <c r="I92" s="10">
        <f>'Vehicle Data'!$B$6*'WLTP Calculations'!G92</f>
        <v>-109.75725000000001</v>
      </c>
      <c r="J92" s="10">
        <f>'Vehicle Data'!$B$6*9.81*'Vehicle Data'!$B$8</f>
        <v>57.42499320000001</v>
      </c>
      <c r="K92" s="10">
        <f>0.5*(1.225*'Vehicle Data'!B$9*'Vehicle Data'!B$7*'WLTP Calculations'!F92)</f>
        <v>4.1476050000000004</v>
      </c>
      <c r="L92" s="10">
        <f t="shared" si="21"/>
        <v>-4.8184651800000006E-2</v>
      </c>
      <c r="M92" s="10">
        <f t="shared" si="22"/>
        <v>-0.45775419210000007</v>
      </c>
      <c r="N92" s="10">
        <f t="shared" si="23"/>
        <v>-1.2000419556569448</v>
      </c>
      <c r="O92" s="10">
        <f t="shared" si="15"/>
        <v>0</v>
      </c>
      <c r="P92" s="10">
        <f t="shared" si="16"/>
        <v>-106.80373405346809</v>
      </c>
      <c r="Q92" s="9">
        <f t="shared" si="24"/>
        <v>2767.6592442601341</v>
      </c>
      <c r="R92" s="9">
        <f t="shared" si="17"/>
        <v>2.767659244260134</v>
      </c>
      <c r="S92" s="9">
        <f t="shared" si="25"/>
        <v>651.65018870945244</v>
      </c>
      <c r="T92" s="38">
        <f t="shared" si="18"/>
        <v>0.65165018870945246</v>
      </c>
      <c r="U92" s="38">
        <f t="shared" si="19"/>
        <v>42.357262266114411</v>
      </c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</row>
    <row r="93" spans="2:33" x14ac:dyDescent="0.75">
      <c r="B93" s="3" t="s">
        <v>8</v>
      </c>
      <c r="C93" s="3">
        <v>89</v>
      </c>
      <c r="D93" s="3">
        <v>89</v>
      </c>
      <c r="E93" s="3">
        <f t="shared" si="13"/>
        <v>8.8611111111111107</v>
      </c>
      <c r="F93" s="10">
        <v>31.9</v>
      </c>
      <c r="G93" s="10">
        <f t="shared" si="20"/>
        <v>-0.95833333333333348</v>
      </c>
      <c r="H93" s="10">
        <f t="shared" si="14"/>
        <v>-3.4500000000000011</v>
      </c>
      <c r="I93" s="10">
        <f>'Vehicle Data'!$B$6*'WLTP Calculations'!G93</f>
        <v>-280.49075000000011</v>
      </c>
      <c r="J93" s="10">
        <f>'Vehicle Data'!$B$6*9.81*'Vehicle Data'!$B$8</f>
        <v>57.42499320000001</v>
      </c>
      <c r="K93" s="10">
        <f>0.5*(1.225*'Vehicle Data'!B$9*'Vehicle Data'!B$7*'WLTP Calculations'!F93)</f>
        <v>3.8686725000000002</v>
      </c>
      <c r="L93" s="10">
        <f t="shared" si="21"/>
        <v>-0.21919708430000009</v>
      </c>
      <c r="M93" s="10">
        <f t="shared" si="22"/>
        <v>-1.9423297192138897</v>
      </c>
      <c r="N93" s="10">
        <f t="shared" si="23"/>
        <v>-2.2668056048694449</v>
      </c>
      <c r="O93" s="10">
        <f t="shared" si="15"/>
        <v>0</v>
      </c>
      <c r="P93" s="10">
        <f t="shared" si="16"/>
        <v>-204.01250443825003</v>
      </c>
      <c r="Q93" s="9">
        <f t="shared" si="24"/>
        <v>2767.6592442601341</v>
      </c>
      <c r="R93" s="9">
        <f t="shared" si="17"/>
        <v>2.767659244260134</v>
      </c>
      <c r="S93" s="9">
        <f t="shared" si="25"/>
        <v>855.6626931477025</v>
      </c>
      <c r="T93" s="38">
        <f t="shared" si="18"/>
        <v>0.85566269314770249</v>
      </c>
      <c r="U93" s="38">
        <f t="shared" si="19"/>
        <v>55.618075054600659</v>
      </c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</row>
    <row r="94" spans="2:33" x14ac:dyDescent="0.75">
      <c r="B94" s="3" t="s">
        <v>8</v>
      </c>
      <c r="C94" s="3">
        <v>90</v>
      </c>
      <c r="D94" s="3">
        <v>90</v>
      </c>
      <c r="E94" s="3">
        <f t="shared" si="13"/>
        <v>7.583333333333333</v>
      </c>
      <c r="F94" s="10">
        <v>27.3</v>
      </c>
      <c r="G94" s="10">
        <f t="shared" si="20"/>
        <v>-1.375</v>
      </c>
      <c r="H94" s="10">
        <f t="shared" si="14"/>
        <v>-4.9499999999999993</v>
      </c>
      <c r="I94" s="10">
        <f>'Vehicle Data'!$B$6*'WLTP Calculations'!G94</f>
        <v>-402.44325000000003</v>
      </c>
      <c r="J94" s="10">
        <f>'Vehicle Data'!$B$6*9.81*'Vehicle Data'!$B$8</f>
        <v>57.42499320000001</v>
      </c>
      <c r="K94" s="10">
        <f>0.5*(1.225*'Vehicle Data'!B$9*'Vehicle Data'!B$7*'WLTP Calculations'!F94)</f>
        <v>3.3108075000000001</v>
      </c>
      <c r="L94" s="10">
        <f t="shared" si="21"/>
        <v>-0.34170744930000002</v>
      </c>
      <c r="M94" s="10">
        <f t="shared" si="22"/>
        <v>-2.5912814905250001</v>
      </c>
      <c r="N94" s="10">
        <f t="shared" si="23"/>
        <v>-2.3913951734476848</v>
      </c>
      <c r="O94" s="10">
        <f t="shared" si="15"/>
        <v>0</v>
      </c>
      <c r="P94" s="10">
        <f t="shared" si="16"/>
        <v>-217.61696078373933</v>
      </c>
      <c r="Q94" s="9">
        <f t="shared" si="24"/>
        <v>2767.6592442601341</v>
      </c>
      <c r="R94" s="9">
        <f t="shared" si="17"/>
        <v>2.767659244260134</v>
      </c>
      <c r="S94" s="9">
        <f t="shared" si="25"/>
        <v>1073.2796539314418</v>
      </c>
      <c r="T94" s="38">
        <f t="shared" si="18"/>
        <v>1.0732796539314418</v>
      </c>
      <c r="U94" s="38">
        <f t="shared" si="19"/>
        <v>69.763177505543709</v>
      </c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</row>
    <row r="95" spans="2:33" x14ac:dyDescent="0.75">
      <c r="B95" s="3" t="s">
        <v>8</v>
      </c>
      <c r="C95" s="3">
        <v>91</v>
      </c>
      <c r="D95" s="3">
        <v>91</v>
      </c>
      <c r="E95" s="3">
        <f t="shared" si="13"/>
        <v>6.1111111111111107</v>
      </c>
      <c r="F95" s="10">
        <v>22</v>
      </c>
      <c r="G95" s="10">
        <f t="shared" si="20"/>
        <v>-1.4305555555555554</v>
      </c>
      <c r="H95" s="10">
        <f t="shared" si="14"/>
        <v>-5.15</v>
      </c>
      <c r="I95" s="10">
        <f>'Vehicle Data'!$B$6*'WLTP Calculations'!G95</f>
        <v>-418.70358333333331</v>
      </c>
      <c r="J95" s="10">
        <f>'Vehicle Data'!$B$6*9.81*'Vehicle Data'!$B$8</f>
        <v>57.42499320000001</v>
      </c>
      <c r="K95" s="10">
        <f>0.5*(1.225*'Vehicle Data'!B$9*'Vehicle Data'!B$7*'WLTP Calculations'!F95)</f>
        <v>2.66805</v>
      </c>
      <c r="L95" s="10">
        <f t="shared" si="21"/>
        <v>-0.35861054013333332</v>
      </c>
      <c r="M95" s="10">
        <f t="shared" si="22"/>
        <v>-2.19150885637037</v>
      </c>
      <c r="N95" s="10">
        <f t="shared" si="23"/>
        <v>-1.7039526421574074</v>
      </c>
      <c r="O95" s="10">
        <f t="shared" si="15"/>
        <v>0</v>
      </c>
      <c r="P95" s="10">
        <f t="shared" si="16"/>
        <v>-156.76364307848149</v>
      </c>
      <c r="Q95" s="9">
        <f t="shared" si="24"/>
        <v>2767.6592442601341</v>
      </c>
      <c r="R95" s="9">
        <f t="shared" si="17"/>
        <v>2.767659244260134</v>
      </c>
      <c r="S95" s="9">
        <f t="shared" si="25"/>
        <v>1230.0432970099232</v>
      </c>
      <c r="T95" s="38">
        <f t="shared" si="18"/>
        <v>1.2300432970099231</v>
      </c>
      <c r="U95" s="38">
        <f t="shared" si="19"/>
        <v>79.952814305645006</v>
      </c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</row>
    <row r="96" spans="2:33" x14ac:dyDescent="0.75">
      <c r="B96" s="3" t="s">
        <v>8</v>
      </c>
      <c r="C96" s="3">
        <v>92</v>
      </c>
      <c r="D96" s="3">
        <v>92</v>
      </c>
      <c r="E96" s="3">
        <f t="shared" si="13"/>
        <v>4.7222222222222223</v>
      </c>
      <c r="F96" s="10">
        <v>17</v>
      </c>
      <c r="G96" s="10">
        <f t="shared" si="20"/>
        <v>-1.0833333333333333</v>
      </c>
      <c r="H96" s="10">
        <f t="shared" si="14"/>
        <v>-3.9000000000000004</v>
      </c>
      <c r="I96" s="10">
        <f>'Vehicle Data'!$B$6*'WLTP Calculations'!G96</f>
        <v>-317.07650000000001</v>
      </c>
      <c r="J96" s="10">
        <f>'Vehicle Data'!$B$6*9.81*'Vehicle Data'!$B$8</f>
        <v>57.42499320000001</v>
      </c>
      <c r="K96" s="10">
        <f>0.5*(1.225*'Vehicle Data'!B$9*'Vehicle Data'!B$7*'WLTP Calculations'!F96)</f>
        <v>2.0616750000000001</v>
      </c>
      <c r="L96" s="10">
        <f t="shared" si="21"/>
        <v>-0.2575898318</v>
      </c>
      <c r="M96" s="10">
        <f t="shared" si="22"/>
        <v>-1.2163964279444446</v>
      </c>
      <c r="N96" s="10">
        <f t="shared" si="23"/>
        <v>-0.89240937678148169</v>
      </c>
      <c r="O96" s="10">
        <f t="shared" si="15"/>
        <v>0</v>
      </c>
      <c r="P96" s="10">
        <f t="shared" si="16"/>
        <v>-82.994072040677793</v>
      </c>
      <c r="Q96" s="9">
        <f t="shared" si="24"/>
        <v>2767.6592442601341</v>
      </c>
      <c r="R96" s="9">
        <f t="shared" si="17"/>
        <v>2.767659244260134</v>
      </c>
      <c r="S96" s="9">
        <f t="shared" si="25"/>
        <v>1313.037369050601</v>
      </c>
      <c r="T96" s="38">
        <f t="shared" si="18"/>
        <v>1.313037369050601</v>
      </c>
      <c r="U96" s="38">
        <f t="shared" si="19"/>
        <v>85.347428988289067</v>
      </c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</row>
    <row r="97" spans="2:33" x14ac:dyDescent="0.75">
      <c r="B97" s="3" t="s">
        <v>8</v>
      </c>
      <c r="C97" s="3">
        <v>93</v>
      </c>
      <c r="D97" s="3">
        <v>93</v>
      </c>
      <c r="E97" s="3">
        <f t="shared" si="13"/>
        <v>3.9444444444444442</v>
      </c>
      <c r="F97" s="10">
        <v>14.2</v>
      </c>
      <c r="G97" s="10">
        <f t="shared" si="20"/>
        <v>-0.69444444444444464</v>
      </c>
      <c r="H97" s="10">
        <f t="shared" si="14"/>
        <v>-2.5</v>
      </c>
      <c r="I97" s="10">
        <f>'Vehicle Data'!$B$6*'WLTP Calculations'!G97</f>
        <v>-203.25416666666675</v>
      </c>
      <c r="J97" s="10">
        <f>'Vehicle Data'!$B$6*9.81*'Vehicle Data'!$B$8</f>
        <v>57.42499320000001</v>
      </c>
      <c r="K97" s="10">
        <f>0.5*(1.225*'Vehicle Data'!B$9*'Vehicle Data'!B$7*'WLTP Calculations'!F97)</f>
        <v>1.722105</v>
      </c>
      <c r="L97" s="10">
        <f t="shared" si="21"/>
        <v>-0.14410706846666674</v>
      </c>
      <c r="M97" s="10">
        <f t="shared" si="22"/>
        <v>-0.5684223256185188</v>
      </c>
      <c r="N97" s="10">
        <f t="shared" si="23"/>
        <v>-0.53160942414259271</v>
      </c>
      <c r="O97" s="10">
        <f t="shared" si="15"/>
        <v>0</v>
      </c>
      <c r="P97" s="10">
        <f t="shared" si="16"/>
        <v>-49.971285869403715</v>
      </c>
      <c r="Q97" s="9">
        <f t="shared" si="24"/>
        <v>2767.6592442601341</v>
      </c>
      <c r="R97" s="9">
        <f t="shared" si="17"/>
        <v>2.767659244260134</v>
      </c>
      <c r="S97" s="9">
        <f t="shared" si="25"/>
        <v>1363.0086549200048</v>
      </c>
      <c r="T97" s="38">
        <f t="shared" si="18"/>
        <v>1.3630086549200049</v>
      </c>
      <c r="U97" s="38">
        <f t="shared" si="19"/>
        <v>88.595562569800322</v>
      </c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</row>
    <row r="98" spans="2:33" x14ac:dyDescent="0.75">
      <c r="B98" s="3" t="s">
        <v>8</v>
      </c>
      <c r="C98" s="3">
        <v>94</v>
      </c>
      <c r="D98" s="3">
        <v>94</v>
      </c>
      <c r="E98" s="3">
        <f t="shared" si="13"/>
        <v>3.333333333333333</v>
      </c>
      <c r="F98" s="10">
        <v>12</v>
      </c>
      <c r="G98" s="10">
        <f t="shared" si="20"/>
        <v>-0.70833333333333326</v>
      </c>
      <c r="H98" s="10">
        <f t="shared" si="14"/>
        <v>-2.5499999999999998</v>
      </c>
      <c r="I98" s="10">
        <f>'Vehicle Data'!$B$6*'WLTP Calculations'!G98</f>
        <v>-207.31925000000001</v>
      </c>
      <c r="J98" s="10">
        <f>'Vehicle Data'!$B$6*9.81*'Vehicle Data'!$B$8</f>
        <v>57.42499320000001</v>
      </c>
      <c r="K98" s="10">
        <f>0.5*(1.225*'Vehicle Data'!B$9*'Vehicle Data'!B$7*'WLTP Calculations'!F98)</f>
        <v>1.4553</v>
      </c>
      <c r="L98" s="10">
        <f t="shared" si="21"/>
        <v>-0.14843895679999999</v>
      </c>
      <c r="M98" s="10">
        <f t="shared" si="22"/>
        <v>-0.49479652266666663</v>
      </c>
      <c r="N98" s="10">
        <f t="shared" si="23"/>
        <v>-0.49196906630509252</v>
      </c>
      <c r="O98" s="10">
        <f t="shared" si="15"/>
        <v>0</v>
      </c>
      <c r="P98" s="10">
        <f t="shared" si="16"/>
        <v>-46.737061298983789</v>
      </c>
      <c r="Q98" s="9">
        <f t="shared" si="24"/>
        <v>2767.6592442601341</v>
      </c>
      <c r="R98" s="9">
        <f t="shared" si="17"/>
        <v>2.767659244260134</v>
      </c>
      <c r="S98" s="9">
        <f t="shared" si="25"/>
        <v>1409.7457162189885</v>
      </c>
      <c r="T98" s="38">
        <f t="shared" si="18"/>
        <v>1.4097457162189886</v>
      </c>
      <c r="U98" s="38">
        <f t="shared" si="19"/>
        <v>91.633471554234262</v>
      </c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</row>
    <row r="99" spans="2:33" x14ac:dyDescent="0.75">
      <c r="B99" s="3" t="s">
        <v>8</v>
      </c>
      <c r="C99" s="3">
        <v>95</v>
      </c>
      <c r="D99" s="3">
        <v>95</v>
      </c>
      <c r="E99" s="3">
        <f t="shared" si="13"/>
        <v>2.5277777777777777</v>
      </c>
      <c r="F99" s="10">
        <v>9.1</v>
      </c>
      <c r="G99" s="10">
        <f t="shared" si="20"/>
        <v>-0.86111111111111105</v>
      </c>
      <c r="H99" s="10">
        <f t="shared" si="14"/>
        <v>-3.1</v>
      </c>
      <c r="I99" s="10">
        <f>'Vehicle Data'!$B$6*'WLTP Calculations'!G99</f>
        <v>-252.03516666666667</v>
      </c>
      <c r="J99" s="10">
        <f>'Vehicle Data'!$B$6*9.81*'Vehicle Data'!$B$8</f>
        <v>57.42499320000001</v>
      </c>
      <c r="K99" s="10">
        <f>0.5*(1.225*'Vehicle Data'!B$9*'Vehicle Data'!B$7*'WLTP Calculations'!F99)</f>
        <v>1.1036025</v>
      </c>
      <c r="L99" s="10">
        <f t="shared" si="21"/>
        <v>-0.19350657096666665</v>
      </c>
      <c r="M99" s="10">
        <f t="shared" si="22"/>
        <v>-0.48914160994351846</v>
      </c>
      <c r="N99" s="10">
        <f t="shared" si="23"/>
        <v>-0.37785093438472217</v>
      </c>
      <c r="O99" s="10">
        <f t="shared" si="15"/>
        <v>0</v>
      </c>
      <c r="P99" s="10">
        <f t="shared" si="16"/>
        <v>-36.273689700933332</v>
      </c>
      <c r="Q99" s="9">
        <f t="shared" si="24"/>
        <v>2767.6592442601341</v>
      </c>
      <c r="R99" s="9">
        <f t="shared" si="17"/>
        <v>2.767659244260134</v>
      </c>
      <c r="S99" s="9">
        <f t="shared" si="25"/>
        <v>1446.0194059199218</v>
      </c>
      <c r="T99" s="38">
        <f t="shared" si="18"/>
        <v>1.4460194059199218</v>
      </c>
      <c r="U99" s="38">
        <f t="shared" si="19"/>
        <v>93.991261384794925</v>
      </c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</row>
    <row r="100" spans="2:33" x14ac:dyDescent="0.75">
      <c r="B100" s="3" t="s">
        <v>8</v>
      </c>
      <c r="C100" s="3">
        <v>96</v>
      </c>
      <c r="D100" s="3">
        <v>96</v>
      </c>
      <c r="E100" s="3">
        <f t="shared" si="13"/>
        <v>1.6111111111111109</v>
      </c>
      <c r="F100" s="10">
        <v>5.8</v>
      </c>
      <c r="G100" s="10">
        <f t="shared" si="20"/>
        <v>-0.76388888888888884</v>
      </c>
      <c r="H100" s="10">
        <f t="shared" si="14"/>
        <v>-2.75</v>
      </c>
      <c r="I100" s="10">
        <f>'Vehicle Data'!$B$6*'WLTP Calculations'!G100</f>
        <v>-223.57958333333335</v>
      </c>
      <c r="J100" s="10">
        <f>'Vehicle Data'!$B$6*9.81*'Vehicle Data'!$B$8</f>
        <v>57.42499320000001</v>
      </c>
      <c r="K100" s="10">
        <f>0.5*(1.225*'Vehicle Data'!B$9*'Vehicle Data'!B$7*'WLTP Calculations'!F100)</f>
        <v>0.70339499999999999</v>
      </c>
      <c r="L100" s="10">
        <f t="shared" si="21"/>
        <v>-0.16545119513333334</v>
      </c>
      <c r="M100" s="10">
        <f t="shared" si="22"/>
        <v>-0.26656025882592593</v>
      </c>
      <c r="N100" s="10">
        <f t="shared" si="23"/>
        <v>-0.17752083781296296</v>
      </c>
      <c r="O100" s="10">
        <f t="shared" si="15"/>
        <v>0</v>
      </c>
      <c r="P100" s="10">
        <f t="shared" si="16"/>
        <v>-17.219521267857406</v>
      </c>
      <c r="Q100" s="9">
        <f t="shared" si="24"/>
        <v>2767.6592442601341</v>
      </c>
      <c r="R100" s="9">
        <f t="shared" si="17"/>
        <v>2.767659244260134</v>
      </c>
      <c r="S100" s="9">
        <f t="shared" si="25"/>
        <v>1463.2389271877792</v>
      </c>
      <c r="T100" s="38">
        <f t="shared" si="18"/>
        <v>1.4632389271877793</v>
      </c>
      <c r="U100" s="38">
        <f t="shared" si="19"/>
        <v>95.110530267205647</v>
      </c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</row>
    <row r="101" spans="2:33" x14ac:dyDescent="0.75">
      <c r="B101" s="3" t="s">
        <v>8</v>
      </c>
      <c r="C101" s="3">
        <v>97</v>
      </c>
      <c r="D101" s="3">
        <v>97</v>
      </c>
      <c r="E101" s="3">
        <f t="shared" si="13"/>
        <v>1</v>
      </c>
      <c r="F101" s="10">
        <v>3.6</v>
      </c>
      <c r="G101" s="10">
        <f t="shared" si="20"/>
        <v>-0.49999999999999989</v>
      </c>
      <c r="H101" s="10">
        <f t="shared" si="14"/>
        <v>-1.7999999999999998</v>
      </c>
      <c r="I101" s="10">
        <f>'Vehicle Data'!$B$6*'WLTP Calculations'!G101</f>
        <v>-146.34299999999999</v>
      </c>
      <c r="J101" s="10">
        <f>'Vehicle Data'!$B$6*9.81*'Vehicle Data'!$B$8</f>
        <v>57.42499320000001</v>
      </c>
      <c r="K101" s="10">
        <f>0.5*(1.225*'Vehicle Data'!B$9*'Vehicle Data'!B$7*'WLTP Calculations'!F101)</f>
        <v>0.43659000000000003</v>
      </c>
      <c r="L101" s="10">
        <f t="shared" si="21"/>
        <v>-8.8481416799999976E-2</v>
      </c>
      <c r="M101" s="10">
        <f t="shared" si="22"/>
        <v>-8.8481416799999976E-2</v>
      </c>
      <c r="N101" s="10">
        <f t="shared" si="23"/>
        <v>-7.1328575616666653E-2</v>
      </c>
      <c r="O101" s="10">
        <f t="shared" si="15"/>
        <v>0</v>
      </c>
      <c r="P101" s="10">
        <f t="shared" si="16"/>
        <v>-6.9902004104333324</v>
      </c>
      <c r="Q101" s="9">
        <f t="shared" si="24"/>
        <v>2767.6592442601341</v>
      </c>
      <c r="R101" s="9">
        <f t="shared" si="17"/>
        <v>2.767659244260134</v>
      </c>
      <c r="S101" s="9">
        <f t="shared" si="25"/>
        <v>1470.2291275982125</v>
      </c>
      <c r="T101" s="38">
        <f t="shared" si="18"/>
        <v>1.4702291275982124</v>
      </c>
      <c r="U101" s="38">
        <f t="shared" si="19"/>
        <v>95.564893293883813</v>
      </c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</row>
    <row r="102" spans="2:33" x14ac:dyDescent="0.75">
      <c r="B102" s="3" t="s">
        <v>8</v>
      </c>
      <c r="C102" s="3">
        <v>98</v>
      </c>
      <c r="D102" s="3">
        <v>98</v>
      </c>
      <c r="E102" s="3">
        <f t="shared" si="13"/>
        <v>0.61111111111111116</v>
      </c>
      <c r="F102" s="10">
        <v>2.2000000000000002</v>
      </c>
      <c r="G102" s="10">
        <f t="shared" si="20"/>
        <v>-0.5</v>
      </c>
      <c r="H102" s="10">
        <f t="shared" si="14"/>
        <v>-1.8</v>
      </c>
      <c r="I102" s="10">
        <f>'Vehicle Data'!$B$6*'WLTP Calculations'!G102</f>
        <v>-146.34300000000002</v>
      </c>
      <c r="J102" s="10">
        <f>'Vehicle Data'!$B$6*9.81*'Vehicle Data'!$B$8</f>
        <v>57.42499320000001</v>
      </c>
      <c r="K102" s="10">
        <f>0.5*(1.225*'Vehicle Data'!B$9*'Vehicle Data'!B$7*'WLTP Calculations'!F102)</f>
        <v>0.26680500000000001</v>
      </c>
      <c r="L102" s="10">
        <f t="shared" si="21"/>
        <v>-8.8651201799999996E-2</v>
      </c>
      <c r="M102" s="10">
        <f t="shared" si="22"/>
        <v>-5.4175734433333338E-2</v>
      </c>
      <c r="N102" s="10">
        <f t="shared" si="23"/>
        <v>-2.7087867216666669E-2</v>
      </c>
      <c r="O102" s="10">
        <f t="shared" si="15"/>
        <v>0</v>
      </c>
      <c r="P102" s="10">
        <f t="shared" si="16"/>
        <v>-2.68169885445</v>
      </c>
      <c r="Q102" s="9">
        <f t="shared" si="24"/>
        <v>2767.6592442601341</v>
      </c>
      <c r="R102" s="9">
        <f t="shared" si="17"/>
        <v>2.767659244260134</v>
      </c>
      <c r="S102" s="9">
        <f t="shared" si="25"/>
        <v>1472.9108264526624</v>
      </c>
      <c r="T102" s="38">
        <f t="shared" si="18"/>
        <v>1.4729108264526625</v>
      </c>
      <c r="U102" s="38">
        <f t="shared" si="19"/>
        <v>95.73920371942306</v>
      </c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</row>
    <row r="103" spans="2:33" x14ac:dyDescent="0.75">
      <c r="B103" s="3" t="s">
        <v>8</v>
      </c>
      <c r="C103" s="3">
        <v>99</v>
      </c>
      <c r="D103" s="3">
        <v>99</v>
      </c>
      <c r="E103" s="3">
        <f t="shared" si="13"/>
        <v>0</v>
      </c>
      <c r="F103" s="10">
        <v>0</v>
      </c>
      <c r="G103" s="10">
        <f t="shared" si="20"/>
        <v>-0.30555555555555558</v>
      </c>
      <c r="H103" s="10">
        <f t="shared" si="14"/>
        <v>-1.1000000000000001</v>
      </c>
      <c r="I103" s="10">
        <f>'Vehicle Data'!$B$6*'WLTP Calculations'!G103</f>
        <v>-89.431833333333358</v>
      </c>
      <c r="J103" s="10">
        <f>'Vehicle Data'!$B$6*9.81*'Vehicle Data'!$B$8</f>
        <v>57.42499320000001</v>
      </c>
      <c r="K103" s="10">
        <f>0.5*(1.225*'Vehicle Data'!B$9*'Vehicle Data'!B$7*'WLTP Calculations'!F103)</f>
        <v>0</v>
      </c>
      <c r="L103" s="10">
        <f t="shared" si="21"/>
        <v>-3.2006840133333346E-2</v>
      </c>
      <c r="M103" s="10">
        <f t="shared" si="22"/>
        <v>0</v>
      </c>
      <c r="N103" s="10">
        <f t="shared" si="23"/>
        <v>0</v>
      </c>
      <c r="O103" s="10">
        <f t="shared" si="15"/>
        <v>0</v>
      </c>
      <c r="P103" s="10">
        <f t="shared" si="16"/>
        <v>0</v>
      </c>
      <c r="Q103" s="9">
        <f t="shared" si="24"/>
        <v>2767.6592442601341</v>
      </c>
      <c r="R103" s="9">
        <f t="shared" si="17"/>
        <v>2.767659244260134</v>
      </c>
      <c r="S103" s="9">
        <f t="shared" si="25"/>
        <v>1472.9108264526624</v>
      </c>
      <c r="T103" s="38">
        <f t="shared" si="18"/>
        <v>1.4729108264526625</v>
      </c>
      <c r="U103" s="38">
        <f t="shared" si="19"/>
        <v>95.73920371942306</v>
      </c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</row>
    <row r="104" spans="2:33" x14ac:dyDescent="0.75">
      <c r="B104" s="3" t="s">
        <v>8</v>
      </c>
      <c r="C104" s="3">
        <v>100</v>
      </c>
      <c r="D104" s="3">
        <v>100</v>
      </c>
      <c r="E104" s="3">
        <f t="shared" si="13"/>
        <v>0</v>
      </c>
      <c r="F104" s="10">
        <v>0</v>
      </c>
      <c r="G104" s="10">
        <f t="shared" si="20"/>
        <v>0</v>
      </c>
      <c r="H104" s="10">
        <f t="shared" si="14"/>
        <v>0</v>
      </c>
      <c r="I104" s="10">
        <f>'Vehicle Data'!$B$6*'WLTP Calculations'!G104</f>
        <v>0</v>
      </c>
      <c r="J104" s="10">
        <f>'Vehicle Data'!$B$6*9.81*'Vehicle Data'!$B$8</f>
        <v>57.42499320000001</v>
      </c>
      <c r="K104" s="10">
        <f>0.5*(1.225*'Vehicle Data'!B$9*'Vehicle Data'!B$7*'WLTP Calculations'!F104)</f>
        <v>0</v>
      </c>
      <c r="L104" s="10">
        <f t="shared" si="21"/>
        <v>5.742499320000001E-2</v>
      </c>
      <c r="M104" s="10">
        <f t="shared" si="22"/>
        <v>0</v>
      </c>
      <c r="N104" s="10">
        <f t="shared" si="23"/>
        <v>0</v>
      </c>
      <c r="O104" s="10">
        <f t="shared" si="15"/>
        <v>0</v>
      </c>
      <c r="P104" s="10">
        <f t="shared" si="16"/>
        <v>0</v>
      </c>
      <c r="Q104" s="9">
        <f t="shared" si="24"/>
        <v>2767.6592442601341</v>
      </c>
      <c r="R104" s="9">
        <f t="shared" si="17"/>
        <v>2.767659244260134</v>
      </c>
      <c r="S104" s="9">
        <f t="shared" si="25"/>
        <v>1472.9108264526624</v>
      </c>
      <c r="T104" s="38">
        <f t="shared" si="18"/>
        <v>1.4729108264526625</v>
      </c>
      <c r="U104" s="38">
        <f t="shared" si="19"/>
        <v>95.73920371942306</v>
      </c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</row>
    <row r="105" spans="2:33" x14ac:dyDescent="0.75">
      <c r="B105" s="3" t="s">
        <v>8</v>
      </c>
      <c r="C105" s="3">
        <v>101</v>
      </c>
      <c r="D105" s="3">
        <v>101</v>
      </c>
      <c r="E105" s="3">
        <f t="shared" si="13"/>
        <v>0</v>
      </c>
      <c r="F105" s="10">
        <v>0</v>
      </c>
      <c r="G105" s="10">
        <f t="shared" si="20"/>
        <v>0</v>
      </c>
      <c r="H105" s="10">
        <f t="shared" si="14"/>
        <v>0</v>
      </c>
      <c r="I105" s="10">
        <f>'Vehicle Data'!$B$6*'WLTP Calculations'!G105</f>
        <v>0</v>
      </c>
      <c r="J105" s="10">
        <f>'Vehicle Data'!$B$6*9.81*'Vehicle Data'!$B$8</f>
        <v>57.42499320000001</v>
      </c>
      <c r="K105" s="10">
        <f>0.5*(1.225*'Vehicle Data'!B$9*'Vehicle Data'!B$7*'WLTP Calculations'!F105)</f>
        <v>0</v>
      </c>
      <c r="L105" s="10">
        <f t="shared" si="21"/>
        <v>5.742499320000001E-2</v>
      </c>
      <c r="M105" s="10">
        <f t="shared" si="22"/>
        <v>0</v>
      </c>
      <c r="N105" s="10">
        <f t="shared" si="23"/>
        <v>0</v>
      </c>
      <c r="O105" s="10">
        <f t="shared" si="15"/>
        <v>0</v>
      </c>
      <c r="P105" s="10">
        <f t="shared" si="16"/>
        <v>0</v>
      </c>
      <c r="Q105" s="9">
        <f t="shared" si="24"/>
        <v>2767.6592442601341</v>
      </c>
      <c r="R105" s="9">
        <f t="shared" si="17"/>
        <v>2.767659244260134</v>
      </c>
      <c r="S105" s="9">
        <f t="shared" si="25"/>
        <v>1472.9108264526624</v>
      </c>
      <c r="T105" s="38">
        <f t="shared" si="18"/>
        <v>1.4729108264526625</v>
      </c>
      <c r="U105" s="38">
        <f t="shared" si="19"/>
        <v>95.73920371942306</v>
      </c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</row>
    <row r="106" spans="2:33" x14ac:dyDescent="0.75">
      <c r="B106" s="3" t="s">
        <v>8</v>
      </c>
      <c r="C106" s="3">
        <v>102</v>
      </c>
      <c r="D106" s="3">
        <v>102</v>
      </c>
      <c r="E106" s="3">
        <f t="shared" si="13"/>
        <v>0</v>
      </c>
      <c r="F106" s="10">
        <v>0</v>
      </c>
      <c r="G106" s="10">
        <f t="shared" si="20"/>
        <v>0</v>
      </c>
      <c r="H106" s="10">
        <f t="shared" si="14"/>
        <v>0</v>
      </c>
      <c r="I106" s="10">
        <f>'Vehicle Data'!$B$6*'WLTP Calculations'!G106</f>
        <v>0</v>
      </c>
      <c r="J106" s="10">
        <f>'Vehicle Data'!$B$6*9.81*'Vehicle Data'!$B$8</f>
        <v>57.42499320000001</v>
      </c>
      <c r="K106" s="10">
        <f>0.5*(1.225*'Vehicle Data'!B$9*'Vehicle Data'!B$7*'WLTP Calculations'!F106)</f>
        <v>0</v>
      </c>
      <c r="L106" s="10">
        <f t="shared" si="21"/>
        <v>5.742499320000001E-2</v>
      </c>
      <c r="M106" s="10">
        <f t="shared" si="22"/>
        <v>0</v>
      </c>
      <c r="N106" s="10">
        <f t="shared" si="23"/>
        <v>0</v>
      </c>
      <c r="O106" s="10">
        <f t="shared" si="15"/>
        <v>0</v>
      </c>
      <c r="P106" s="10">
        <f t="shared" si="16"/>
        <v>0</v>
      </c>
      <c r="Q106" s="9">
        <f t="shared" si="24"/>
        <v>2767.6592442601341</v>
      </c>
      <c r="R106" s="9">
        <f t="shared" si="17"/>
        <v>2.767659244260134</v>
      </c>
      <c r="S106" s="9">
        <f t="shared" si="25"/>
        <v>1472.9108264526624</v>
      </c>
      <c r="T106" s="38">
        <f t="shared" si="18"/>
        <v>1.4729108264526625</v>
      </c>
      <c r="U106" s="38">
        <f t="shared" si="19"/>
        <v>95.73920371942306</v>
      </c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</row>
    <row r="107" spans="2:33" x14ac:dyDescent="0.75">
      <c r="B107" s="3" t="s">
        <v>8</v>
      </c>
      <c r="C107" s="3">
        <v>103</v>
      </c>
      <c r="D107" s="3">
        <v>103</v>
      </c>
      <c r="E107" s="3">
        <f t="shared" si="13"/>
        <v>0</v>
      </c>
      <c r="F107" s="10">
        <v>0</v>
      </c>
      <c r="G107" s="10">
        <f t="shared" si="20"/>
        <v>0</v>
      </c>
      <c r="H107" s="10">
        <f t="shared" si="14"/>
        <v>0</v>
      </c>
      <c r="I107" s="10">
        <f>'Vehicle Data'!$B$6*'WLTP Calculations'!G107</f>
        <v>0</v>
      </c>
      <c r="J107" s="10">
        <f>'Vehicle Data'!$B$6*9.81*'Vehicle Data'!$B$8</f>
        <v>57.42499320000001</v>
      </c>
      <c r="K107" s="10">
        <f>0.5*(1.225*'Vehicle Data'!B$9*'Vehicle Data'!B$7*'WLTP Calculations'!F107)</f>
        <v>0</v>
      </c>
      <c r="L107" s="10">
        <f t="shared" si="21"/>
        <v>5.742499320000001E-2</v>
      </c>
      <c r="M107" s="10">
        <f t="shared" si="22"/>
        <v>0</v>
      </c>
      <c r="N107" s="10">
        <f t="shared" si="23"/>
        <v>0</v>
      </c>
      <c r="O107" s="10">
        <f t="shared" si="15"/>
        <v>0</v>
      </c>
      <c r="P107" s="10">
        <f t="shared" si="16"/>
        <v>0</v>
      </c>
      <c r="Q107" s="9">
        <f t="shared" si="24"/>
        <v>2767.6592442601341</v>
      </c>
      <c r="R107" s="9">
        <f t="shared" si="17"/>
        <v>2.767659244260134</v>
      </c>
      <c r="S107" s="9">
        <f t="shared" si="25"/>
        <v>1472.9108264526624</v>
      </c>
      <c r="T107" s="38">
        <f t="shared" si="18"/>
        <v>1.4729108264526625</v>
      </c>
      <c r="U107" s="38">
        <f t="shared" si="19"/>
        <v>95.73920371942306</v>
      </c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</row>
    <row r="108" spans="2:33" x14ac:dyDescent="0.75">
      <c r="B108" s="3" t="s">
        <v>8</v>
      </c>
      <c r="C108" s="3">
        <v>104</v>
      </c>
      <c r="D108" s="3">
        <v>104</v>
      </c>
      <c r="E108" s="3">
        <f t="shared" si="13"/>
        <v>0</v>
      </c>
      <c r="F108" s="10">
        <v>0</v>
      </c>
      <c r="G108" s="10">
        <f t="shared" si="20"/>
        <v>0</v>
      </c>
      <c r="H108" s="10">
        <f t="shared" si="14"/>
        <v>0</v>
      </c>
      <c r="I108" s="10">
        <f>'Vehicle Data'!$B$6*'WLTP Calculations'!G108</f>
        <v>0</v>
      </c>
      <c r="J108" s="10">
        <f>'Vehicle Data'!$B$6*9.81*'Vehicle Data'!$B$8</f>
        <v>57.42499320000001</v>
      </c>
      <c r="K108" s="10">
        <f>0.5*(1.225*'Vehicle Data'!B$9*'Vehicle Data'!B$7*'WLTP Calculations'!F108)</f>
        <v>0</v>
      </c>
      <c r="L108" s="10">
        <f t="shared" si="21"/>
        <v>5.742499320000001E-2</v>
      </c>
      <c r="M108" s="10">
        <f t="shared" si="22"/>
        <v>0</v>
      </c>
      <c r="N108" s="10">
        <f t="shared" si="23"/>
        <v>0</v>
      </c>
      <c r="O108" s="10">
        <f t="shared" si="15"/>
        <v>0</v>
      </c>
      <c r="P108" s="10">
        <f t="shared" si="16"/>
        <v>0</v>
      </c>
      <c r="Q108" s="9">
        <f t="shared" si="24"/>
        <v>2767.6592442601341</v>
      </c>
      <c r="R108" s="9">
        <f t="shared" si="17"/>
        <v>2.767659244260134</v>
      </c>
      <c r="S108" s="9">
        <f t="shared" si="25"/>
        <v>1472.9108264526624</v>
      </c>
      <c r="T108" s="38">
        <f t="shared" si="18"/>
        <v>1.4729108264526625</v>
      </c>
      <c r="U108" s="38">
        <f t="shared" si="19"/>
        <v>95.73920371942306</v>
      </c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</row>
    <row r="109" spans="2:33" x14ac:dyDescent="0.75">
      <c r="B109" s="3" t="s">
        <v>8</v>
      </c>
      <c r="C109" s="3">
        <v>105</v>
      </c>
      <c r="D109" s="3">
        <v>105</v>
      </c>
      <c r="E109" s="3">
        <f t="shared" si="13"/>
        <v>0</v>
      </c>
      <c r="F109" s="10">
        <v>0</v>
      </c>
      <c r="G109" s="10">
        <f t="shared" si="20"/>
        <v>0</v>
      </c>
      <c r="H109" s="10">
        <f t="shared" si="14"/>
        <v>0</v>
      </c>
      <c r="I109" s="10">
        <f>'Vehicle Data'!$B$6*'WLTP Calculations'!G109</f>
        <v>0</v>
      </c>
      <c r="J109" s="10">
        <f>'Vehicle Data'!$B$6*9.81*'Vehicle Data'!$B$8</f>
        <v>57.42499320000001</v>
      </c>
      <c r="K109" s="10">
        <f>0.5*(1.225*'Vehicle Data'!B$9*'Vehicle Data'!B$7*'WLTP Calculations'!F109)</f>
        <v>0</v>
      </c>
      <c r="L109" s="10">
        <f t="shared" si="21"/>
        <v>5.742499320000001E-2</v>
      </c>
      <c r="M109" s="10">
        <f t="shared" si="22"/>
        <v>0</v>
      </c>
      <c r="N109" s="10">
        <f t="shared" si="23"/>
        <v>0</v>
      </c>
      <c r="O109" s="10">
        <f t="shared" si="15"/>
        <v>0</v>
      </c>
      <c r="P109" s="10">
        <f t="shared" si="16"/>
        <v>0</v>
      </c>
      <c r="Q109" s="9">
        <f t="shared" si="24"/>
        <v>2767.6592442601341</v>
      </c>
      <c r="R109" s="9">
        <f t="shared" si="17"/>
        <v>2.767659244260134</v>
      </c>
      <c r="S109" s="9">
        <f t="shared" si="25"/>
        <v>1472.9108264526624</v>
      </c>
      <c r="T109" s="38">
        <f t="shared" si="18"/>
        <v>1.4729108264526625</v>
      </c>
      <c r="U109" s="38">
        <f t="shared" si="19"/>
        <v>95.73920371942306</v>
      </c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</row>
    <row r="110" spans="2:33" x14ac:dyDescent="0.75">
      <c r="B110" s="3" t="s">
        <v>8</v>
      </c>
      <c r="C110" s="3">
        <v>106</v>
      </c>
      <c r="D110" s="3">
        <v>106</v>
      </c>
      <c r="E110" s="3">
        <f t="shared" si="13"/>
        <v>0</v>
      </c>
      <c r="F110" s="10">
        <v>0</v>
      </c>
      <c r="G110" s="10">
        <f t="shared" si="20"/>
        <v>0</v>
      </c>
      <c r="H110" s="10">
        <f t="shared" si="14"/>
        <v>0</v>
      </c>
      <c r="I110" s="10">
        <f>'Vehicle Data'!$B$6*'WLTP Calculations'!G110</f>
        <v>0</v>
      </c>
      <c r="J110" s="10">
        <f>'Vehicle Data'!$B$6*9.81*'Vehicle Data'!$B$8</f>
        <v>57.42499320000001</v>
      </c>
      <c r="K110" s="10">
        <f>0.5*(1.225*'Vehicle Data'!B$9*'Vehicle Data'!B$7*'WLTP Calculations'!F110)</f>
        <v>0</v>
      </c>
      <c r="L110" s="10">
        <f t="shared" si="21"/>
        <v>5.742499320000001E-2</v>
      </c>
      <c r="M110" s="10">
        <f t="shared" si="22"/>
        <v>0</v>
      </c>
      <c r="N110" s="10">
        <f t="shared" si="23"/>
        <v>0</v>
      </c>
      <c r="O110" s="10">
        <f t="shared" si="15"/>
        <v>0</v>
      </c>
      <c r="P110" s="10">
        <f t="shared" si="16"/>
        <v>0</v>
      </c>
      <c r="Q110" s="9">
        <f t="shared" si="24"/>
        <v>2767.6592442601341</v>
      </c>
      <c r="R110" s="9">
        <f t="shared" si="17"/>
        <v>2.767659244260134</v>
      </c>
      <c r="S110" s="9">
        <f t="shared" si="25"/>
        <v>1472.9108264526624</v>
      </c>
      <c r="T110" s="38">
        <f t="shared" si="18"/>
        <v>1.4729108264526625</v>
      </c>
      <c r="U110" s="38">
        <f t="shared" si="19"/>
        <v>95.73920371942306</v>
      </c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</row>
    <row r="111" spans="2:33" x14ac:dyDescent="0.75">
      <c r="B111" s="3" t="s">
        <v>8</v>
      </c>
      <c r="C111" s="3">
        <v>107</v>
      </c>
      <c r="D111" s="3">
        <v>107</v>
      </c>
      <c r="E111" s="3">
        <f t="shared" si="13"/>
        <v>0</v>
      </c>
      <c r="F111" s="10">
        <v>0</v>
      </c>
      <c r="G111" s="10">
        <f t="shared" si="20"/>
        <v>0</v>
      </c>
      <c r="H111" s="10">
        <f t="shared" si="14"/>
        <v>0</v>
      </c>
      <c r="I111" s="10">
        <f>'Vehicle Data'!$B$6*'WLTP Calculations'!G111</f>
        <v>0</v>
      </c>
      <c r="J111" s="10">
        <f>'Vehicle Data'!$B$6*9.81*'Vehicle Data'!$B$8</f>
        <v>57.42499320000001</v>
      </c>
      <c r="K111" s="10">
        <f>0.5*(1.225*'Vehicle Data'!B$9*'Vehicle Data'!B$7*'WLTP Calculations'!F111)</f>
        <v>0</v>
      </c>
      <c r="L111" s="10">
        <f t="shared" si="21"/>
        <v>5.742499320000001E-2</v>
      </c>
      <c r="M111" s="10">
        <f t="shared" si="22"/>
        <v>0</v>
      </c>
      <c r="N111" s="10">
        <f t="shared" si="23"/>
        <v>0</v>
      </c>
      <c r="O111" s="10">
        <f t="shared" si="15"/>
        <v>0</v>
      </c>
      <c r="P111" s="10">
        <f t="shared" si="16"/>
        <v>0</v>
      </c>
      <c r="Q111" s="9">
        <f t="shared" si="24"/>
        <v>2767.6592442601341</v>
      </c>
      <c r="R111" s="9">
        <f t="shared" si="17"/>
        <v>2.767659244260134</v>
      </c>
      <c r="S111" s="9">
        <f t="shared" si="25"/>
        <v>1472.9108264526624</v>
      </c>
      <c r="T111" s="38">
        <f t="shared" si="18"/>
        <v>1.4729108264526625</v>
      </c>
      <c r="U111" s="38">
        <f t="shared" si="19"/>
        <v>95.73920371942306</v>
      </c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</row>
    <row r="112" spans="2:33" x14ac:dyDescent="0.75">
      <c r="B112" s="3" t="s">
        <v>8</v>
      </c>
      <c r="C112" s="3">
        <v>108</v>
      </c>
      <c r="D112" s="3">
        <v>108</v>
      </c>
      <c r="E112" s="3">
        <f t="shared" si="13"/>
        <v>0</v>
      </c>
      <c r="F112" s="10">
        <v>0</v>
      </c>
      <c r="G112" s="10">
        <f t="shared" si="20"/>
        <v>0</v>
      </c>
      <c r="H112" s="10">
        <f t="shared" si="14"/>
        <v>0</v>
      </c>
      <c r="I112" s="10">
        <f>'Vehicle Data'!$B$6*'WLTP Calculations'!G112</f>
        <v>0</v>
      </c>
      <c r="J112" s="10">
        <f>'Vehicle Data'!$B$6*9.81*'Vehicle Data'!$B$8</f>
        <v>57.42499320000001</v>
      </c>
      <c r="K112" s="10">
        <f>0.5*(1.225*'Vehicle Data'!B$9*'Vehicle Data'!B$7*'WLTP Calculations'!F112)</f>
        <v>0</v>
      </c>
      <c r="L112" s="10">
        <f t="shared" si="21"/>
        <v>5.742499320000001E-2</v>
      </c>
      <c r="M112" s="10">
        <f t="shared" si="22"/>
        <v>0</v>
      </c>
      <c r="N112" s="10">
        <f t="shared" si="23"/>
        <v>0</v>
      </c>
      <c r="O112" s="10">
        <f t="shared" si="15"/>
        <v>0</v>
      </c>
      <c r="P112" s="10">
        <f t="shared" si="16"/>
        <v>0</v>
      </c>
      <c r="Q112" s="9">
        <f t="shared" si="24"/>
        <v>2767.6592442601341</v>
      </c>
      <c r="R112" s="9">
        <f t="shared" si="17"/>
        <v>2.767659244260134</v>
      </c>
      <c r="S112" s="9">
        <f t="shared" si="25"/>
        <v>1472.9108264526624</v>
      </c>
      <c r="T112" s="38">
        <f t="shared" si="18"/>
        <v>1.4729108264526625</v>
      </c>
      <c r="U112" s="38">
        <f t="shared" si="19"/>
        <v>95.73920371942306</v>
      </c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</row>
    <row r="113" spans="2:33" x14ac:dyDescent="0.75">
      <c r="B113" s="3" t="s">
        <v>8</v>
      </c>
      <c r="C113" s="3">
        <v>109</v>
      </c>
      <c r="D113" s="3">
        <v>109</v>
      </c>
      <c r="E113" s="3">
        <f t="shared" si="13"/>
        <v>0</v>
      </c>
      <c r="F113" s="10">
        <v>0</v>
      </c>
      <c r="G113" s="10">
        <f t="shared" si="20"/>
        <v>0</v>
      </c>
      <c r="H113" s="10">
        <f t="shared" si="14"/>
        <v>0</v>
      </c>
      <c r="I113" s="10">
        <f>'Vehicle Data'!$B$6*'WLTP Calculations'!G113</f>
        <v>0</v>
      </c>
      <c r="J113" s="10">
        <f>'Vehicle Data'!$B$6*9.81*'Vehicle Data'!$B$8</f>
        <v>57.42499320000001</v>
      </c>
      <c r="K113" s="10">
        <f>0.5*(1.225*'Vehicle Data'!B$9*'Vehicle Data'!B$7*'WLTP Calculations'!F113)</f>
        <v>0</v>
      </c>
      <c r="L113" s="10">
        <f t="shared" si="21"/>
        <v>5.742499320000001E-2</v>
      </c>
      <c r="M113" s="10">
        <f t="shared" si="22"/>
        <v>0</v>
      </c>
      <c r="N113" s="10">
        <f t="shared" si="23"/>
        <v>0</v>
      </c>
      <c r="O113" s="10">
        <f t="shared" si="15"/>
        <v>0</v>
      </c>
      <c r="P113" s="10">
        <f t="shared" si="16"/>
        <v>0</v>
      </c>
      <c r="Q113" s="9">
        <f t="shared" si="24"/>
        <v>2767.6592442601341</v>
      </c>
      <c r="R113" s="9">
        <f t="shared" si="17"/>
        <v>2.767659244260134</v>
      </c>
      <c r="S113" s="9">
        <f t="shared" si="25"/>
        <v>1472.9108264526624</v>
      </c>
      <c r="T113" s="38">
        <f t="shared" si="18"/>
        <v>1.4729108264526625</v>
      </c>
      <c r="U113" s="38">
        <f t="shared" si="19"/>
        <v>95.73920371942306</v>
      </c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</row>
    <row r="114" spans="2:33" x14ac:dyDescent="0.75">
      <c r="B114" s="3" t="s">
        <v>8</v>
      </c>
      <c r="C114" s="3">
        <v>110</v>
      </c>
      <c r="D114" s="3">
        <v>110</v>
      </c>
      <c r="E114" s="3">
        <f t="shared" si="13"/>
        <v>0</v>
      </c>
      <c r="F114" s="10">
        <v>0</v>
      </c>
      <c r="G114" s="10">
        <f t="shared" si="20"/>
        <v>0</v>
      </c>
      <c r="H114" s="10">
        <f t="shared" si="14"/>
        <v>0</v>
      </c>
      <c r="I114" s="10">
        <f>'Vehicle Data'!$B$6*'WLTP Calculations'!G114</f>
        <v>0</v>
      </c>
      <c r="J114" s="10">
        <f>'Vehicle Data'!$B$6*9.81*'Vehicle Data'!$B$8</f>
        <v>57.42499320000001</v>
      </c>
      <c r="K114" s="10">
        <f>0.5*(1.225*'Vehicle Data'!B$9*'Vehicle Data'!B$7*'WLTP Calculations'!F114)</f>
        <v>0</v>
      </c>
      <c r="L114" s="10">
        <f t="shared" si="21"/>
        <v>5.742499320000001E-2</v>
      </c>
      <c r="M114" s="10">
        <f t="shared" si="22"/>
        <v>0</v>
      </c>
      <c r="N114" s="10">
        <f t="shared" si="23"/>
        <v>0</v>
      </c>
      <c r="O114" s="10">
        <f t="shared" si="15"/>
        <v>0</v>
      </c>
      <c r="P114" s="10">
        <f t="shared" si="16"/>
        <v>0</v>
      </c>
      <c r="Q114" s="9">
        <f t="shared" si="24"/>
        <v>2767.6592442601341</v>
      </c>
      <c r="R114" s="9">
        <f t="shared" si="17"/>
        <v>2.767659244260134</v>
      </c>
      <c r="S114" s="9">
        <f t="shared" si="25"/>
        <v>1472.9108264526624</v>
      </c>
      <c r="T114" s="38">
        <f t="shared" si="18"/>
        <v>1.4729108264526625</v>
      </c>
      <c r="U114" s="38">
        <f t="shared" si="19"/>
        <v>95.73920371942306</v>
      </c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</row>
    <row r="115" spans="2:33" x14ac:dyDescent="0.75">
      <c r="B115" s="3" t="s">
        <v>8</v>
      </c>
      <c r="C115" s="3">
        <v>111</v>
      </c>
      <c r="D115" s="3">
        <v>111</v>
      </c>
      <c r="E115" s="3">
        <f t="shared" si="13"/>
        <v>0</v>
      </c>
      <c r="F115" s="10">
        <v>0</v>
      </c>
      <c r="G115" s="10">
        <f t="shared" si="20"/>
        <v>0</v>
      </c>
      <c r="H115" s="10">
        <f t="shared" si="14"/>
        <v>0</v>
      </c>
      <c r="I115" s="10">
        <f>'Vehicle Data'!$B$6*'WLTP Calculations'!G115</f>
        <v>0</v>
      </c>
      <c r="J115" s="10">
        <f>'Vehicle Data'!$B$6*9.81*'Vehicle Data'!$B$8</f>
        <v>57.42499320000001</v>
      </c>
      <c r="K115" s="10">
        <f>0.5*(1.225*'Vehicle Data'!B$9*'Vehicle Data'!B$7*'WLTP Calculations'!F115)</f>
        <v>0</v>
      </c>
      <c r="L115" s="10">
        <f t="shared" si="21"/>
        <v>5.742499320000001E-2</v>
      </c>
      <c r="M115" s="10">
        <f t="shared" si="22"/>
        <v>0</v>
      </c>
      <c r="N115" s="10">
        <f t="shared" si="23"/>
        <v>0</v>
      </c>
      <c r="O115" s="10">
        <f t="shared" si="15"/>
        <v>0</v>
      </c>
      <c r="P115" s="10">
        <f t="shared" si="16"/>
        <v>0</v>
      </c>
      <c r="Q115" s="9">
        <f t="shared" si="24"/>
        <v>2767.6592442601341</v>
      </c>
      <c r="R115" s="9">
        <f t="shared" si="17"/>
        <v>2.767659244260134</v>
      </c>
      <c r="S115" s="9">
        <f t="shared" si="25"/>
        <v>1472.9108264526624</v>
      </c>
      <c r="T115" s="38">
        <f t="shared" si="18"/>
        <v>1.4729108264526625</v>
      </c>
      <c r="U115" s="38">
        <f t="shared" si="19"/>
        <v>95.73920371942306</v>
      </c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</row>
    <row r="116" spans="2:33" x14ac:dyDescent="0.75">
      <c r="B116" s="3" t="s">
        <v>8</v>
      </c>
      <c r="C116" s="3">
        <v>112</v>
      </c>
      <c r="D116" s="3">
        <v>112</v>
      </c>
      <c r="E116" s="3">
        <f t="shared" si="13"/>
        <v>0</v>
      </c>
      <c r="F116" s="10">
        <v>0</v>
      </c>
      <c r="G116" s="10">
        <f t="shared" si="20"/>
        <v>0</v>
      </c>
      <c r="H116" s="10">
        <f t="shared" si="14"/>
        <v>0</v>
      </c>
      <c r="I116" s="10">
        <f>'Vehicle Data'!$B$6*'WLTP Calculations'!G116</f>
        <v>0</v>
      </c>
      <c r="J116" s="10">
        <f>'Vehicle Data'!$B$6*9.81*'Vehicle Data'!$B$8</f>
        <v>57.42499320000001</v>
      </c>
      <c r="K116" s="10">
        <f>0.5*(1.225*'Vehicle Data'!B$9*'Vehicle Data'!B$7*'WLTP Calculations'!F116)</f>
        <v>0</v>
      </c>
      <c r="L116" s="10">
        <f t="shared" si="21"/>
        <v>5.742499320000001E-2</v>
      </c>
      <c r="M116" s="10">
        <f t="shared" si="22"/>
        <v>0</v>
      </c>
      <c r="N116" s="10">
        <f t="shared" si="23"/>
        <v>0</v>
      </c>
      <c r="O116" s="10">
        <f t="shared" si="15"/>
        <v>0</v>
      </c>
      <c r="P116" s="10">
        <f t="shared" si="16"/>
        <v>0</v>
      </c>
      <c r="Q116" s="9">
        <f t="shared" si="24"/>
        <v>2767.6592442601341</v>
      </c>
      <c r="R116" s="9">
        <f t="shared" si="17"/>
        <v>2.767659244260134</v>
      </c>
      <c r="S116" s="9">
        <f t="shared" si="25"/>
        <v>1472.9108264526624</v>
      </c>
      <c r="T116" s="38">
        <f t="shared" si="18"/>
        <v>1.4729108264526625</v>
      </c>
      <c r="U116" s="38">
        <f t="shared" si="19"/>
        <v>95.73920371942306</v>
      </c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</row>
    <row r="117" spans="2:33" x14ac:dyDescent="0.75">
      <c r="B117" s="3" t="s">
        <v>8</v>
      </c>
      <c r="C117" s="3">
        <v>113</v>
      </c>
      <c r="D117" s="3">
        <v>113</v>
      </c>
      <c r="E117" s="3">
        <f t="shared" si="13"/>
        <v>0</v>
      </c>
      <c r="F117" s="10">
        <v>0</v>
      </c>
      <c r="G117" s="10">
        <f t="shared" si="20"/>
        <v>0</v>
      </c>
      <c r="H117" s="10">
        <f t="shared" si="14"/>
        <v>0</v>
      </c>
      <c r="I117" s="10">
        <f>'Vehicle Data'!$B$6*'WLTP Calculations'!G117</f>
        <v>0</v>
      </c>
      <c r="J117" s="10">
        <f>'Vehicle Data'!$B$6*9.81*'Vehicle Data'!$B$8</f>
        <v>57.42499320000001</v>
      </c>
      <c r="K117" s="10">
        <f>0.5*(1.225*'Vehicle Data'!B$9*'Vehicle Data'!B$7*'WLTP Calculations'!F117)</f>
        <v>0</v>
      </c>
      <c r="L117" s="10">
        <f t="shared" si="21"/>
        <v>5.742499320000001E-2</v>
      </c>
      <c r="M117" s="10">
        <f t="shared" si="22"/>
        <v>0</v>
      </c>
      <c r="N117" s="10">
        <f t="shared" si="23"/>
        <v>0</v>
      </c>
      <c r="O117" s="10">
        <f t="shared" si="15"/>
        <v>0</v>
      </c>
      <c r="P117" s="10">
        <f t="shared" si="16"/>
        <v>0</v>
      </c>
      <c r="Q117" s="9">
        <f t="shared" si="24"/>
        <v>2767.6592442601341</v>
      </c>
      <c r="R117" s="9">
        <f t="shared" si="17"/>
        <v>2.767659244260134</v>
      </c>
      <c r="S117" s="9">
        <f t="shared" si="25"/>
        <v>1472.9108264526624</v>
      </c>
      <c r="T117" s="38">
        <f t="shared" si="18"/>
        <v>1.4729108264526625</v>
      </c>
      <c r="U117" s="38">
        <f t="shared" si="19"/>
        <v>95.73920371942306</v>
      </c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</row>
    <row r="118" spans="2:33" x14ac:dyDescent="0.75">
      <c r="B118" s="3" t="s">
        <v>8</v>
      </c>
      <c r="C118" s="3">
        <v>114</v>
      </c>
      <c r="D118" s="3">
        <v>114</v>
      </c>
      <c r="E118" s="3">
        <f t="shared" si="13"/>
        <v>0</v>
      </c>
      <c r="F118" s="10">
        <v>0</v>
      </c>
      <c r="G118" s="10">
        <f t="shared" si="20"/>
        <v>0</v>
      </c>
      <c r="H118" s="10">
        <f t="shared" si="14"/>
        <v>0</v>
      </c>
      <c r="I118" s="10">
        <f>'Vehicle Data'!$B$6*'WLTP Calculations'!G118</f>
        <v>0</v>
      </c>
      <c r="J118" s="10">
        <f>'Vehicle Data'!$B$6*9.81*'Vehicle Data'!$B$8</f>
        <v>57.42499320000001</v>
      </c>
      <c r="K118" s="10">
        <f>0.5*(1.225*'Vehicle Data'!B$9*'Vehicle Data'!B$7*'WLTP Calculations'!F118)</f>
        <v>0</v>
      </c>
      <c r="L118" s="10">
        <f t="shared" si="21"/>
        <v>5.742499320000001E-2</v>
      </c>
      <c r="M118" s="10">
        <f t="shared" si="22"/>
        <v>0</v>
      </c>
      <c r="N118" s="10">
        <f t="shared" si="23"/>
        <v>0</v>
      </c>
      <c r="O118" s="10">
        <f t="shared" si="15"/>
        <v>0</v>
      </c>
      <c r="P118" s="10">
        <f t="shared" si="16"/>
        <v>0</v>
      </c>
      <c r="Q118" s="9">
        <f t="shared" si="24"/>
        <v>2767.6592442601341</v>
      </c>
      <c r="R118" s="9">
        <f t="shared" si="17"/>
        <v>2.767659244260134</v>
      </c>
      <c r="S118" s="9">
        <f t="shared" si="25"/>
        <v>1472.9108264526624</v>
      </c>
      <c r="T118" s="38">
        <f t="shared" si="18"/>
        <v>1.4729108264526625</v>
      </c>
      <c r="U118" s="38">
        <f t="shared" si="19"/>
        <v>95.73920371942306</v>
      </c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</row>
    <row r="119" spans="2:33" x14ac:dyDescent="0.75">
      <c r="B119" s="3" t="s">
        <v>8</v>
      </c>
      <c r="C119" s="3">
        <v>115</v>
      </c>
      <c r="D119" s="3">
        <v>115</v>
      </c>
      <c r="E119" s="3">
        <f t="shared" si="13"/>
        <v>0</v>
      </c>
      <c r="F119" s="10">
        <v>0</v>
      </c>
      <c r="G119" s="10">
        <f t="shared" si="20"/>
        <v>0</v>
      </c>
      <c r="H119" s="10">
        <f t="shared" si="14"/>
        <v>0</v>
      </c>
      <c r="I119" s="10">
        <f>'Vehicle Data'!$B$6*'WLTP Calculations'!G119</f>
        <v>0</v>
      </c>
      <c r="J119" s="10">
        <f>'Vehicle Data'!$B$6*9.81*'Vehicle Data'!$B$8</f>
        <v>57.42499320000001</v>
      </c>
      <c r="K119" s="10">
        <f>0.5*(1.225*'Vehicle Data'!B$9*'Vehicle Data'!B$7*'WLTP Calculations'!F119)</f>
        <v>0</v>
      </c>
      <c r="L119" s="10">
        <f t="shared" si="21"/>
        <v>5.742499320000001E-2</v>
      </c>
      <c r="M119" s="10">
        <f t="shared" si="22"/>
        <v>0</v>
      </c>
      <c r="N119" s="10">
        <f t="shared" si="23"/>
        <v>0</v>
      </c>
      <c r="O119" s="10">
        <f t="shared" si="15"/>
        <v>0</v>
      </c>
      <c r="P119" s="10">
        <f t="shared" si="16"/>
        <v>0</v>
      </c>
      <c r="Q119" s="9">
        <f t="shared" si="24"/>
        <v>2767.6592442601341</v>
      </c>
      <c r="R119" s="9">
        <f t="shared" si="17"/>
        <v>2.767659244260134</v>
      </c>
      <c r="S119" s="9">
        <f t="shared" si="25"/>
        <v>1472.9108264526624</v>
      </c>
      <c r="T119" s="38">
        <f t="shared" si="18"/>
        <v>1.4729108264526625</v>
      </c>
      <c r="U119" s="38">
        <f t="shared" si="19"/>
        <v>95.73920371942306</v>
      </c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</row>
    <row r="120" spans="2:33" x14ac:dyDescent="0.75">
      <c r="B120" s="3" t="s">
        <v>8</v>
      </c>
      <c r="C120" s="3">
        <v>116</v>
      </c>
      <c r="D120" s="3">
        <v>116</v>
      </c>
      <c r="E120" s="3">
        <f t="shared" si="13"/>
        <v>0</v>
      </c>
      <c r="F120" s="10">
        <v>0</v>
      </c>
      <c r="G120" s="10">
        <f t="shared" si="20"/>
        <v>0</v>
      </c>
      <c r="H120" s="10">
        <f t="shared" si="14"/>
        <v>0</v>
      </c>
      <c r="I120" s="10">
        <f>'Vehicle Data'!$B$6*'WLTP Calculations'!G120</f>
        <v>0</v>
      </c>
      <c r="J120" s="10">
        <f>'Vehicle Data'!$B$6*9.81*'Vehicle Data'!$B$8</f>
        <v>57.42499320000001</v>
      </c>
      <c r="K120" s="10">
        <f>0.5*(1.225*'Vehicle Data'!B$9*'Vehicle Data'!B$7*'WLTP Calculations'!F120)</f>
        <v>0</v>
      </c>
      <c r="L120" s="10">
        <f t="shared" si="21"/>
        <v>5.742499320000001E-2</v>
      </c>
      <c r="M120" s="10">
        <f t="shared" si="22"/>
        <v>0</v>
      </c>
      <c r="N120" s="10">
        <f t="shared" si="23"/>
        <v>0</v>
      </c>
      <c r="O120" s="10">
        <f t="shared" si="15"/>
        <v>0</v>
      </c>
      <c r="P120" s="10">
        <f t="shared" si="16"/>
        <v>0</v>
      </c>
      <c r="Q120" s="9">
        <f t="shared" si="24"/>
        <v>2767.6592442601341</v>
      </c>
      <c r="R120" s="9">
        <f t="shared" si="17"/>
        <v>2.767659244260134</v>
      </c>
      <c r="S120" s="9">
        <f t="shared" si="25"/>
        <v>1472.9108264526624</v>
      </c>
      <c r="T120" s="38">
        <f t="shared" si="18"/>
        <v>1.4729108264526625</v>
      </c>
      <c r="U120" s="38">
        <f t="shared" si="19"/>
        <v>95.73920371942306</v>
      </c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</row>
    <row r="121" spans="2:33" x14ac:dyDescent="0.75">
      <c r="B121" s="3" t="s">
        <v>8</v>
      </c>
      <c r="C121" s="3">
        <v>117</v>
      </c>
      <c r="D121" s="3">
        <v>117</v>
      </c>
      <c r="E121" s="3">
        <f t="shared" si="13"/>
        <v>0</v>
      </c>
      <c r="F121" s="10">
        <v>0</v>
      </c>
      <c r="G121" s="10">
        <f t="shared" si="20"/>
        <v>0</v>
      </c>
      <c r="H121" s="10">
        <f t="shared" si="14"/>
        <v>0</v>
      </c>
      <c r="I121" s="10">
        <f>'Vehicle Data'!$B$6*'WLTP Calculations'!G121</f>
        <v>0</v>
      </c>
      <c r="J121" s="10">
        <f>'Vehicle Data'!$B$6*9.81*'Vehicle Data'!$B$8</f>
        <v>57.42499320000001</v>
      </c>
      <c r="K121" s="10">
        <f>0.5*(1.225*'Vehicle Data'!B$9*'Vehicle Data'!B$7*'WLTP Calculations'!F121)</f>
        <v>0</v>
      </c>
      <c r="L121" s="10">
        <f t="shared" si="21"/>
        <v>5.742499320000001E-2</v>
      </c>
      <c r="M121" s="10">
        <f t="shared" si="22"/>
        <v>0</v>
      </c>
      <c r="N121" s="10">
        <f t="shared" si="23"/>
        <v>0</v>
      </c>
      <c r="O121" s="10">
        <f t="shared" si="15"/>
        <v>0</v>
      </c>
      <c r="P121" s="10">
        <f t="shared" si="16"/>
        <v>0</v>
      </c>
      <c r="Q121" s="9">
        <f t="shared" si="24"/>
        <v>2767.6592442601341</v>
      </c>
      <c r="R121" s="9">
        <f t="shared" si="17"/>
        <v>2.767659244260134</v>
      </c>
      <c r="S121" s="9">
        <f t="shared" si="25"/>
        <v>1472.9108264526624</v>
      </c>
      <c r="T121" s="38">
        <f t="shared" si="18"/>
        <v>1.4729108264526625</v>
      </c>
      <c r="U121" s="38">
        <f t="shared" si="19"/>
        <v>95.73920371942306</v>
      </c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</row>
    <row r="122" spans="2:33" x14ac:dyDescent="0.75">
      <c r="B122" s="3" t="s">
        <v>8</v>
      </c>
      <c r="C122" s="3">
        <v>118</v>
      </c>
      <c r="D122" s="3">
        <v>118</v>
      </c>
      <c r="E122" s="3">
        <f t="shared" si="13"/>
        <v>0</v>
      </c>
      <c r="F122" s="10">
        <v>0</v>
      </c>
      <c r="G122" s="10">
        <f t="shared" si="20"/>
        <v>0</v>
      </c>
      <c r="H122" s="10">
        <f t="shared" si="14"/>
        <v>0</v>
      </c>
      <c r="I122" s="10">
        <f>'Vehicle Data'!$B$6*'WLTP Calculations'!G122</f>
        <v>0</v>
      </c>
      <c r="J122" s="10">
        <f>'Vehicle Data'!$B$6*9.81*'Vehicle Data'!$B$8</f>
        <v>57.42499320000001</v>
      </c>
      <c r="K122" s="10">
        <f>0.5*(1.225*'Vehicle Data'!B$9*'Vehicle Data'!B$7*'WLTP Calculations'!F122)</f>
        <v>0</v>
      </c>
      <c r="L122" s="10">
        <f t="shared" si="21"/>
        <v>5.742499320000001E-2</v>
      </c>
      <c r="M122" s="10">
        <f t="shared" si="22"/>
        <v>0</v>
      </c>
      <c r="N122" s="10">
        <f t="shared" si="23"/>
        <v>0</v>
      </c>
      <c r="O122" s="10">
        <f t="shared" si="15"/>
        <v>0</v>
      </c>
      <c r="P122" s="10">
        <f t="shared" si="16"/>
        <v>0</v>
      </c>
      <c r="Q122" s="9">
        <f t="shared" si="24"/>
        <v>2767.6592442601341</v>
      </c>
      <c r="R122" s="9">
        <f t="shared" si="17"/>
        <v>2.767659244260134</v>
      </c>
      <c r="S122" s="9">
        <f t="shared" si="25"/>
        <v>1472.9108264526624</v>
      </c>
      <c r="T122" s="38">
        <f t="shared" si="18"/>
        <v>1.4729108264526625</v>
      </c>
      <c r="U122" s="38">
        <f t="shared" si="19"/>
        <v>95.73920371942306</v>
      </c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</row>
    <row r="123" spans="2:33" x14ac:dyDescent="0.75">
      <c r="B123" s="3" t="s">
        <v>8</v>
      </c>
      <c r="C123" s="3">
        <v>119</v>
      </c>
      <c r="D123" s="3">
        <v>119</v>
      </c>
      <c r="E123" s="3">
        <f t="shared" si="13"/>
        <v>0</v>
      </c>
      <c r="F123" s="10">
        <v>0</v>
      </c>
      <c r="G123" s="10">
        <f t="shared" si="20"/>
        <v>0</v>
      </c>
      <c r="H123" s="10">
        <f t="shared" si="14"/>
        <v>0</v>
      </c>
      <c r="I123" s="10">
        <f>'Vehicle Data'!$B$6*'WLTP Calculations'!G123</f>
        <v>0</v>
      </c>
      <c r="J123" s="10">
        <f>'Vehicle Data'!$B$6*9.81*'Vehicle Data'!$B$8</f>
        <v>57.42499320000001</v>
      </c>
      <c r="K123" s="10">
        <f>0.5*(1.225*'Vehicle Data'!B$9*'Vehicle Data'!B$7*'WLTP Calculations'!F123)</f>
        <v>0</v>
      </c>
      <c r="L123" s="10">
        <f t="shared" si="21"/>
        <v>5.742499320000001E-2</v>
      </c>
      <c r="M123" s="10">
        <f t="shared" si="22"/>
        <v>0</v>
      </c>
      <c r="N123" s="10">
        <f t="shared" si="23"/>
        <v>0</v>
      </c>
      <c r="O123" s="10">
        <f t="shared" si="15"/>
        <v>0</v>
      </c>
      <c r="P123" s="10">
        <f t="shared" si="16"/>
        <v>0</v>
      </c>
      <c r="Q123" s="9">
        <f t="shared" si="24"/>
        <v>2767.6592442601341</v>
      </c>
      <c r="R123" s="9">
        <f t="shared" si="17"/>
        <v>2.767659244260134</v>
      </c>
      <c r="S123" s="9">
        <f t="shared" si="25"/>
        <v>1472.9108264526624</v>
      </c>
      <c r="T123" s="38">
        <f t="shared" si="18"/>
        <v>1.4729108264526625</v>
      </c>
      <c r="U123" s="38">
        <f t="shared" si="19"/>
        <v>95.73920371942306</v>
      </c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</row>
    <row r="124" spans="2:33" x14ac:dyDescent="0.75">
      <c r="B124" s="3" t="s">
        <v>8</v>
      </c>
      <c r="C124" s="3">
        <v>120</v>
      </c>
      <c r="D124" s="3">
        <v>120</v>
      </c>
      <c r="E124" s="3">
        <f t="shared" si="13"/>
        <v>0</v>
      </c>
      <c r="F124" s="10">
        <v>0</v>
      </c>
      <c r="G124" s="10">
        <f t="shared" si="20"/>
        <v>0</v>
      </c>
      <c r="H124" s="10">
        <f t="shared" si="14"/>
        <v>0</v>
      </c>
      <c r="I124" s="10">
        <f>'Vehicle Data'!$B$6*'WLTP Calculations'!G124</f>
        <v>0</v>
      </c>
      <c r="J124" s="10">
        <f>'Vehicle Data'!$B$6*9.81*'Vehicle Data'!$B$8</f>
        <v>57.42499320000001</v>
      </c>
      <c r="K124" s="10">
        <f>0.5*(1.225*'Vehicle Data'!B$9*'Vehicle Data'!B$7*'WLTP Calculations'!F124)</f>
        <v>0</v>
      </c>
      <c r="L124" s="10">
        <f t="shared" si="21"/>
        <v>5.742499320000001E-2</v>
      </c>
      <c r="M124" s="10">
        <f t="shared" si="22"/>
        <v>0</v>
      </c>
      <c r="N124" s="10">
        <f t="shared" si="23"/>
        <v>0</v>
      </c>
      <c r="O124" s="10">
        <f t="shared" si="15"/>
        <v>0</v>
      </c>
      <c r="P124" s="10">
        <f t="shared" si="16"/>
        <v>0</v>
      </c>
      <c r="Q124" s="9">
        <f t="shared" si="24"/>
        <v>2767.6592442601341</v>
      </c>
      <c r="R124" s="9">
        <f t="shared" si="17"/>
        <v>2.767659244260134</v>
      </c>
      <c r="S124" s="9">
        <f t="shared" si="25"/>
        <v>1472.9108264526624</v>
      </c>
      <c r="T124" s="38">
        <f t="shared" si="18"/>
        <v>1.4729108264526625</v>
      </c>
      <c r="U124" s="38">
        <f t="shared" si="19"/>
        <v>95.73920371942306</v>
      </c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</row>
    <row r="125" spans="2:33" x14ac:dyDescent="0.75">
      <c r="B125" s="3" t="s">
        <v>8</v>
      </c>
      <c r="C125" s="3">
        <v>121</v>
      </c>
      <c r="D125" s="3">
        <v>121</v>
      </c>
      <c r="E125" s="3">
        <f t="shared" si="13"/>
        <v>0</v>
      </c>
      <c r="F125" s="10">
        <v>0</v>
      </c>
      <c r="G125" s="10">
        <f t="shared" si="20"/>
        <v>0</v>
      </c>
      <c r="H125" s="10">
        <f t="shared" si="14"/>
        <v>0</v>
      </c>
      <c r="I125" s="10">
        <f>'Vehicle Data'!$B$6*'WLTP Calculations'!G125</f>
        <v>0</v>
      </c>
      <c r="J125" s="10">
        <f>'Vehicle Data'!$B$6*9.81*'Vehicle Data'!$B$8</f>
        <v>57.42499320000001</v>
      </c>
      <c r="K125" s="10">
        <f>0.5*(1.225*'Vehicle Data'!B$9*'Vehicle Data'!B$7*'WLTP Calculations'!F125)</f>
        <v>0</v>
      </c>
      <c r="L125" s="10">
        <f t="shared" si="21"/>
        <v>5.742499320000001E-2</v>
      </c>
      <c r="M125" s="10">
        <f t="shared" si="22"/>
        <v>0</v>
      </c>
      <c r="N125" s="10">
        <f t="shared" si="23"/>
        <v>0</v>
      </c>
      <c r="O125" s="10">
        <f t="shared" si="15"/>
        <v>0</v>
      </c>
      <c r="P125" s="10">
        <f t="shared" si="16"/>
        <v>0</v>
      </c>
      <c r="Q125" s="9">
        <f t="shared" si="24"/>
        <v>2767.6592442601341</v>
      </c>
      <c r="R125" s="9">
        <f t="shared" si="17"/>
        <v>2.767659244260134</v>
      </c>
      <c r="S125" s="9">
        <f t="shared" si="25"/>
        <v>1472.9108264526624</v>
      </c>
      <c r="T125" s="38">
        <f t="shared" si="18"/>
        <v>1.4729108264526625</v>
      </c>
      <c r="U125" s="38">
        <f t="shared" si="19"/>
        <v>95.73920371942306</v>
      </c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</row>
    <row r="126" spans="2:33" x14ac:dyDescent="0.75">
      <c r="B126" s="3" t="s">
        <v>8</v>
      </c>
      <c r="C126" s="3">
        <v>122</v>
      </c>
      <c r="D126" s="3">
        <v>122</v>
      </c>
      <c r="E126" s="3">
        <f t="shared" si="13"/>
        <v>0</v>
      </c>
      <c r="F126" s="10">
        <v>0</v>
      </c>
      <c r="G126" s="10">
        <f t="shared" si="20"/>
        <v>0</v>
      </c>
      <c r="H126" s="10">
        <f t="shared" si="14"/>
        <v>0</v>
      </c>
      <c r="I126" s="10">
        <f>'Vehicle Data'!$B$6*'WLTP Calculations'!G126</f>
        <v>0</v>
      </c>
      <c r="J126" s="10">
        <f>'Vehicle Data'!$B$6*9.81*'Vehicle Data'!$B$8</f>
        <v>57.42499320000001</v>
      </c>
      <c r="K126" s="10">
        <f>0.5*(1.225*'Vehicle Data'!B$9*'Vehicle Data'!B$7*'WLTP Calculations'!F126)</f>
        <v>0</v>
      </c>
      <c r="L126" s="10">
        <f t="shared" si="21"/>
        <v>5.742499320000001E-2</v>
      </c>
      <c r="M126" s="10">
        <f t="shared" si="22"/>
        <v>0</v>
      </c>
      <c r="N126" s="10">
        <f t="shared" si="23"/>
        <v>0</v>
      </c>
      <c r="O126" s="10">
        <f t="shared" si="15"/>
        <v>0</v>
      </c>
      <c r="P126" s="10">
        <f t="shared" si="16"/>
        <v>0</v>
      </c>
      <c r="Q126" s="9">
        <f t="shared" si="24"/>
        <v>2767.6592442601341</v>
      </c>
      <c r="R126" s="9">
        <f t="shared" si="17"/>
        <v>2.767659244260134</v>
      </c>
      <c r="S126" s="9">
        <f t="shared" si="25"/>
        <v>1472.9108264526624</v>
      </c>
      <c r="T126" s="38">
        <f t="shared" si="18"/>
        <v>1.4729108264526625</v>
      </c>
      <c r="U126" s="38">
        <f t="shared" si="19"/>
        <v>95.73920371942306</v>
      </c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</row>
    <row r="127" spans="2:33" x14ac:dyDescent="0.75">
      <c r="B127" s="3" t="s">
        <v>8</v>
      </c>
      <c r="C127" s="3">
        <v>123</v>
      </c>
      <c r="D127" s="3">
        <v>123</v>
      </c>
      <c r="E127" s="3">
        <f t="shared" si="13"/>
        <v>0</v>
      </c>
      <c r="F127" s="10">
        <v>0</v>
      </c>
      <c r="G127" s="10">
        <f t="shared" si="20"/>
        <v>0</v>
      </c>
      <c r="H127" s="10">
        <f t="shared" si="14"/>
        <v>0</v>
      </c>
      <c r="I127" s="10">
        <f>'Vehicle Data'!$B$6*'WLTP Calculations'!G127</f>
        <v>0</v>
      </c>
      <c r="J127" s="10">
        <f>'Vehicle Data'!$B$6*9.81*'Vehicle Data'!$B$8</f>
        <v>57.42499320000001</v>
      </c>
      <c r="K127" s="10">
        <f>0.5*(1.225*'Vehicle Data'!B$9*'Vehicle Data'!B$7*'WLTP Calculations'!F127)</f>
        <v>0</v>
      </c>
      <c r="L127" s="10">
        <f t="shared" si="21"/>
        <v>5.742499320000001E-2</v>
      </c>
      <c r="M127" s="10">
        <f t="shared" si="22"/>
        <v>0</v>
      </c>
      <c r="N127" s="10">
        <f t="shared" si="23"/>
        <v>0</v>
      </c>
      <c r="O127" s="10">
        <f t="shared" si="15"/>
        <v>0</v>
      </c>
      <c r="P127" s="10">
        <f t="shared" si="16"/>
        <v>0</v>
      </c>
      <c r="Q127" s="9">
        <f t="shared" si="24"/>
        <v>2767.6592442601341</v>
      </c>
      <c r="R127" s="9">
        <f t="shared" si="17"/>
        <v>2.767659244260134</v>
      </c>
      <c r="S127" s="9">
        <f t="shared" si="25"/>
        <v>1472.9108264526624</v>
      </c>
      <c r="T127" s="38">
        <f t="shared" si="18"/>
        <v>1.4729108264526625</v>
      </c>
      <c r="U127" s="38">
        <f t="shared" si="19"/>
        <v>95.73920371942306</v>
      </c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</row>
    <row r="128" spans="2:33" x14ac:dyDescent="0.75">
      <c r="B128" s="3" t="s">
        <v>8</v>
      </c>
      <c r="C128" s="3">
        <v>124</v>
      </c>
      <c r="D128" s="3">
        <v>124</v>
      </c>
      <c r="E128" s="3">
        <f t="shared" si="13"/>
        <v>0</v>
      </c>
      <c r="F128" s="10">
        <v>0</v>
      </c>
      <c r="G128" s="10">
        <f t="shared" si="20"/>
        <v>0</v>
      </c>
      <c r="H128" s="10">
        <f t="shared" si="14"/>
        <v>0</v>
      </c>
      <c r="I128" s="10">
        <f>'Vehicle Data'!$B$6*'WLTP Calculations'!G128</f>
        <v>0</v>
      </c>
      <c r="J128" s="10">
        <f>'Vehicle Data'!$B$6*9.81*'Vehicle Data'!$B$8</f>
        <v>57.42499320000001</v>
      </c>
      <c r="K128" s="10">
        <f>0.5*(1.225*'Vehicle Data'!B$9*'Vehicle Data'!B$7*'WLTP Calculations'!F128)</f>
        <v>0</v>
      </c>
      <c r="L128" s="10">
        <f t="shared" si="21"/>
        <v>5.742499320000001E-2</v>
      </c>
      <c r="M128" s="10">
        <f t="shared" si="22"/>
        <v>0</v>
      </c>
      <c r="N128" s="10">
        <f t="shared" si="23"/>
        <v>0</v>
      </c>
      <c r="O128" s="10">
        <f t="shared" si="15"/>
        <v>0</v>
      </c>
      <c r="P128" s="10">
        <f t="shared" si="16"/>
        <v>0</v>
      </c>
      <c r="Q128" s="9">
        <f t="shared" si="24"/>
        <v>2767.6592442601341</v>
      </c>
      <c r="R128" s="9">
        <f t="shared" si="17"/>
        <v>2.767659244260134</v>
      </c>
      <c r="S128" s="9">
        <f t="shared" si="25"/>
        <v>1472.9108264526624</v>
      </c>
      <c r="T128" s="38">
        <f t="shared" si="18"/>
        <v>1.4729108264526625</v>
      </c>
      <c r="U128" s="38">
        <f t="shared" si="19"/>
        <v>95.73920371942306</v>
      </c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</row>
    <row r="129" spans="2:33" x14ac:dyDescent="0.75">
      <c r="B129" s="3" t="s">
        <v>8</v>
      </c>
      <c r="C129" s="3">
        <v>125</v>
      </c>
      <c r="D129" s="3">
        <v>125</v>
      </c>
      <c r="E129" s="3">
        <f t="shared" si="13"/>
        <v>0</v>
      </c>
      <c r="F129" s="10">
        <v>0</v>
      </c>
      <c r="G129" s="10">
        <f t="shared" si="20"/>
        <v>0</v>
      </c>
      <c r="H129" s="10">
        <f t="shared" si="14"/>
        <v>0</v>
      </c>
      <c r="I129" s="10">
        <f>'Vehicle Data'!$B$6*'WLTP Calculations'!G129</f>
        <v>0</v>
      </c>
      <c r="J129" s="10">
        <f>'Vehicle Data'!$B$6*9.81*'Vehicle Data'!$B$8</f>
        <v>57.42499320000001</v>
      </c>
      <c r="K129" s="10">
        <f>0.5*(1.225*'Vehicle Data'!B$9*'Vehicle Data'!B$7*'WLTP Calculations'!F129)</f>
        <v>0</v>
      </c>
      <c r="L129" s="10">
        <f t="shared" si="21"/>
        <v>5.742499320000001E-2</v>
      </c>
      <c r="M129" s="10">
        <f t="shared" si="22"/>
        <v>0</v>
      </c>
      <c r="N129" s="10">
        <f t="shared" si="23"/>
        <v>0</v>
      </c>
      <c r="O129" s="10">
        <f t="shared" si="15"/>
        <v>0</v>
      </c>
      <c r="P129" s="10">
        <f t="shared" si="16"/>
        <v>0</v>
      </c>
      <c r="Q129" s="9">
        <f t="shared" si="24"/>
        <v>2767.6592442601341</v>
      </c>
      <c r="R129" s="9">
        <f t="shared" si="17"/>
        <v>2.767659244260134</v>
      </c>
      <c r="S129" s="9">
        <f t="shared" si="25"/>
        <v>1472.9108264526624</v>
      </c>
      <c r="T129" s="38">
        <f t="shared" si="18"/>
        <v>1.4729108264526625</v>
      </c>
      <c r="U129" s="38">
        <f t="shared" si="19"/>
        <v>95.73920371942306</v>
      </c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</row>
    <row r="130" spans="2:33" x14ac:dyDescent="0.75">
      <c r="B130" s="3" t="s">
        <v>8</v>
      </c>
      <c r="C130" s="3">
        <v>126</v>
      </c>
      <c r="D130" s="3">
        <v>126</v>
      </c>
      <c r="E130" s="3">
        <f t="shared" si="13"/>
        <v>0</v>
      </c>
      <c r="F130" s="10">
        <v>0</v>
      </c>
      <c r="G130" s="10">
        <f t="shared" si="20"/>
        <v>0</v>
      </c>
      <c r="H130" s="10">
        <f t="shared" si="14"/>
        <v>0</v>
      </c>
      <c r="I130" s="10">
        <f>'Vehicle Data'!$B$6*'WLTP Calculations'!G130</f>
        <v>0</v>
      </c>
      <c r="J130" s="10">
        <f>'Vehicle Data'!$B$6*9.81*'Vehicle Data'!$B$8</f>
        <v>57.42499320000001</v>
      </c>
      <c r="K130" s="10">
        <f>0.5*(1.225*'Vehicle Data'!B$9*'Vehicle Data'!B$7*'WLTP Calculations'!F130)</f>
        <v>0</v>
      </c>
      <c r="L130" s="10">
        <f t="shared" si="21"/>
        <v>5.742499320000001E-2</v>
      </c>
      <c r="M130" s="10">
        <f t="shared" si="22"/>
        <v>0</v>
      </c>
      <c r="N130" s="10">
        <f t="shared" si="23"/>
        <v>0</v>
      </c>
      <c r="O130" s="10">
        <f t="shared" si="15"/>
        <v>0</v>
      </c>
      <c r="P130" s="10">
        <f t="shared" si="16"/>
        <v>0</v>
      </c>
      <c r="Q130" s="9">
        <f t="shared" si="24"/>
        <v>2767.6592442601341</v>
      </c>
      <c r="R130" s="9">
        <f t="shared" si="17"/>
        <v>2.767659244260134</v>
      </c>
      <c r="S130" s="9">
        <f t="shared" si="25"/>
        <v>1472.9108264526624</v>
      </c>
      <c r="T130" s="38">
        <f t="shared" si="18"/>
        <v>1.4729108264526625</v>
      </c>
      <c r="U130" s="38">
        <f t="shared" si="19"/>
        <v>95.73920371942306</v>
      </c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</row>
    <row r="131" spans="2:33" x14ac:dyDescent="0.75">
      <c r="B131" s="3" t="s">
        <v>8</v>
      </c>
      <c r="C131" s="3">
        <v>127</v>
      </c>
      <c r="D131" s="3">
        <v>127</v>
      </c>
      <c r="E131" s="3">
        <f t="shared" si="13"/>
        <v>0</v>
      </c>
      <c r="F131" s="10">
        <v>0</v>
      </c>
      <c r="G131" s="10">
        <f t="shared" si="20"/>
        <v>0</v>
      </c>
      <c r="H131" s="10">
        <f t="shared" si="14"/>
        <v>0</v>
      </c>
      <c r="I131" s="10">
        <f>'Vehicle Data'!$B$6*'WLTP Calculations'!G131</f>
        <v>0</v>
      </c>
      <c r="J131" s="10">
        <f>'Vehicle Data'!$B$6*9.81*'Vehicle Data'!$B$8</f>
        <v>57.42499320000001</v>
      </c>
      <c r="K131" s="10">
        <f>0.5*(1.225*'Vehicle Data'!B$9*'Vehicle Data'!B$7*'WLTP Calculations'!F131)</f>
        <v>0</v>
      </c>
      <c r="L131" s="10">
        <f t="shared" si="21"/>
        <v>5.742499320000001E-2</v>
      </c>
      <c r="M131" s="10">
        <f t="shared" si="22"/>
        <v>0</v>
      </c>
      <c r="N131" s="10">
        <f t="shared" si="23"/>
        <v>0</v>
      </c>
      <c r="O131" s="10">
        <f t="shared" si="15"/>
        <v>0</v>
      </c>
      <c r="P131" s="10">
        <f t="shared" si="16"/>
        <v>0</v>
      </c>
      <c r="Q131" s="9">
        <f t="shared" si="24"/>
        <v>2767.6592442601341</v>
      </c>
      <c r="R131" s="9">
        <f t="shared" si="17"/>
        <v>2.767659244260134</v>
      </c>
      <c r="S131" s="9">
        <f t="shared" si="25"/>
        <v>1472.9108264526624</v>
      </c>
      <c r="T131" s="38">
        <f t="shared" si="18"/>
        <v>1.4729108264526625</v>
      </c>
      <c r="U131" s="38">
        <f t="shared" si="19"/>
        <v>95.73920371942306</v>
      </c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</row>
    <row r="132" spans="2:33" x14ac:dyDescent="0.75">
      <c r="B132" s="3" t="s">
        <v>8</v>
      </c>
      <c r="C132" s="3">
        <v>128</v>
      </c>
      <c r="D132" s="3">
        <v>128</v>
      </c>
      <c r="E132" s="3">
        <f t="shared" ref="E132:E195" si="26">F132/3.6</f>
        <v>0</v>
      </c>
      <c r="F132" s="10">
        <v>0</v>
      </c>
      <c r="G132" s="10">
        <f t="shared" si="20"/>
        <v>0</v>
      </c>
      <c r="H132" s="10">
        <f t="shared" si="14"/>
        <v>0</v>
      </c>
      <c r="I132" s="10">
        <f>'Vehicle Data'!$B$6*'WLTP Calculations'!G132</f>
        <v>0</v>
      </c>
      <c r="J132" s="10">
        <f>'Vehicle Data'!$B$6*9.81*'Vehicle Data'!$B$8</f>
        <v>57.42499320000001</v>
      </c>
      <c r="K132" s="10">
        <f>0.5*(1.225*'Vehicle Data'!B$9*'Vehicle Data'!B$7*'WLTP Calculations'!F132)</f>
        <v>0</v>
      </c>
      <c r="L132" s="10">
        <f t="shared" si="21"/>
        <v>5.742499320000001E-2</v>
      </c>
      <c r="M132" s="10">
        <f t="shared" si="22"/>
        <v>0</v>
      </c>
      <c r="N132" s="10">
        <f t="shared" si="23"/>
        <v>0</v>
      </c>
      <c r="O132" s="10">
        <f t="shared" si="15"/>
        <v>0</v>
      </c>
      <c r="P132" s="10">
        <f t="shared" si="16"/>
        <v>0</v>
      </c>
      <c r="Q132" s="9">
        <f t="shared" si="24"/>
        <v>2767.6592442601341</v>
      </c>
      <c r="R132" s="9">
        <f t="shared" si="17"/>
        <v>2.767659244260134</v>
      </c>
      <c r="S132" s="9">
        <f t="shared" si="25"/>
        <v>1472.9108264526624</v>
      </c>
      <c r="T132" s="38">
        <f t="shared" si="18"/>
        <v>1.4729108264526625</v>
      </c>
      <c r="U132" s="38">
        <f t="shared" si="19"/>
        <v>95.73920371942306</v>
      </c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</row>
    <row r="133" spans="2:33" x14ac:dyDescent="0.75">
      <c r="B133" s="3" t="s">
        <v>8</v>
      </c>
      <c r="C133" s="3">
        <v>129</v>
      </c>
      <c r="D133" s="3">
        <v>129</v>
      </c>
      <c r="E133" s="3">
        <f t="shared" si="26"/>
        <v>0</v>
      </c>
      <c r="F133" s="10">
        <v>0</v>
      </c>
      <c r="G133" s="10">
        <f t="shared" si="20"/>
        <v>0</v>
      </c>
      <c r="H133" s="10">
        <f t="shared" ref="H133:H196" si="27">($F134-$F132)/2</f>
        <v>0</v>
      </c>
      <c r="I133" s="10">
        <f>'Vehicle Data'!$B$6*'WLTP Calculations'!G133</f>
        <v>0</v>
      </c>
      <c r="J133" s="10">
        <f>'Vehicle Data'!$B$6*9.81*'Vehicle Data'!$B$8</f>
        <v>57.42499320000001</v>
      </c>
      <c r="K133" s="10">
        <f>0.5*(1.225*'Vehicle Data'!B$9*'Vehicle Data'!B$7*'WLTP Calculations'!F133)</f>
        <v>0</v>
      </c>
      <c r="L133" s="10">
        <f t="shared" si="21"/>
        <v>5.742499320000001E-2</v>
      </c>
      <c r="M133" s="10">
        <f t="shared" si="22"/>
        <v>0</v>
      </c>
      <c r="N133" s="10">
        <f t="shared" si="23"/>
        <v>0</v>
      </c>
      <c r="O133" s="10">
        <f t="shared" ref="O133:O196" si="28">IF((M133 + M134) / 2 &gt; 0, ((M133 + M134) / 2) * D134, 0)</f>
        <v>0</v>
      </c>
      <c r="P133" s="10">
        <f t="shared" ref="P133:P196" si="29">IF((M133 + M134) / 2 &lt; 0, ((M133 + M134) / 2) * D134, 0)</f>
        <v>0</v>
      </c>
      <c r="Q133" s="9">
        <f t="shared" si="24"/>
        <v>2767.6592442601341</v>
      </c>
      <c r="R133" s="9">
        <f t="shared" ref="R133:R196" si="30">Q133/1000</f>
        <v>2.767659244260134</v>
      </c>
      <c r="S133" s="9">
        <f t="shared" si="25"/>
        <v>1472.9108264526624</v>
      </c>
      <c r="T133" s="38">
        <f t="shared" ref="T133:T196" si="31">S133/1000</f>
        <v>1.4729108264526625</v>
      </c>
      <c r="U133" s="38">
        <f t="shared" ref="U133:U196" si="32">T133*X$4</f>
        <v>95.73920371942306</v>
      </c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</row>
    <row r="134" spans="2:33" x14ac:dyDescent="0.75">
      <c r="B134" s="3" t="s">
        <v>8</v>
      </c>
      <c r="C134" s="3">
        <v>130</v>
      </c>
      <c r="D134" s="3">
        <v>130</v>
      </c>
      <c r="E134" s="3">
        <f t="shared" si="26"/>
        <v>0</v>
      </c>
      <c r="F134" s="10">
        <v>0</v>
      </c>
      <c r="G134" s="10">
        <f t="shared" ref="G134:G197" si="33">($E135-$E133)/2</f>
        <v>0</v>
      </c>
      <c r="H134" s="10">
        <f t="shared" si="27"/>
        <v>0</v>
      </c>
      <c r="I134" s="10">
        <f>'Vehicle Data'!$B$6*'WLTP Calculations'!G134</f>
        <v>0</v>
      </c>
      <c r="J134" s="10">
        <f>'Vehicle Data'!$B$6*9.81*'Vehicle Data'!$B$8</f>
        <v>57.42499320000001</v>
      </c>
      <c r="K134" s="10">
        <f>0.5*(1.225*'Vehicle Data'!B$9*'Vehicle Data'!B$7*'WLTP Calculations'!F134)</f>
        <v>0</v>
      </c>
      <c r="L134" s="10">
        <f t="shared" ref="L134:L197" si="34">(I134+J134+K134)/1000</f>
        <v>5.742499320000001E-2</v>
      </c>
      <c r="M134" s="10">
        <f t="shared" ref="M134:M197" si="35">(L134*E134)</f>
        <v>0</v>
      </c>
      <c r="N134" s="10">
        <f t="shared" ref="N134:N197" si="36">(((M134+M135)/2)*(C135-C134))</f>
        <v>0</v>
      </c>
      <c r="O134" s="10">
        <f t="shared" si="28"/>
        <v>0</v>
      </c>
      <c r="P134" s="10">
        <f t="shared" si="29"/>
        <v>0</v>
      </c>
      <c r="Q134" s="9">
        <f t="shared" ref="Q134:Q197" si="37">(Q133+O134)</f>
        <v>2767.6592442601341</v>
      </c>
      <c r="R134" s="9">
        <f t="shared" si="30"/>
        <v>2.767659244260134</v>
      </c>
      <c r="S134" s="9">
        <f t="shared" ref="S134:T197" si="38">S133+(P134*-1)</f>
        <v>1472.9108264526624</v>
      </c>
      <c r="T134" s="38">
        <f t="shared" si="31"/>
        <v>1.4729108264526625</v>
      </c>
      <c r="U134" s="38">
        <f t="shared" si="32"/>
        <v>95.73920371942306</v>
      </c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</row>
    <row r="135" spans="2:33" x14ac:dyDescent="0.75">
      <c r="B135" s="3" t="s">
        <v>8</v>
      </c>
      <c r="C135" s="3">
        <v>131</v>
      </c>
      <c r="D135" s="3">
        <v>131</v>
      </c>
      <c r="E135" s="3">
        <f t="shared" si="26"/>
        <v>0</v>
      </c>
      <c r="F135" s="10">
        <v>0</v>
      </c>
      <c r="G135" s="10">
        <f t="shared" si="33"/>
        <v>0</v>
      </c>
      <c r="H135" s="10">
        <f t="shared" si="27"/>
        <v>0</v>
      </c>
      <c r="I135" s="10">
        <f>'Vehicle Data'!$B$6*'WLTP Calculations'!G135</f>
        <v>0</v>
      </c>
      <c r="J135" s="10">
        <f>'Vehicle Data'!$B$6*9.81*'Vehicle Data'!$B$8</f>
        <v>57.42499320000001</v>
      </c>
      <c r="K135" s="10">
        <f>0.5*(1.225*'Vehicle Data'!B$9*'Vehicle Data'!B$7*'WLTP Calculations'!F135)</f>
        <v>0</v>
      </c>
      <c r="L135" s="10">
        <f t="shared" si="34"/>
        <v>5.742499320000001E-2</v>
      </c>
      <c r="M135" s="10">
        <f t="shared" si="35"/>
        <v>0</v>
      </c>
      <c r="N135" s="10">
        <f t="shared" si="36"/>
        <v>0</v>
      </c>
      <c r="O135" s="10">
        <f t="shared" si="28"/>
        <v>0</v>
      </c>
      <c r="P135" s="10">
        <f t="shared" si="29"/>
        <v>0</v>
      </c>
      <c r="Q135" s="9">
        <f t="shared" si="37"/>
        <v>2767.6592442601341</v>
      </c>
      <c r="R135" s="9">
        <f t="shared" si="30"/>
        <v>2.767659244260134</v>
      </c>
      <c r="S135" s="9">
        <f t="shared" si="38"/>
        <v>1472.9108264526624</v>
      </c>
      <c r="T135" s="38">
        <f t="shared" si="31"/>
        <v>1.4729108264526625</v>
      </c>
      <c r="U135" s="38">
        <f t="shared" si="32"/>
        <v>95.73920371942306</v>
      </c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</row>
    <row r="136" spans="2:33" x14ac:dyDescent="0.75">
      <c r="B136" s="3" t="s">
        <v>8</v>
      </c>
      <c r="C136" s="3">
        <v>132</v>
      </c>
      <c r="D136" s="3">
        <v>132</v>
      </c>
      <c r="E136" s="3">
        <f t="shared" si="26"/>
        <v>0</v>
      </c>
      <c r="F136" s="10">
        <v>0</v>
      </c>
      <c r="G136" s="10">
        <f t="shared" si="33"/>
        <v>0</v>
      </c>
      <c r="H136" s="10">
        <f t="shared" si="27"/>
        <v>0</v>
      </c>
      <c r="I136" s="10">
        <f>'Vehicle Data'!$B$6*'WLTP Calculations'!G136</f>
        <v>0</v>
      </c>
      <c r="J136" s="10">
        <f>'Vehicle Data'!$B$6*9.81*'Vehicle Data'!$B$8</f>
        <v>57.42499320000001</v>
      </c>
      <c r="K136" s="10">
        <f>0.5*(1.225*'Vehicle Data'!B$9*'Vehicle Data'!B$7*'WLTP Calculations'!F136)</f>
        <v>0</v>
      </c>
      <c r="L136" s="10">
        <f t="shared" si="34"/>
        <v>5.742499320000001E-2</v>
      </c>
      <c r="M136" s="10">
        <f t="shared" si="35"/>
        <v>0</v>
      </c>
      <c r="N136" s="10">
        <f t="shared" si="36"/>
        <v>0</v>
      </c>
      <c r="O136" s="10">
        <f t="shared" si="28"/>
        <v>0</v>
      </c>
      <c r="P136" s="10">
        <f t="shared" si="29"/>
        <v>0</v>
      </c>
      <c r="Q136" s="9">
        <f t="shared" si="37"/>
        <v>2767.6592442601341</v>
      </c>
      <c r="R136" s="9">
        <f t="shared" si="30"/>
        <v>2.767659244260134</v>
      </c>
      <c r="S136" s="9">
        <f t="shared" si="38"/>
        <v>1472.9108264526624</v>
      </c>
      <c r="T136" s="38">
        <f t="shared" si="31"/>
        <v>1.4729108264526625</v>
      </c>
      <c r="U136" s="38">
        <f t="shared" si="32"/>
        <v>95.73920371942306</v>
      </c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</row>
    <row r="137" spans="2:33" x14ac:dyDescent="0.75">
      <c r="B137" s="3" t="s">
        <v>8</v>
      </c>
      <c r="C137" s="3">
        <v>133</v>
      </c>
      <c r="D137" s="3">
        <v>133</v>
      </c>
      <c r="E137" s="3">
        <f t="shared" si="26"/>
        <v>0</v>
      </c>
      <c r="F137" s="10">
        <v>0</v>
      </c>
      <c r="G137" s="10">
        <f t="shared" si="33"/>
        <v>0</v>
      </c>
      <c r="H137" s="10">
        <f t="shared" si="27"/>
        <v>0</v>
      </c>
      <c r="I137" s="10">
        <f>'Vehicle Data'!$B$6*'WLTP Calculations'!G137</f>
        <v>0</v>
      </c>
      <c r="J137" s="10">
        <f>'Vehicle Data'!$B$6*9.81*'Vehicle Data'!$B$8</f>
        <v>57.42499320000001</v>
      </c>
      <c r="K137" s="10">
        <f>0.5*(1.225*'Vehicle Data'!B$9*'Vehicle Data'!B$7*'WLTP Calculations'!F137)</f>
        <v>0</v>
      </c>
      <c r="L137" s="10">
        <f t="shared" si="34"/>
        <v>5.742499320000001E-2</v>
      </c>
      <c r="M137" s="10">
        <f t="shared" si="35"/>
        <v>0</v>
      </c>
      <c r="N137" s="10">
        <f t="shared" si="36"/>
        <v>0</v>
      </c>
      <c r="O137" s="10">
        <f t="shared" si="28"/>
        <v>0</v>
      </c>
      <c r="P137" s="10">
        <f t="shared" si="29"/>
        <v>0</v>
      </c>
      <c r="Q137" s="9">
        <f t="shared" si="37"/>
        <v>2767.6592442601341</v>
      </c>
      <c r="R137" s="9">
        <f t="shared" si="30"/>
        <v>2.767659244260134</v>
      </c>
      <c r="S137" s="9">
        <f t="shared" si="38"/>
        <v>1472.9108264526624</v>
      </c>
      <c r="T137" s="38">
        <f t="shared" si="31"/>
        <v>1.4729108264526625</v>
      </c>
      <c r="U137" s="38">
        <f t="shared" si="32"/>
        <v>95.73920371942306</v>
      </c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</row>
    <row r="138" spans="2:33" x14ac:dyDescent="0.75">
      <c r="B138" s="3" t="s">
        <v>8</v>
      </c>
      <c r="C138" s="3">
        <v>134</v>
      </c>
      <c r="D138" s="3">
        <v>134</v>
      </c>
      <c r="E138" s="3">
        <f t="shared" si="26"/>
        <v>0</v>
      </c>
      <c r="F138" s="10">
        <v>0</v>
      </c>
      <c r="G138" s="10">
        <f t="shared" si="33"/>
        <v>0</v>
      </c>
      <c r="H138" s="10">
        <f t="shared" si="27"/>
        <v>0</v>
      </c>
      <c r="I138" s="10">
        <f>'Vehicle Data'!$B$6*'WLTP Calculations'!G138</f>
        <v>0</v>
      </c>
      <c r="J138" s="10">
        <f>'Vehicle Data'!$B$6*9.81*'Vehicle Data'!$B$8</f>
        <v>57.42499320000001</v>
      </c>
      <c r="K138" s="10">
        <f>0.5*(1.225*'Vehicle Data'!B$9*'Vehicle Data'!B$7*'WLTP Calculations'!F138)</f>
        <v>0</v>
      </c>
      <c r="L138" s="10">
        <f t="shared" si="34"/>
        <v>5.742499320000001E-2</v>
      </c>
      <c r="M138" s="10">
        <f t="shared" si="35"/>
        <v>0</v>
      </c>
      <c r="N138" s="10">
        <f t="shared" si="36"/>
        <v>0</v>
      </c>
      <c r="O138" s="10">
        <f t="shared" si="28"/>
        <v>0</v>
      </c>
      <c r="P138" s="10">
        <f t="shared" si="29"/>
        <v>0</v>
      </c>
      <c r="Q138" s="9">
        <f t="shared" si="37"/>
        <v>2767.6592442601341</v>
      </c>
      <c r="R138" s="9">
        <f t="shared" si="30"/>
        <v>2.767659244260134</v>
      </c>
      <c r="S138" s="9">
        <f t="shared" si="38"/>
        <v>1472.9108264526624</v>
      </c>
      <c r="T138" s="38">
        <f t="shared" si="31"/>
        <v>1.4729108264526625</v>
      </c>
      <c r="U138" s="38">
        <f t="shared" si="32"/>
        <v>95.73920371942306</v>
      </c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</row>
    <row r="139" spans="2:33" x14ac:dyDescent="0.75">
      <c r="B139" s="3" t="s">
        <v>8</v>
      </c>
      <c r="C139" s="3">
        <v>135</v>
      </c>
      <c r="D139" s="3">
        <v>135</v>
      </c>
      <c r="E139" s="3">
        <f t="shared" si="26"/>
        <v>0</v>
      </c>
      <c r="F139" s="10">
        <v>0</v>
      </c>
      <c r="G139" s="10">
        <f t="shared" si="33"/>
        <v>0</v>
      </c>
      <c r="H139" s="10">
        <f t="shared" si="27"/>
        <v>0</v>
      </c>
      <c r="I139" s="10">
        <f>'Vehicle Data'!$B$6*'WLTP Calculations'!G139</f>
        <v>0</v>
      </c>
      <c r="J139" s="10">
        <f>'Vehicle Data'!$B$6*9.81*'Vehicle Data'!$B$8</f>
        <v>57.42499320000001</v>
      </c>
      <c r="K139" s="10">
        <f>0.5*(1.225*'Vehicle Data'!B$9*'Vehicle Data'!B$7*'WLTP Calculations'!F139)</f>
        <v>0</v>
      </c>
      <c r="L139" s="10">
        <f t="shared" si="34"/>
        <v>5.742499320000001E-2</v>
      </c>
      <c r="M139" s="10">
        <f t="shared" si="35"/>
        <v>0</v>
      </c>
      <c r="N139" s="10">
        <f t="shared" si="36"/>
        <v>0</v>
      </c>
      <c r="O139" s="10">
        <f t="shared" si="28"/>
        <v>0</v>
      </c>
      <c r="P139" s="10">
        <f t="shared" si="29"/>
        <v>0</v>
      </c>
      <c r="Q139" s="9">
        <f t="shared" si="37"/>
        <v>2767.6592442601341</v>
      </c>
      <c r="R139" s="9">
        <f t="shared" si="30"/>
        <v>2.767659244260134</v>
      </c>
      <c r="S139" s="9">
        <f t="shared" si="38"/>
        <v>1472.9108264526624</v>
      </c>
      <c r="T139" s="38">
        <f t="shared" si="31"/>
        <v>1.4729108264526625</v>
      </c>
      <c r="U139" s="38">
        <f t="shared" si="32"/>
        <v>95.73920371942306</v>
      </c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</row>
    <row r="140" spans="2:33" x14ac:dyDescent="0.75">
      <c r="B140" s="3" t="s">
        <v>8</v>
      </c>
      <c r="C140" s="3">
        <v>136</v>
      </c>
      <c r="D140" s="3">
        <v>136</v>
      </c>
      <c r="E140" s="3">
        <f t="shared" si="26"/>
        <v>0</v>
      </c>
      <c r="F140" s="10">
        <v>0</v>
      </c>
      <c r="G140" s="10">
        <f t="shared" si="33"/>
        <v>0</v>
      </c>
      <c r="H140" s="10">
        <f t="shared" si="27"/>
        <v>0</v>
      </c>
      <c r="I140" s="10">
        <f>'Vehicle Data'!$B$6*'WLTP Calculations'!G140</f>
        <v>0</v>
      </c>
      <c r="J140" s="10">
        <f>'Vehicle Data'!$B$6*9.81*'Vehicle Data'!$B$8</f>
        <v>57.42499320000001</v>
      </c>
      <c r="K140" s="10">
        <f>0.5*(1.225*'Vehicle Data'!B$9*'Vehicle Data'!B$7*'WLTP Calculations'!F140)</f>
        <v>0</v>
      </c>
      <c r="L140" s="10">
        <f t="shared" si="34"/>
        <v>5.742499320000001E-2</v>
      </c>
      <c r="M140" s="10">
        <f t="shared" si="35"/>
        <v>0</v>
      </c>
      <c r="N140" s="10">
        <f t="shared" si="36"/>
        <v>0</v>
      </c>
      <c r="O140" s="10">
        <f t="shared" si="28"/>
        <v>0</v>
      </c>
      <c r="P140" s="10">
        <f t="shared" si="29"/>
        <v>0</v>
      </c>
      <c r="Q140" s="9">
        <f t="shared" si="37"/>
        <v>2767.6592442601341</v>
      </c>
      <c r="R140" s="9">
        <f t="shared" si="30"/>
        <v>2.767659244260134</v>
      </c>
      <c r="S140" s="9">
        <f t="shared" si="38"/>
        <v>1472.9108264526624</v>
      </c>
      <c r="T140" s="38">
        <f t="shared" si="31"/>
        <v>1.4729108264526625</v>
      </c>
      <c r="U140" s="38">
        <f t="shared" si="32"/>
        <v>95.73920371942306</v>
      </c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</row>
    <row r="141" spans="2:33" x14ac:dyDescent="0.75">
      <c r="B141" s="3" t="s">
        <v>8</v>
      </c>
      <c r="C141" s="3">
        <v>137</v>
      </c>
      <c r="D141" s="3">
        <v>137</v>
      </c>
      <c r="E141" s="3">
        <f t="shared" si="26"/>
        <v>0</v>
      </c>
      <c r="F141" s="10">
        <v>0</v>
      </c>
      <c r="G141" s="10">
        <f t="shared" si="33"/>
        <v>2.777777777777778E-2</v>
      </c>
      <c r="H141" s="10">
        <f t="shared" si="27"/>
        <v>0.1</v>
      </c>
      <c r="I141" s="10">
        <f>'Vehicle Data'!$B$6*'WLTP Calculations'!G141</f>
        <v>8.1301666666666677</v>
      </c>
      <c r="J141" s="10">
        <f>'Vehicle Data'!$B$6*9.81*'Vehicle Data'!$B$8</f>
        <v>57.42499320000001</v>
      </c>
      <c r="K141" s="10">
        <f>0.5*(1.225*'Vehicle Data'!B$9*'Vehicle Data'!B$7*'WLTP Calculations'!F141)</f>
        <v>0</v>
      </c>
      <c r="L141" s="10">
        <f t="shared" si="34"/>
        <v>6.5555159866666685E-2</v>
      </c>
      <c r="M141" s="10">
        <f t="shared" si="35"/>
        <v>0</v>
      </c>
      <c r="N141" s="10">
        <f t="shared" si="36"/>
        <v>3.7412730981481492E-3</v>
      </c>
      <c r="O141" s="10">
        <f t="shared" si="28"/>
        <v>0.51629568754444455</v>
      </c>
      <c r="P141" s="10">
        <f t="shared" si="29"/>
        <v>0</v>
      </c>
      <c r="Q141" s="9">
        <f t="shared" si="37"/>
        <v>2768.1755399476783</v>
      </c>
      <c r="R141" s="9">
        <f t="shared" si="30"/>
        <v>2.7681755399476784</v>
      </c>
      <c r="S141" s="9">
        <f t="shared" si="38"/>
        <v>1472.9108264526624</v>
      </c>
      <c r="T141" s="38">
        <f t="shared" si="31"/>
        <v>1.4729108264526625</v>
      </c>
      <c r="U141" s="38">
        <f t="shared" si="32"/>
        <v>95.73920371942306</v>
      </c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</row>
    <row r="142" spans="2:33" x14ac:dyDescent="0.75">
      <c r="B142" s="3" t="s">
        <v>8</v>
      </c>
      <c r="C142" s="3">
        <v>138</v>
      </c>
      <c r="D142" s="3">
        <v>138</v>
      </c>
      <c r="E142" s="3">
        <f t="shared" si="26"/>
        <v>5.5555555555555559E-2</v>
      </c>
      <c r="F142" s="10">
        <v>0.2</v>
      </c>
      <c r="G142" s="10">
        <f t="shared" si="33"/>
        <v>0.2638888888888889</v>
      </c>
      <c r="H142" s="10">
        <f t="shared" si="27"/>
        <v>0.95</v>
      </c>
      <c r="I142" s="10">
        <f>'Vehicle Data'!$B$6*'WLTP Calculations'!G142</f>
        <v>77.236583333333343</v>
      </c>
      <c r="J142" s="10">
        <f>'Vehicle Data'!$B$6*9.81*'Vehicle Data'!$B$8</f>
        <v>57.42499320000001</v>
      </c>
      <c r="K142" s="10">
        <f>0.5*(1.225*'Vehicle Data'!B$9*'Vehicle Data'!B$7*'WLTP Calculations'!F142)</f>
        <v>2.4255000000000002E-2</v>
      </c>
      <c r="L142" s="10">
        <f t="shared" si="34"/>
        <v>0.13468583153333336</v>
      </c>
      <c r="M142" s="10">
        <f t="shared" si="35"/>
        <v>7.4825461962962983E-3</v>
      </c>
      <c r="N142" s="10">
        <f t="shared" si="36"/>
        <v>8.2246985806018511E-2</v>
      </c>
      <c r="O142" s="10">
        <f t="shared" si="28"/>
        <v>11.432331027036573</v>
      </c>
      <c r="P142" s="10">
        <f t="shared" si="29"/>
        <v>0</v>
      </c>
      <c r="Q142" s="9">
        <f t="shared" si="37"/>
        <v>2779.6078709747148</v>
      </c>
      <c r="R142" s="9">
        <f t="shared" si="30"/>
        <v>2.779607870974715</v>
      </c>
      <c r="S142" s="9">
        <f t="shared" si="38"/>
        <v>1472.9108264526624</v>
      </c>
      <c r="T142" s="38">
        <f t="shared" si="31"/>
        <v>1.4729108264526625</v>
      </c>
      <c r="U142" s="38">
        <f t="shared" si="32"/>
        <v>95.73920371942306</v>
      </c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</row>
    <row r="143" spans="2:33" x14ac:dyDescent="0.75">
      <c r="B143" s="3" t="s">
        <v>8</v>
      </c>
      <c r="C143" s="3">
        <v>139</v>
      </c>
      <c r="D143" s="3">
        <v>139</v>
      </c>
      <c r="E143" s="3">
        <f t="shared" si="26"/>
        <v>0.52777777777777779</v>
      </c>
      <c r="F143" s="10">
        <v>1.9</v>
      </c>
      <c r="G143" s="10">
        <f t="shared" si="33"/>
        <v>0.81944444444444431</v>
      </c>
      <c r="H143" s="10">
        <f t="shared" si="27"/>
        <v>2.9499999999999997</v>
      </c>
      <c r="I143" s="10">
        <f>'Vehicle Data'!$B$6*'WLTP Calculations'!G143</f>
        <v>239.83991666666665</v>
      </c>
      <c r="J143" s="10">
        <f>'Vehicle Data'!$B$6*9.81*'Vehicle Data'!$B$8</f>
        <v>57.42499320000001</v>
      </c>
      <c r="K143" s="10">
        <f>0.5*(1.225*'Vehicle Data'!B$9*'Vehicle Data'!B$7*'WLTP Calculations'!F143)</f>
        <v>0.2304225</v>
      </c>
      <c r="L143" s="10">
        <f t="shared" si="34"/>
        <v>0.29749533236666664</v>
      </c>
      <c r="M143" s="10">
        <f t="shared" si="35"/>
        <v>0.15701142541574073</v>
      </c>
      <c r="N143" s="10">
        <f t="shared" si="36"/>
        <v>0.46529903464351846</v>
      </c>
      <c r="O143" s="10">
        <f t="shared" si="28"/>
        <v>65.141864850092588</v>
      </c>
      <c r="P143" s="10">
        <f t="shared" si="29"/>
        <v>0</v>
      </c>
      <c r="Q143" s="9">
        <f t="shared" si="37"/>
        <v>2844.7497358248074</v>
      </c>
      <c r="R143" s="9">
        <f t="shared" si="30"/>
        <v>2.8447497358248075</v>
      </c>
      <c r="S143" s="9">
        <f t="shared" si="38"/>
        <v>1472.9108264526624</v>
      </c>
      <c r="T143" s="38">
        <f t="shared" si="31"/>
        <v>1.4729108264526625</v>
      </c>
      <c r="U143" s="38">
        <f t="shared" si="32"/>
        <v>95.73920371942306</v>
      </c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</row>
    <row r="144" spans="2:33" x14ac:dyDescent="0.75">
      <c r="B144" s="3" t="s">
        <v>8</v>
      </c>
      <c r="C144" s="3">
        <v>140</v>
      </c>
      <c r="D144" s="3">
        <v>140</v>
      </c>
      <c r="E144" s="3">
        <f t="shared" si="26"/>
        <v>1.6944444444444442</v>
      </c>
      <c r="F144" s="10">
        <v>6.1</v>
      </c>
      <c r="G144" s="10">
        <f t="shared" si="33"/>
        <v>1.3611111111111109</v>
      </c>
      <c r="H144" s="10">
        <f t="shared" si="27"/>
        <v>4.8999999999999995</v>
      </c>
      <c r="I144" s="10">
        <f>'Vehicle Data'!$B$6*'WLTP Calculations'!G144</f>
        <v>398.37816666666669</v>
      </c>
      <c r="J144" s="10">
        <f>'Vehicle Data'!$B$6*9.81*'Vehicle Data'!$B$8</f>
        <v>57.42499320000001</v>
      </c>
      <c r="K144" s="10">
        <f>0.5*(1.225*'Vehicle Data'!B$9*'Vehicle Data'!B$7*'WLTP Calculations'!F144)</f>
        <v>0.73977749999999998</v>
      </c>
      <c r="L144" s="10">
        <f t="shared" si="34"/>
        <v>0.45654293736666668</v>
      </c>
      <c r="M144" s="10">
        <f t="shared" si="35"/>
        <v>0.77358664387129616</v>
      </c>
      <c r="N144" s="10">
        <f t="shared" si="36"/>
        <v>1.1628079997398149</v>
      </c>
      <c r="O144" s="10">
        <f t="shared" si="28"/>
        <v>163.95592796331388</v>
      </c>
      <c r="P144" s="10">
        <f t="shared" si="29"/>
        <v>0</v>
      </c>
      <c r="Q144" s="9">
        <f t="shared" si="37"/>
        <v>3008.7056637881215</v>
      </c>
      <c r="R144" s="9">
        <f t="shared" si="30"/>
        <v>3.0087056637881213</v>
      </c>
      <c r="S144" s="9">
        <f t="shared" si="38"/>
        <v>1472.9108264526624</v>
      </c>
      <c r="T144" s="38">
        <f t="shared" si="31"/>
        <v>1.4729108264526625</v>
      </c>
      <c r="U144" s="38">
        <f t="shared" si="32"/>
        <v>95.73920371942306</v>
      </c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</row>
    <row r="145" spans="2:33" x14ac:dyDescent="0.75">
      <c r="B145" s="3" t="s">
        <v>8</v>
      </c>
      <c r="C145" s="3">
        <v>141</v>
      </c>
      <c r="D145" s="3">
        <v>141</v>
      </c>
      <c r="E145" s="3">
        <f t="shared" si="26"/>
        <v>3.2499999999999996</v>
      </c>
      <c r="F145" s="10">
        <v>11.7</v>
      </c>
      <c r="G145" s="10">
        <f t="shared" si="33"/>
        <v>1.4305555555555556</v>
      </c>
      <c r="H145" s="10">
        <f t="shared" si="27"/>
        <v>5.1499999999999995</v>
      </c>
      <c r="I145" s="10">
        <f>'Vehicle Data'!$B$6*'WLTP Calculations'!G145</f>
        <v>418.70358333333337</v>
      </c>
      <c r="J145" s="10">
        <f>'Vehicle Data'!$B$6*9.81*'Vehicle Data'!$B$8</f>
        <v>57.42499320000001</v>
      </c>
      <c r="K145" s="10">
        <f>0.5*(1.225*'Vehicle Data'!B$9*'Vehicle Data'!B$7*'WLTP Calculations'!F145)</f>
        <v>1.4189175000000001</v>
      </c>
      <c r="L145" s="10">
        <f t="shared" si="34"/>
        <v>0.47754749403333341</v>
      </c>
      <c r="M145" s="10">
        <f t="shared" si="35"/>
        <v>1.5520293556083333</v>
      </c>
      <c r="N145" s="10">
        <f t="shared" si="36"/>
        <v>1.5780200128708333</v>
      </c>
      <c r="O145" s="10">
        <f t="shared" si="28"/>
        <v>224.07884182765832</v>
      </c>
      <c r="P145" s="10">
        <f t="shared" si="29"/>
        <v>0</v>
      </c>
      <c r="Q145" s="9">
        <f t="shared" si="37"/>
        <v>3232.7845056157798</v>
      </c>
      <c r="R145" s="9">
        <f t="shared" si="30"/>
        <v>3.23278450561578</v>
      </c>
      <c r="S145" s="9">
        <f t="shared" si="38"/>
        <v>1472.9108264526624</v>
      </c>
      <c r="T145" s="38">
        <f t="shared" si="31"/>
        <v>1.4729108264526625</v>
      </c>
      <c r="U145" s="38">
        <f t="shared" si="32"/>
        <v>95.73920371942306</v>
      </c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</row>
    <row r="146" spans="2:33" x14ac:dyDescent="0.75">
      <c r="B146" s="3" t="s">
        <v>8</v>
      </c>
      <c r="C146" s="3">
        <v>142</v>
      </c>
      <c r="D146" s="3">
        <v>142</v>
      </c>
      <c r="E146" s="3">
        <f t="shared" si="26"/>
        <v>4.5555555555555554</v>
      </c>
      <c r="F146" s="10">
        <v>16.399999999999999</v>
      </c>
      <c r="G146" s="10">
        <f t="shared" si="33"/>
        <v>0.99999999999999978</v>
      </c>
      <c r="H146" s="10">
        <f t="shared" si="27"/>
        <v>3.5999999999999996</v>
      </c>
      <c r="I146" s="10">
        <f>'Vehicle Data'!$B$6*'WLTP Calculations'!G146</f>
        <v>292.68599999999998</v>
      </c>
      <c r="J146" s="10">
        <f>'Vehicle Data'!$B$6*9.81*'Vehicle Data'!$B$8</f>
        <v>57.42499320000001</v>
      </c>
      <c r="K146" s="10">
        <f>0.5*(1.225*'Vehicle Data'!B$9*'Vehicle Data'!B$7*'WLTP Calculations'!F146)</f>
        <v>1.98891</v>
      </c>
      <c r="L146" s="10">
        <f t="shared" si="34"/>
        <v>0.35209990319999995</v>
      </c>
      <c r="M146" s="10">
        <f t="shared" si="35"/>
        <v>1.604010670133333</v>
      </c>
      <c r="N146" s="10">
        <f t="shared" si="36"/>
        <v>1.3322422294041667</v>
      </c>
      <c r="O146" s="10">
        <f t="shared" si="28"/>
        <v>190.51063880479583</v>
      </c>
      <c r="P146" s="10">
        <f t="shared" si="29"/>
        <v>0</v>
      </c>
      <c r="Q146" s="9">
        <f t="shared" si="37"/>
        <v>3423.2951444205755</v>
      </c>
      <c r="R146" s="9">
        <f t="shared" si="30"/>
        <v>3.4232951444205755</v>
      </c>
      <c r="S146" s="9">
        <f t="shared" si="38"/>
        <v>1472.9108264526624</v>
      </c>
      <c r="T146" s="38">
        <f t="shared" si="31"/>
        <v>1.4729108264526625</v>
      </c>
      <c r="U146" s="38">
        <f t="shared" si="32"/>
        <v>95.73920371942306</v>
      </c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</row>
    <row r="147" spans="2:33" x14ac:dyDescent="0.75">
      <c r="B147" s="3" t="s">
        <v>8</v>
      </c>
      <c r="C147" s="3">
        <v>143</v>
      </c>
      <c r="D147" s="3">
        <v>143</v>
      </c>
      <c r="E147" s="3">
        <f t="shared" si="26"/>
        <v>5.2499999999999991</v>
      </c>
      <c r="F147" s="10">
        <v>18.899999999999999</v>
      </c>
      <c r="G147" s="10">
        <f t="shared" si="33"/>
        <v>0.48611111111111116</v>
      </c>
      <c r="H147" s="10">
        <f t="shared" si="27"/>
        <v>1.75</v>
      </c>
      <c r="I147" s="10">
        <f>'Vehicle Data'!$B$6*'WLTP Calculations'!G147</f>
        <v>142.2779166666667</v>
      </c>
      <c r="J147" s="10">
        <f>'Vehicle Data'!$B$6*9.81*'Vehicle Data'!$B$8</f>
        <v>57.42499320000001</v>
      </c>
      <c r="K147" s="10">
        <f>0.5*(1.225*'Vehicle Data'!B$9*'Vehicle Data'!B$7*'WLTP Calculations'!F147)</f>
        <v>2.2920975000000001</v>
      </c>
      <c r="L147" s="10">
        <f t="shared" si="34"/>
        <v>0.20199500736666673</v>
      </c>
      <c r="M147" s="10">
        <f t="shared" si="35"/>
        <v>1.0604737886750002</v>
      </c>
      <c r="N147" s="10">
        <f t="shared" si="36"/>
        <v>0.90909682291574123</v>
      </c>
      <c r="O147" s="10">
        <f t="shared" si="28"/>
        <v>130.90994249986673</v>
      </c>
      <c r="P147" s="10">
        <f t="shared" si="29"/>
        <v>0</v>
      </c>
      <c r="Q147" s="9">
        <f t="shared" si="37"/>
        <v>3554.2050869204422</v>
      </c>
      <c r="R147" s="9">
        <f t="shared" si="30"/>
        <v>3.554205086920442</v>
      </c>
      <c r="S147" s="9">
        <f t="shared" si="38"/>
        <v>1472.9108264526624</v>
      </c>
      <c r="T147" s="38">
        <f t="shared" si="31"/>
        <v>1.4729108264526625</v>
      </c>
      <c r="U147" s="38">
        <f t="shared" si="32"/>
        <v>95.73920371942306</v>
      </c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</row>
    <row r="148" spans="2:33" x14ac:dyDescent="0.75">
      <c r="B148" s="3" t="s">
        <v>8</v>
      </c>
      <c r="C148" s="3">
        <v>144</v>
      </c>
      <c r="D148" s="3">
        <v>144</v>
      </c>
      <c r="E148" s="3">
        <f t="shared" si="26"/>
        <v>5.5277777777777777</v>
      </c>
      <c r="F148" s="10">
        <v>19.899999999999999</v>
      </c>
      <c r="G148" s="10">
        <f t="shared" si="33"/>
        <v>0.26388888888888928</v>
      </c>
      <c r="H148" s="10">
        <f t="shared" si="27"/>
        <v>0.95000000000000107</v>
      </c>
      <c r="I148" s="10">
        <f>'Vehicle Data'!$B$6*'WLTP Calculations'!G148</f>
        <v>77.236583333333456</v>
      </c>
      <c r="J148" s="10">
        <f>'Vehicle Data'!$B$6*9.81*'Vehicle Data'!$B$8</f>
        <v>57.42499320000001</v>
      </c>
      <c r="K148" s="10">
        <f>0.5*(1.225*'Vehicle Data'!B$9*'Vehicle Data'!B$7*'WLTP Calculations'!F148)</f>
        <v>2.4133724999999999</v>
      </c>
      <c r="L148" s="10">
        <f t="shared" si="34"/>
        <v>0.13707494903333348</v>
      </c>
      <c r="M148" s="10">
        <f t="shared" si="35"/>
        <v>0.75771985715648227</v>
      </c>
      <c r="N148" s="10">
        <f t="shared" si="36"/>
        <v>0.89260528152638918</v>
      </c>
      <c r="O148" s="10">
        <f t="shared" si="28"/>
        <v>129.42776582132643</v>
      </c>
      <c r="P148" s="10">
        <f t="shared" si="29"/>
        <v>0</v>
      </c>
      <c r="Q148" s="9">
        <f t="shared" si="37"/>
        <v>3683.6328527417686</v>
      </c>
      <c r="R148" s="9">
        <f t="shared" si="30"/>
        <v>3.6836328527417685</v>
      </c>
      <c r="S148" s="9">
        <f t="shared" si="38"/>
        <v>1472.9108264526624</v>
      </c>
      <c r="T148" s="38">
        <f t="shared" si="31"/>
        <v>1.4729108264526625</v>
      </c>
      <c r="U148" s="38">
        <f t="shared" si="32"/>
        <v>95.73920371942306</v>
      </c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</row>
    <row r="149" spans="2:33" x14ac:dyDescent="0.75">
      <c r="B149" s="3" t="s">
        <v>8</v>
      </c>
      <c r="C149" s="3">
        <v>145</v>
      </c>
      <c r="D149" s="3">
        <v>145</v>
      </c>
      <c r="E149" s="3">
        <f t="shared" si="26"/>
        <v>5.7777777777777777</v>
      </c>
      <c r="F149" s="10">
        <v>20.8</v>
      </c>
      <c r="G149" s="10">
        <f t="shared" si="33"/>
        <v>0.40277777777777768</v>
      </c>
      <c r="H149" s="10">
        <f t="shared" si="27"/>
        <v>1.4500000000000011</v>
      </c>
      <c r="I149" s="10">
        <f>'Vehicle Data'!$B$6*'WLTP Calculations'!G149</f>
        <v>117.88741666666665</v>
      </c>
      <c r="J149" s="10">
        <f>'Vehicle Data'!$B$6*9.81*'Vehicle Data'!$B$8</f>
        <v>57.42499320000001</v>
      </c>
      <c r="K149" s="10">
        <f>0.5*(1.225*'Vehicle Data'!B$9*'Vehicle Data'!B$7*'WLTP Calculations'!F149)</f>
        <v>2.5225200000000001</v>
      </c>
      <c r="L149" s="10">
        <f t="shared" si="34"/>
        <v>0.17783492986666663</v>
      </c>
      <c r="M149" s="10">
        <f t="shared" si="35"/>
        <v>1.0274907058962961</v>
      </c>
      <c r="N149" s="10">
        <f t="shared" si="36"/>
        <v>1.296494358637037</v>
      </c>
      <c r="O149" s="10">
        <f t="shared" si="28"/>
        <v>189.2881763610074</v>
      </c>
      <c r="P149" s="10">
        <f t="shared" si="29"/>
        <v>0</v>
      </c>
      <c r="Q149" s="9">
        <f t="shared" si="37"/>
        <v>3872.9210291027762</v>
      </c>
      <c r="R149" s="9">
        <f t="shared" si="30"/>
        <v>3.872921029102776</v>
      </c>
      <c r="S149" s="9">
        <f t="shared" si="38"/>
        <v>1472.9108264526624</v>
      </c>
      <c r="T149" s="38">
        <f t="shared" si="31"/>
        <v>1.4729108264526625</v>
      </c>
      <c r="U149" s="38">
        <f t="shared" si="32"/>
        <v>95.73920371942306</v>
      </c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</row>
    <row r="150" spans="2:33" x14ac:dyDescent="0.75">
      <c r="B150" s="3" t="s">
        <v>8</v>
      </c>
      <c r="C150" s="3">
        <v>146</v>
      </c>
      <c r="D150" s="3">
        <v>146</v>
      </c>
      <c r="E150" s="3">
        <f t="shared" si="26"/>
        <v>6.333333333333333</v>
      </c>
      <c r="F150" s="10">
        <v>22.8</v>
      </c>
      <c r="G150" s="10">
        <f t="shared" si="33"/>
        <v>0.63888888888888884</v>
      </c>
      <c r="H150" s="10">
        <f t="shared" si="27"/>
        <v>2.2999999999999989</v>
      </c>
      <c r="I150" s="10">
        <f>'Vehicle Data'!$B$6*'WLTP Calculations'!G150</f>
        <v>186.99383333333333</v>
      </c>
      <c r="J150" s="10">
        <f>'Vehicle Data'!$B$6*9.81*'Vehicle Data'!$B$8</f>
        <v>57.42499320000001</v>
      </c>
      <c r="K150" s="10">
        <f>0.5*(1.225*'Vehicle Data'!B$9*'Vehicle Data'!B$7*'WLTP Calculations'!F150)</f>
        <v>2.7650700000000001</v>
      </c>
      <c r="L150" s="10">
        <f t="shared" si="34"/>
        <v>0.24718389653333336</v>
      </c>
      <c r="M150" s="10">
        <f t="shared" si="35"/>
        <v>1.5654980113777779</v>
      </c>
      <c r="N150" s="10">
        <f t="shared" si="36"/>
        <v>1.6988933560981478</v>
      </c>
      <c r="O150" s="10">
        <f t="shared" si="28"/>
        <v>249.73732334642773</v>
      </c>
      <c r="P150" s="10">
        <f t="shared" si="29"/>
        <v>0</v>
      </c>
      <c r="Q150" s="9">
        <f t="shared" si="37"/>
        <v>4122.6583524492034</v>
      </c>
      <c r="R150" s="9">
        <f t="shared" si="30"/>
        <v>4.1226583524492035</v>
      </c>
      <c r="S150" s="9">
        <f t="shared" si="38"/>
        <v>1472.9108264526624</v>
      </c>
      <c r="T150" s="38">
        <f t="shared" si="31"/>
        <v>1.4729108264526625</v>
      </c>
      <c r="U150" s="38">
        <f t="shared" si="32"/>
        <v>95.73920371942306</v>
      </c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</row>
    <row r="151" spans="2:33" x14ac:dyDescent="0.75">
      <c r="B151" s="3" t="s">
        <v>8</v>
      </c>
      <c r="C151" s="3">
        <v>147</v>
      </c>
      <c r="D151" s="3">
        <v>147</v>
      </c>
      <c r="E151" s="3">
        <f t="shared" si="26"/>
        <v>7.0555555555555554</v>
      </c>
      <c r="F151" s="10">
        <v>25.4</v>
      </c>
      <c r="G151" s="10">
        <f t="shared" si="33"/>
        <v>0.68055555555555536</v>
      </c>
      <c r="H151" s="10">
        <f t="shared" si="27"/>
        <v>2.4499999999999993</v>
      </c>
      <c r="I151" s="10">
        <f>'Vehicle Data'!$B$6*'WLTP Calculations'!G151</f>
        <v>199.18908333333329</v>
      </c>
      <c r="J151" s="10">
        <f>'Vehicle Data'!$B$6*9.81*'Vehicle Data'!$B$8</f>
        <v>57.42499320000001</v>
      </c>
      <c r="K151" s="10">
        <f>0.5*(1.225*'Vehicle Data'!B$9*'Vehicle Data'!B$7*'WLTP Calculations'!F151)</f>
        <v>3.0803850000000002</v>
      </c>
      <c r="L151" s="10">
        <f t="shared" si="34"/>
        <v>0.25969446153333325</v>
      </c>
      <c r="M151" s="10">
        <f t="shared" si="35"/>
        <v>1.8322887008185178</v>
      </c>
      <c r="N151" s="10">
        <f t="shared" si="36"/>
        <v>1.7442877008337958</v>
      </c>
      <c r="O151" s="10">
        <f t="shared" si="28"/>
        <v>258.15457972340175</v>
      </c>
      <c r="P151" s="10">
        <f t="shared" si="29"/>
        <v>0</v>
      </c>
      <c r="Q151" s="9">
        <f t="shared" si="37"/>
        <v>4380.8129321726055</v>
      </c>
      <c r="R151" s="9">
        <f t="shared" si="30"/>
        <v>4.3808129321726055</v>
      </c>
      <c r="S151" s="9">
        <f t="shared" si="38"/>
        <v>1472.9108264526624</v>
      </c>
      <c r="T151" s="38">
        <f t="shared" si="31"/>
        <v>1.4729108264526625</v>
      </c>
      <c r="U151" s="38">
        <f t="shared" si="32"/>
        <v>95.73920371942306</v>
      </c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</row>
    <row r="152" spans="2:33" x14ac:dyDescent="0.75">
      <c r="B152" s="3" t="s">
        <v>8</v>
      </c>
      <c r="C152" s="3">
        <v>148</v>
      </c>
      <c r="D152" s="3">
        <v>148</v>
      </c>
      <c r="E152" s="3">
        <f t="shared" si="26"/>
        <v>7.6944444444444438</v>
      </c>
      <c r="F152" s="10">
        <v>27.7</v>
      </c>
      <c r="G152" s="10">
        <f t="shared" si="33"/>
        <v>0.52777777777777768</v>
      </c>
      <c r="H152" s="10">
        <f t="shared" si="27"/>
        <v>1.9000000000000004</v>
      </c>
      <c r="I152" s="10">
        <f>'Vehicle Data'!$B$6*'WLTP Calculations'!G152</f>
        <v>154.47316666666666</v>
      </c>
      <c r="J152" s="10">
        <f>'Vehicle Data'!$B$6*9.81*'Vehicle Data'!$B$8</f>
        <v>57.42499320000001</v>
      </c>
      <c r="K152" s="10">
        <f>0.5*(1.225*'Vehicle Data'!B$9*'Vehicle Data'!B$7*'WLTP Calculations'!F152)</f>
        <v>3.3593175</v>
      </c>
      <c r="L152" s="10">
        <f t="shared" si="34"/>
        <v>0.21525747736666667</v>
      </c>
      <c r="M152" s="10">
        <f t="shared" si="35"/>
        <v>1.656286700849074</v>
      </c>
      <c r="N152" s="10">
        <f t="shared" si="36"/>
        <v>1.4216048528467602</v>
      </c>
      <c r="O152" s="10">
        <f t="shared" si="28"/>
        <v>211.81912307416727</v>
      </c>
      <c r="P152" s="10">
        <f t="shared" si="29"/>
        <v>0</v>
      </c>
      <c r="Q152" s="9">
        <f t="shared" si="37"/>
        <v>4592.6320552467732</v>
      </c>
      <c r="R152" s="9">
        <f t="shared" si="30"/>
        <v>4.5926320552467734</v>
      </c>
      <c r="S152" s="9">
        <f t="shared" si="38"/>
        <v>1472.9108264526624</v>
      </c>
      <c r="T152" s="38">
        <f t="shared" si="31"/>
        <v>1.4729108264526625</v>
      </c>
      <c r="U152" s="38">
        <f t="shared" si="32"/>
        <v>95.73920371942306</v>
      </c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</row>
    <row r="153" spans="2:33" x14ac:dyDescent="0.75">
      <c r="B153" s="3" t="s">
        <v>8</v>
      </c>
      <c r="C153" s="3">
        <v>149</v>
      </c>
      <c r="D153" s="3">
        <v>149</v>
      </c>
      <c r="E153" s="3">
        <f t="shared" si="26"/>
        <v>8.1111111111111107</v>
      </c>
      <c r="F153" s="10">
        <v>29.2</v>
      </c>
      <c r="G153" s="10">
        <f t="shared" si="33"/>
        <v>0.29166666666666741</v>
      </c>
      <c r="H153" s="10">
        <f t="shared" si="27"/>
        <v>1.0500000000000007</v>
      </c>
      <c r="I153" s="10">
        <f>'Vehicle Data'!$B$6*'WLTP Calculations'!G153</f>
        <v>85.366750000000224</v>
      </c>
      <c r="J153" s="10">
        <f>'Vehicle Data'!$B$6*9.81*'Vehicle Data'!$B$8</f>
        <v>57.42499320000001</v>
      </c>
      <c r="K153" s="10">
        <f>0.5*(1.225*'Vehicle Data'!B$9*'Vehicle Data'!B$7*'WLTP Calculations'!F153)</f>
        <v>3.5412300000000001</v>
      </c>
      <c r="L153" s="10">
        <f t="shared" si="34"/>
        <v>0.14633297320000024</v>
      </c>
      <c r="M153" s="10">
        <f t="shared" si="35"/>
        <v>1.1869230048444463</v>
      </c>
      <c r="N153" s="10">
        <f t="shared" si="36"/>
        <v>0.8797449489537047</v>
      </c>
      <c r="O153" s="10">
        <f t="shared" si="28"/>
        <v>131.9617423430557</v>
      </c>
      <c r="P153" s="10">
        <f t="shared" si="29"/>
        <v>0</v>
      </c>
      <c r="Q153" s="9">
        <f t="shared" si="37"/>
        <v>4724.5937975898287</v>
      </c>
      <c r="R153" s="9">
        <f t="shared" si="30"/>
        <v>4.7245937975898284</v>
      </c>
      <c r="S153" s="9">
        <f t="shared" si="38"/>
        <v>1472.9108264526624</v>
      </c>
      <c r="T153" s="38">
        <f t="shared" si="31"/>
        <v>1.4729108264526625</v>
      </c>
      <c r="U153" s="38">
        <f t="shared" si="32"/>
        <v>95.73920371942306</v>
      </c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</row>
    <row r="154" spans="2:33" x14ac:dyDescent="0.75">
      <c r="B154" s="3" t="s">
        <v>8</v>
      </c>
      <c r="C154" s="3">
        <v>150</v>
      </c>
      <c r="D154" s="3">
        <v>150</v>
      </c>
      <c r="E154" s="3">
        <f t="shared" si="26"/>
        <v>8.2777777777777786</v>
      </c>
      <c r="F154" s="10">
        <v>29.8</v>
      </c>
      <c r="G154" s="10">
        <f t="shared" si="33"/>
        <v>2.7777777777777679E-2</v>
      </c>
      <c r="H154" s="10">
        <f t="shared" si="27"/>
        <v>9.9999999999999645E-2</v>
      </c>
      <c r="I154" s="10">
        <f>'Vehicle Data'!$B$6*'WLTP Calculations'!G154</f>
        <v>8.1301666666666392</v>
      </c>
      <c r="J154" s="10">
        <f>'Vehicle Data'!$B$6*9.81*'Vehicle Data'!$B$8</f>
        <v>57.42499320000001</v>
      </c>
      <c r="K154" s="10">
        <f>0.5*(1.225*'Vehicle Data'!B$9*'Vehicle Data'!B$7*'WLTP Calculations'!F154)</f>
        <v>3.6139950000000005</v>
      </c>
      <c r="L154" s="10">
        <f t="shared" si="34"/>
        <v>6.9169154866666666E-2</v>
      </c>
      <c r="M154" s="10">
        <f t="shared" si="35"/>
        <v>0.57256689306296304</v>
      </c>
      <c r="N154" s="10">
        <f t="shared" si="36"/>
        <v>0.10375155195925875</v>
      </c>
      <c r="O154" s="10">
        <f t="shared" si="28"/>
        <v>15.666484345848072</v>
      </c>
      <c r="P154" s="10">
        <f t="shared" si="29"/>
        <v>0</v>
      </c>
      <c r="Q154" s="9">
        <f t="shared" si="37"/>
        <v>4740.2602819356771</v>
      </c>
      <c r="R154" s="9">
        <f t="shared" si="30"/>
        <v>4.7402602819356767</v>
      </c>
      <c r="S154" s="9">
        <f t="shared" si="38"/>
        <v>1472.9108264526624</v>
      </c>
      <c r="T154" s="38">
        <f t="shared" si="31"/>
        <v>1.4729108264526625</v>
      </c>
      <c r="U154" s="38">
        <f t="shared" si="32"/>
        <v>95.73920371942306</v>
      </c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</row>
    <row r="155" spans="2:33" x14ac:dyDescent="0.75">
      <c r="B155" s="3" t="s">
        <v>8</v>
      </c>
      <c r="C155" s="3">
        <v>151</v>
      </c>
      <c r="D155" s="3">
        <v>151</v>
      </c>
      <c r="E155" s="3">
        <f t="shared" si="26"/>
        <v>8.1666666666666661</v>
      </c>
      <c r="F155" s="10">
        <v>29.4</v>
      </c>
      <c r="G155" s="10">
        <f t="shared" si="33"/>
        <v>-0.3611111111111116</v>
      </c>
      <c r="H155" s="10">
        <f t="shared" si="27"/>
        <v>-1.3000000000000007</v>
      </c>
      <c r="I155" s="10">
        <f>'Vehicle Data'!$B$6*'WLTP Calculations'!G155</f>
        <v>-105.69216666666682</v>
      </c>
      <c r="J155" s="10">
        <f>'Vehicle Data'!$B$6*9.81*'Vehicle Data'!$B$8</f>
        <v>57.42499320000001</v>
      </c>
      <c r="K155" s="10">
        <f>0.5*(1.225*'Vehicle Data'!B$9*'Vehicle Data'!B$7*'WLTP Calculations'!F155)</f>
        <v>3.5654850000000002</v>
      </c>
      <c r="L155" s="10">
        <f t="shared" si="34"/>
        <v>-4.4701688466666806E-2</v>
      </c>
      <c r="M155" s="10">
        <f t="shared" si="35"/>
        <v>-0.36506378914444554</v>
      </c>
      <c r="N155" s="10">
        <f t="shared" si="36"/>
        <v>-0.99740609211296327</v>
      </c>
      <c r="O155" s="10">
        <f t="shared" si="28"/>
        <v>0</v>
      </c>
      <c r="P155" s="10">
        <f t="shared" si="29"/>
        <v>-151.60572600117041</v>
      </c>
      <c r="Q155" s="9">
        <f t="shared" si="37"/>
        <v>4740.2602819356771</v>
      </c>
      <c r="R155" s="9">
        <f t="shared" si="30"/>
        <v>4.7402602819356767</v>
      </c>
      <c r="S155" s="9">
        <f t="shared" si="38"/>
        <v>1624.5165524538329</v>
      </c>
      <c r="T155" s="38">
        <f t="shared" si="31"/>
        <v>1.624516552453833</v>
      </c>
      <c r="U155" s="38">
        <f t="shared" si="32"/>
        <v>105.59357590949914</v>
      </c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</row>
    <row r="156" spans="2:33" x14ac:dyDescent="0.75">
      <c r="B156" s="3" t="s">
        <v>8</v>
      </c>
      <c r="C156" s="3">
        <v>152</v>
      </c>
      <c r="D156" s="3">
        <v>152</v>
      </c>
      <c r="E156" s="3">
        <f t="shared" si="26"/>
        <v>7.5555555555555554</v>
      </c>
      <c r="F156" s="10">
        <v>27.2</v>
      </c>
      <c r="G156" s="10">
        <f t="shared" si="33"/>
        <v>-0.9444444444444442</v>
      </c>
      <c r="H156" s="10">
        <f t="shared" si="27"/>
        <v>-3.3999999999999986</v>
      </c>
      <c r="I156" s="10">
        <f>'Vehicle Data'!$B$6*'WLTP Calculations'!G156</f>
        <v>-276.42566666666664</v>
      </c>
      <c r="J156" s="10">
        <f>'Vehicle Data'!$B$6*9.81*'Vehicle Data'!$B$8</f>
        <v>57.42499320000001</v>
      </c>
      <c r="K156" s="10">
        <f>0.5*(1.225*'Vehicle Data'!B$9*'Vehicle Data'!B$7*'WLTP Calculations'!F156)</f>
        <v>3.2986800000000001</v>
      </c>
      <c r="L156" s="10">
        <f t="shared" si="34"/>
        <v>-0.21570199346666663</v>
      </c>
      <c r="M156" s="10">
        <f t="shared" si="35"/>
        <v>-1.6297483950814811</v>
      </c>
      <c r="N156" s="10">
        <f t="shared" si="36"/>
        <v>-1.8892450565240739</v>
      </c>
      <c r="O156" s="10">
        <f t="shared" si="28"/>
        <v>0</v>
      </c>
      <c r="P156" s="10">
        <f t="shared" si="29"/>
        <v>-289.05449364818332</v>
      </c>
      <c r="Q156" s="9">
        <f t="shared" si="37"/>
        <v>4740.2602819356771</v>
      </c>
      <c r="R156" s="9">
        <f t="shared" si="30"/>
        <v>4.7402602819356767</v>
      </c>
      <c r="S156" s="9">
        <f t="shared" si="38"/>
        <v>1913.5710461020162</v>
      </c>
      <c r="T156" s="38">
        <f t="shared" si="31"/>
        <v>1.9135710461020161</v>
      </c>
      <c r="U156" s="38">
        <f t="shared" si="32"/>
        <v>124.38211799663105</v>
      </c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</row>
    <row r="157" spans="2:33" x14ac:dyDescent="0.75">
      <c r="B157" s="3" t="s">
        <v>8</v>
      </c>
      <c r="C157" s="3">
        <v>153</v>
      </c>
      <c r="D157" s="3">
        <v>153</v>
      </c>
      <c r="E157" s="3">
        <f t="shared" si="26"/>
        <v>6.2777777777777777</v>
      </c>
      <c r="F157" s="10">
        <v>22.6</v>
      </c>
      <c r="G157" s="10">
        <f t="shared" si="33"/>
        <v>-1.375</v>
      </c>
      <c r="H157" s="10">
        <f t="shared" si="27"/>
        <v>-4.9499999999999993</v>
      </c>
      <c r="I157" s="10">
        <f>'Vehicle Data'!$B$6*'WLTP Calculations'!G157</f>
        <v>-402.44325000000003</v>
      </c>
      <c r="J157" s="10">
        <f>'Vehicle Data'!$B$6*9.81*'Vehicle Data'!$B$8</f>
        <v>57.42499320000001</v>
      </c>
      <c r="K157" s="10">
        <f>0.5*(1.225*'Vehicle Data'!B$9*'Vehicle Data'!B$7*'WLTP Calculations'!F157)</f>
        <v>2.7408150000000004</v>
      </c>
      <c r="L157" s="10">
        <f t="shared" si="34"/>
        <v>-0.34227744180000003</v>
      </c>
      <c r="M157" s="10">
        <f t="shared" si="35"/>
        <v>-2.1487417179666668</v>
      </c>
      <c r="N157" s="10">
        <f t="shared" si="36"/>
        <v>-1.8397269420236113</v>
      </c>
      <c r="O157" s="10">
        <f t="shared" si="28"/>
        <v>0</v>
      </c>
      <c r="P157" s="10">
        <f t="shared" si="29"/>
        <v>-283.31794907163612</v>
      </c>
      <c r="Q157" s="9">
        <f t="shared" si="37"/>
        <v>4740.2602819356771</v>
      </c>
      <c r="R157" s="9">
        <f t="shared" si="30"/>
        <v>4.7402602819356767</v>
      </c>
      <c r="S157" s="9">
        <f t="shared" si="38"/>
        <v>2196.8889951736523</v>
      </c>
      <c r="T157" s="38">
        <f t="shared" si="31"/>
        <v>2.1968889951736523</v>
      </c>
      <c r="U157" s="38">
        <f t="shared" si="32"/>
        <v>142.7977846862874</v>
      </c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</row>
    <row r="158" spans="2:33" x14ac:dyDescent="0.75">
      <c r="B158" s="3" t="s">
        <v>8</v>
      </c>
      <c r="C158" s="3">
        <v>154</v>
      </c>
      <c r="D158" s="3">
        <v>154</v>
      </c>
      <c r="E158" s="3">
        <f t="shared" si="26"/>
        <v>4.8055555555555554</v>
      </c>
      <c r="F158" s="10">
        <v>17.3</v>
      </c>
      <c r="G158" s="10">
        <f t="shared" si="33"/>
        <v>-1.2916666666666665</v>
      </c>
      <c r="H158" s="10">
        <f t="shared" si="27"/>
        <v>-4.6500000000000004</v>
      </c>
      <c r="I158" s="10">
        <f>'Vehicle Data'!$B$6*'WLTP Calculations'!G158</f>
        <v>-378.05275</v>
      </c>
      <c r="J158" s="10">
        <f>'Vehicle Data'!$B$6*9.81*'Vehicle Data'!$B$8</f>
        <v>57.42499320000001</v>
      </c>
      <c r="K158" s="10">
        <f>0.5*(1.225*'Vehicle Data'!B$9*'Vehicle Data'!B$7*'WLTP Calculations'!F158)</f>
        <v>2.0980575000000004</v>
      </c>
      <c r="L158" s="10">
        <f t="shared" si="34"/>
        <v>-0.31852969930000002</v>
      </c>
      <c r="M158" s="10">
        <f t="shared" si="35"/>
        <v>-1.5307121660805556</v>
      </c>
      <c r="N158" s="10">
        <f t="shared" si="36"/>
        <v>-1.0542828187842592</v>
      </c>
      <c r="O158" s="10">
        <f t="shared" si="28"/>
        <v>0</v>
      </c>
      <c r="P158" s="10">
        <f t="shared" si="29"/>
        <v>-163.41383691156017</v>
      </c>
      <c r="Q158" s="9">
        <f t="shared" si="37"/>
        <v>4740.2602819356771</v>
      </c>
      <c r="R158" s="9">
        <f t="shared" si="30"/>
        <v>4.7402602819356767</v>
      </c>
      <c r="S158" s="9">
        <f t="shared" si="38"/>
        <v>2360.3028320852127</v>
      </c>
      <c r="T158" s="38">
        <f t="shared" si="31"/>
        <v>2.3603028320852126</v>
      </c>
      <c r="U158" s="38">
        <f t="shared" si="32"/>
        <v>153.41968408553882</v>
      </c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</row>
    <row r="159" spans="2:33" x14ac:dyDescent="0.75">
      <c r="B159" s="3" t="s">
        <v>8</v>
      </c>
      <c r="C159" s="3">
        <v>155</v>
      </c>
      <c r="D159" s="3">
        <v>155</v>
      </c>
      <c r="E159" s="3">
        <f t="shared" si="26"/>
        <v>3.6944444444444446</v>
      </c>
      <c r="F159" s="10">
        <v>13.3</v>
      </c>
      <c r="G159" s="10">
        <f t="shared" si="33"/>
        <v>-0.73611111111111116</v>
      </c>
      <c r="H159" s="10">
        <f t="shared" si="27"/>
        <v>-2.6500000000000004</v>
      </c>
      <c r="I159" s="10">
        <f>'Vehicle Data'!$B$6*'WLTP Calculations'!G159</f>
        <v>-215.44941666666671</v>
      </c>
      <c r="J159" s="10">
        <f>'Vehicle Data'!$B$6*9.81*'Vehicle Data'!$B$8</f>
        <v>57.42499320000001</v>
      </c>
      <c r="K159" s="10">
        <f>0.5*(1.225*'Vehicle Data'!B$9*'Vehicle Data'!B$7*'WLTP Calculations'!F159)</f>
        <v>1.6129575000000003</v>
      </c>
      <c r="L159" s="10">
        <f t="shared" si="34"/>
        <v>-0.15641146596666669</v>
      </c>
      <c r="M159" s="10">
        <f t="shared" si="35"/>
        <v>-0.57785347148796307</v>
      </c>
      <c r="N159" s="10">
        <f t="shared" si="36"/>
        <v>-0.2382188859662038</v>
      </c>
      <c r="O159" s="10">
        <f t="shared" si="28"/>
        <v>0</v>
      </c>
      <c r="P159" s="10">
        <f t="shared" si="29"/>
        <v>-37.162146210727791</v>
      </c>
      <c r="Q159" s="9">
        <f t="shared" si="37"/>
        <v>4740.2602819356771</v>
      </c>
      <c r="R159" s="9">
        <f t="shared" si="30"/>
        <v>4.7402602819356767</v>
      </c>
      <c r="S159" s="9">
        <f t="shared" si="38"/>
        <v>2397.4649782959405</v>
      </c>
      <c r="T159" s="38">
        <f t="shared" si="31"/>
        <v>2.3974649782959405</v>
      </c>
      <c r="U159" s="38">
        <f t="shared" si="32"/>
        <v>155.83522358923614</v>
      </c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</row>
    <row r="160" spans="2:33" x14ac:dyDescent="0.75">
      <c r="B160" s="3" t="s">
        <v>8</v>
      </c>
      <c r="C160" s="3">
        <v>156</v>
      </c>
      <c r="D160" s="3">
        <v>156</v>
      </c>
      <c r="E160" s="3">
        <f t="shared" si="26"/>
        <v>3.333333333333333</v>
      </c>
      <c r="F160" s="10">
        <v>12</v>
      </c>
      <c r="G160" s="10">
        <f t="shared" si="33"/>
        <v>-9.7222222222222321E-2</v>
      </c>
      <c r="H160" s="10">
        <f t="shared" si="27"/>
        <v>-0.35000000000000053</v>
      </c>
      <c r="I160" s="10">
        <f>'Vehicle Data'!$B$6*'WLTP Calculations'!G160</f>
        <v>-28.455583333333365</v>
      </c>
      <c r="J160" s="10">
        <f>'Vehicle Data'!$B$6*9.81*'Vehicle Data'!$B$8</f>
        <v>57.42499320000001</v>
      </c>
      <c r="K160" s="10">
        <f>0.5*(1.225*'Vehicle Data'!B$9*'Vehicle Data'!B$7*'WLTP Calculations'!F160)</f>
        <v>1.4553</v>
      </c>
      <c r="L160" s="10">
        <f t="shared" si="34"/>
        <v>3.0424709866666646E-2</v>
      </c>
      <c r="M160" s="10">
        <f t="shared" si="35"/>
        <v>0.10141569955555547</v>
      </c>
      <c r="N160" s="10">
        <f t="shared" si="36"/>
        <v>0.3032675141277778</v>
      </c>
      <c r="O160" s="10">
        <f t="shared" si="28"/>
        <v>47.612999718061118</v>
      </c>
      <c r="P160" s="10">
        <f t="shared" si="29"/>
        <v>0</v>
      </c>
      <c r="Q160" s="9">
        <f t="shared" si="37"/>
        <v>4787.8732816537386</v>
      </c>
      <c r="R160" s="9">
        <f t="shared" si="30"/>
        <v>4.7878732816537388</v>
      </c>
      <c r="S160" s="9">
        <f t="shared" si="38"/>
        <v>2397.4649782959405</v>
      </c>
      <c r="T160" s="38">
        <f t="shared" si="31"/>
        <v>2.3974649782959405</v>
      </c>
      <c r="U160" s="38">
        <f t="shared" si="32"/>
        <v>155.83522358923614</v>
      </c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</row>
    <row r="161" spans="2:33" x14ac:dyDescent="0.75">
      <c r="B161" s="3" t="s">
        <v>8</v>
      </c>
      <c r="C161" s="3">
        <v>157</v>
      </c>
      <c r="D161" s="3">
        <v>157</v>
      </c>
      <c r="E161" s="3">
        <f t="shared" si="26"/>
        <v>3.5</v>
      </c>
      <c r="F161" s="10">
        <v>12.6</v>
      </c>
      <c r="G161" s="10">
        <f t="shared" si="33"/>
        <v>0.29166666666666674</v>
      </c>
      <c r="H161" s="10">
        <f t="shared" si="27"/>
        <v>1.0499999999999998</v>
      </c>
      <c r="I161" s="10">
        <f>'Vehicle Data'!$B$6*'WLTP Calculations'!G161</f>
        <v>85.366750000000039</v>
      </c>
      <c r="J161" s="10">
        <f>'Vehicle Data'!$B$6*9.81*'Vehicle Data'!$B$8</f>
        <v>57.42499320000001</v>
      </c>
      <c r="K161" s="10">
        <f>0.5*(1.225*'Vehicle Data'!B$9*'Vehicle Data'!B$7*'WLTP Calculations'!F161)</f>
        <v>1.528065</v>
      </c>
      <c r="L161" s="10">
        <f t="shared" si="34"/>
        <v>0.14431980820000004</v>
      </c>
      <c r="M161" s="10">
        <f t="shared" si="35"/>
        <v>0.50511932870000009</v>
      </c>
      <c r="N161" s="10">
        <f t="shared" si="36"/>
        <v>0.73456190558194456</v>
      </c>
      <c r="O161" s="10">
        <f t="shared" si="28"/>
        <v>116.06078108194724</v>
      </c>
      <c r="P161" s="10">
        <f t="shared" si="29"/>
        <v>0</v>
      </c>
      <c r="Q161" s="9">
        <f t="shared" si="37"/>
        <v>4903.934062735686</v>
      </c>
      <c r="R161" s="9">
        <f t="shared" si="30"/>
        <v>4.9039340627356856</v>
      </c>
      <c r="S161" s="9">
        <f t="shared" si="38"/>
        <v>2397.4649782959405</v>
      </c>
      <c r="T161" s="38">
        <f t="shared" si="31"/>
        <v>2.3974649782959405</v>
      </c>
      <c r="U161" s="38">
        <f t="shared" si="32"/>
        <v>155.83522358923614</v>
      </c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</row>
    <row r="162" spans="2:33" x14ac:dyDescent="0.75">
      <c r="B162" s="3" t="s">
        <v>8</v>
      </c>
      <c r="C162" s="3">
        <v>158</v>
      </c>
      <c r="D162" s="3">
        <v>158</v>
      </c>
      <c r="E162" s="3">
        <f t="shared" si="26"/>
        <v>3.9166666666666665</v>
      </c>
      <c r="F162" s="10">
        <v>14.1</v>
      </c>
      <c r="G162" s="10">
        <f t="shared" si="33"/>
        <v>0.63888888888888884</v>
      </c>
      <c r="H162" s="10">
        <f t="shared" si="27"/>
        <v>2.2999999999999998</v>
      </c>
      <c r="I162" s="10">
        <f>'Vehicle Data'!$B$6*'WLTP Calculations'!G162</f>
        <v>186.99383333333333</v>
      </c>
      <c r="J162" s="10">
        <f>'Vehicle Data'!$B$6*9.81*'Vehicle Data'!$B$8</f>
        <v>57.42499320000001</v>
      </c>
      <c r="K162" s="10">
        <f>0.5*(1.225*'Vehicle Data'!B$9*'Vehicle Data'!B$7*'WLTP Calculations'!F162)</f>
        <v>1.7099775000000002</v>
      </c>
      <c r="L162" s="10">
        <f t="shared" si="34"/>
        <v>0.24612880403333334</v>
      </c>
      <c r="M162" s="10">
        <f t="shared" si="35"/>
        <v>0.96400448246388892</v>
      </c>
      <c r="N162" s="10">
        <f t="shared" si="36"/>
        <v>1.2068291688763892</v>
      </c>
      <c r="O162" s="10">
        <f t="shared" si="28"/>
        <v>191.88583785134588</v>
      </c>
      <c r="P162" s="10">
        <f t="shared" si="29"/>
        <v>0</v>
      </c>
      <c r="Q162" s="9">
        <f t="shared" si="37"/>
        <v>5095.819900587032</v>
      </c>
      <c r="R162" s="9">
        <f t="shared" si="30"/>
        <v>5.0958199005870322</v>
      </c>
      <c r="S162" s="9">
        <f t="shared" si="38"/>
        <v>2397.4649782959405</v>
      </c>
      <c r="T162" s="38">
        <f t="shared" si="31"/>
        <v>2.3974649782959405</v>
      </c>
      <c r="U162" s="38">
        <f t="shared" si="32"/>
        <v>155.83522358923614</v>
      </c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</row>
    <row r="163" spans="2:33" x14ac:dyDescent="0.75">
      <c r="B163" s="3" t="s">
        <v>8</v>
      </c>
      <c r="C163" s="3">
        <v>159</v>
      </c>
      <c r="D163" s="3">
        <v>159</v>
      </c>
      <c r="E163" s="3">
        <f t="shared" si="26"/>
        <v>4.7777777777777777</v>
      </c>
      <c r="F163" s="10">
        <v>17.2</v>
      </c>
      <c r="G163" s="10">
        <f t="shared" si="33"/>
        <v>0.8333333333333337</v>
      </c>
      <c r="H163" s="10">
        <f t="shared" si="27"/>
        <v>3.0000000000000009</v>
      </c>
      <c r="I163" s="10">
        <f>'Vehicle Data'!$B$6*'WLTP Calculations'!G163</f>
        <v>243.90500000000014</v>
      </c>
      <c r="J163" s="10">
        <f>'Vehicle Data'!$B$6*9.81*'Vehicle Data'!$B$8</f>
        <v>57.42499320000001</v>
      </c>
      <c r="K163" s="10">
        <f>0.5*(1.225*'Vehicle Data'!B$9*'Vehicle Data'!B$7*'WLTP Calculations'!F163)</f>
        <v>2.0859299999999998</v>
      </c>
      <c r="L163" s="10">
        <f t="shared" si="34"/>
        <v>0.30341592320000016</v>
      </c>
      <c r="M163" s="10">
        <f t="shared" si="35"/>
        <v>1.4496538552888896</v>
      </c>
      <c r="N163" s="10">
        <f t="shared" si="36"/>
        <v>1.5955415840430556</v>
      </c>
      <c r="O163" s="10">
        <f t="shared" si="28"/>
        <v>255.28665344688889</v>
      </c>
      <c r="P163" s="10">
        <f t="shared" si="29"/>
        <v>0</v>
      </c>
      <c r="Q163" s="9">
        <f t="shared" si="37"/>
        <v>5351.1065540339205</v>
      </c>
      <c r="R163" s="9">
        <f t="shared" si="30"/>
        <v>5.3511065540339207</v>
      </c>
      <c r="S163" s="9">
        <f t="shared" si="38"/>
        <v>2397.4649782959405</v>
      </c>
      <c r="T163" s="38">
        <f t="shared" si="31"/>
        <v>2.3974649782959405</v>
      </c>
      <c r="U163" s="38">
        <f t="shared" si="32"/>
        <v>155.83522358923614</v>
      </c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</row>
    <row r="164" spans="2:33" x14ac:dyDescent="0.75">
      <c r="B164" s="3" t="s">
        <v>8</v>
      </c>
      <c r="C164" s="3">
        <v>160</v>
      </c>
      <c r="D164" s="3">
        <v>160</v>
      </c>
      <c r="E164" s="3">
        <f t="shared" si="26"/>
        <v>5.5833333333333339</v>
      </c>
      <c r="F164" s="10">
        <v>20.100000000000001</v>
      </c>
      <c r="G164" s="10">
        <f t="shared" si="33"/>
        <v>0.86111111111111072</v>
      </c>
      <c r="H164" s="10">
        <f t="shared" si="27"/>
        <v>3.0999999999999996</v>
      </c>
      <c r="I164" s="10">
        <f>'Vehicle Data'!$B$6*'WLTP Calculations'!G164</f>
        <v>252.03516666666658</v>
      </c>
      <c r="J164" s="10">
        <f>'Vehicle Data'!$B$6*9.81*'Vehicle Data'!$B$8</f>
        <v>57.42499320000001</v>
      </c>
      <c r="K164" s="10">
        <f>0.5*(1.225*'Vehicle Data'!B$9*'Vehicle Data'!B$7*'WLTP Calculations'!F164)</f>
        <v>2.4376275000000005</v>
      </c>
      <c r="L164" s="10">
        <f t="shared" si="34"/>
        <v>0.31189778736666657</v>
      </c>
      <c r="M164" s="10">
        <f t="shared" si="35"/>
        <v>1.7414293127972218</v>
      </c>
      <c r="N164" s="10">
        <f t="shared" si="36"/>
        <v>1.7799909730486103</v>
      </c>
      <c r="O164" s="10">
        <f t="shared" si="28"/>
        <v>286.57854666082625</v>
      </c>
      <c r="P164" s="10">
        <f t="shared" si="29"/>
        <v>0</v>
      </c>
      <c r="Q164" s="9">
        <f t="shared" si="37"/>
        <v>5637.6851006947463</v>
      </c>
      <c r="R164" s="9">
        <f t="shared" si="30"/>
        <v>5.6376851006947462</v>
      </c>
      <c r="S164" s="9">
        <f t="shared" si="38"/>
        <v>2397.4649782959405</v>
      </c>
      <c r="T164" s="38">
        <f t="shared" si="31"/>
        <v>2.3974649782959405</v>
      </c>
      <c r="U164" s="38">
        <f t="shared" si="32"/>
        <v>155.83522358923614</v>
      </c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</row>
    <row r="165" spans="2:33" x14ac:dyDescent="0.75">
      <c r="B165" s="3" t="s">
        <v>8</v>
      </c>
      <c r="C165" s="3">
        <v>161</v>
      </c>
      <c r="D165" s="3">
        <v>161</v>
      </c>
      <c r="E165" s="3">
        <f t="shared" si="26"/>
        <v>6.4999999999999991</v>
      </c>
      <c r="F165" s="10">
        <v>23.4</v>
      </c>
      <c r="G165" s="10">
        <f t="shared" si="33"/>
        <v>0.74999999999999956</v>
      </c>
      <c r="H165" s="10">
        <f t="shared" si="27"/>
        <v>2.6999999999999993</v>
      </c>
      <c r="I165" s="10">
        <f>'Vehicle Data'!$B$6*'WLTP Calculations'!G165</f>
        <v>219.51449999999988</v>
      </c>
      <c r="J165" s="10">
        <f>'Vehicle Data'!$B$6*9.81*'Vehicle Data'!$B$8</f>
        <v>57.42499320000001</v>
      </c>
      <c r="K165" s="10">
        <f>0.5*(1.225*'Vehicle Data'!B$9*'Vehicle Data'!B$7*'WLTP Calculations'!F165)</f>
        <v>2.8378350000000001</v>
      </c>
      <c r="L165" s="10">
        <f t="shared" si="34"/>
        <v>0.2797773281999999</v>
      </c>
      <c r="M165" s="10">
        <f t="shared" si="35"/>
        <v>1.8185526332999991</v>
      </c>
      <c r="N165" s="10">
        <f t="shared" si="36"/>
        <v>1.7282902951708334</v>
      </c>
      <c r="O165" s="10">
        <f t="shared" si="28"/>
        <v>279.98302781767501</v>
      </c>
      <c r="P165" s="10">
        <f t="shared" si="29"/>
        <v>0</v>
      </c>
      <c r="Q165" s="9">
        <f t="shared" si="37"/>
        <v>5917.6681285124214</v>
      </c>
      <c r="R165" s="9">
        <f t="shared" si="30"/>
        <v>5.9176681285124211</v>
      </c>
      <c r="S165" s="9">
        <f t="shared" si="38"/>
        <v>2397.4649782959405</v>
      </c>
      <c r="T165" s="38">
        <f t="shared" si="31"/>
        <v>2.3974649782959405</v>
      </c>
      <c r="U165" s="38">
        <f t="shared" si="32"/>
        <v>155.83522358923614</v>
      </c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</row>
    <row r="166" spans="2:33" x14ac:dyDescent="0.75">
      <c r="B166" s="3" t="s">
        <v>8</v>
      </c>
      <c r="C166" s="3">
        <v>162</v>
      </c>
      <c r="D166" s="3">
        <v>162</v>
      </c>
      <c r="E166" s="3">
        <f t="shared" si="26"/>
        <v>7.083333333333333</v>
      </c>
      <c r="F166" s="10">
        <v>25.5</v>
      </c>
      <c r="G166" s="10">
        <f t="shared" si="33"/>
        <v>0.58333333333333393</v>
      </c>
      <c r="H166" s="10">
        <f t="shared" si="27"/>
        <v>2.1000000000000014</v>
      </c>
      <c r="I166" s="10">
        <f>'Vehicle Data'!$B$6*'WLTP Calculations'!G166</f>
        <v>170.73350000000019</v>
      </c>
      <c r="J166" s="10">
        <f>'Vehicle Data'!$B$6*9.81*'Vehicle Data'!$B$8</f>
        <v>57.42499320000001</v>
      </c>
      <c r="K166" s="10">
        <f>0.5*(1.225*'Vehicle Data'!B$9*'Vehicle Data'!B$7*'WLTP Calculations'!F166)</f>
        <v>3.0925125000000002</v>
      </c>
      <c r="L166" s="10">
        <f t="shared" si="34"/>
        <v>0.23125100570000021</v>
      </c>
      <c r="M166" s="10">
        <f t="shared" si="35"/>
        <v>1.638027957041668</v>
      </c>
      <c r="N166" s="10">
        <f t="shared" si="36"/>
        <v>1.6752867918986123</v>
      </c>
      <c r="O166" s="10">
        <f t="shared" si="28"/>
        <v>273.07174707947382</v>
      </c>
      <c r="P166" s="10">
        <f t="shared" si="29"/>
        <v>0</v>
      </c>
      <c r="Q166" s="9">
        <f t="shared" si="37"/>
        <v>6190.7398755918948</v>
      </c>
      <c r="R166" s="9">
        <f t="shared" si="30"/>
        <v>6.1907398755918948</v>
      </c>
      <c r="S166" s="9">
        <f t="shared" si="38"/>
        <v>2397.4649782959405</v>
      </c>
      <c r="T166" s="38">
        <f t="shared" si="31"/>
        <v>2.3974649782959405</v>
      </c>
      <c r="U166" s="38">
        <f t="shared" si="32"/>
        <v>155.83522358923614</v>
      </c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</row>
    <row r="167" spans="2:33" x14ac:dyDescent="0.75">
      <c r="B167" s="3" t="s">
        <v>8</v>
      </c>
      <c r="C167" s="3">
        <v>163</v>
      </c>
      <c r="D167" s="3">
        <v>163</v>
      </c>
      <c r="E167" s="3">
        <f t="shared" si="26"/>
        <v>7.666666666666667</v>
      </c>
      <c r="F167" s="10">
        <v>27.6</v>
      </c>
      <c r="G167" s="10">
        <f t="shared" si="33"/>
        <v>0.5555555555555558</v>
      </c>
      <c r="H167" s="10">
        <f t="shared" si="27"/>
        <v>2</v>
      </c>
      <c r="I167" s="10">
        <f>'Vehicle Data'!$B$6*'WLTP Calculations'!G167</f>
        <v>162.60333333333344</v>
      </c>
      <c r="J167" s="10">
        <f>'Vehicle Data'!$B$6*9.81*'Vehicle Data'!$B$8</f>
        <v>57.42499320000001</v>
      </c>
      <c r="K167" s="10">
        <f>0.5*(1.225*'Vehicle Data'!B$9*'Vehicle Data'!B$7*'WLTP Calculations'!F167)</f>
        <v>3.3471900000000003</v>
      </c>
      <c r="L167" s="10">
        <f t="shared" si="34"/>
        <v>0.22337551653333346</v>
      </c>
      <c r="M167" s="10">
        <f t="shared" si="35"/>
        <v>1.7125456267555565</v>
      </c>
      <c r="N167" s="10">
        <f t="shared" si="36"/>
        <v>1.6891582869634265</v>
      </c>
      <c r="O167" s="10">
        <f t="shared" si="28"/>
        <v>277.02195906200194</v>
      </c>
      <c r="P167" s="10">
        <f t="shared" si="29"/>
        <v>0</v>
      </c>
      <c r="Q167" s="9">
        <f t="shared" si="37"/>
        <v>6467.7618346538966</v>
      </c>
      <c r="R167" s="9">
        <f t="shared" si="30"/>
        <v>6.4677618346538965</v>
      </c>
      <c r="S167" s="9">
        <f t="shared" si="38"/>
        <v>2397.4649782959405</v>
      </c>
      <c r="T167" s="38">
        <f t="shared" si="31"/>
        <v>2.3974649782959405</v>
      </c>
      <c r="U167" s="38">
        <f t="shared" si="32"/>
        <v>155.83522358923614</v>
      </c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</row>
    <row r="168" spans="2:33" x14ac:dyDescent="0.75">
      <c r="B168" s="3" t="s">
        <v>8</v>
      </c>
      <c r="C168" s="3">
        <v>164</v>
      </c>
      <c r="D168" s="3">
        <v>164</v>
      </c>
      <c r="E168" s="3">
        <f t="shared" si="26"/>
        <v>8.1944444444444446</v>
      </c>
      <c r="F168" s="10">
        <v>29.5</v>
      </c>
      <c r="G168" s="10">
        <f t="shared" si="33"/>
        <v>0.48611111111111116</v>
      </c>
      <c r="H168" s="10">
        <f t="shared" si="27"/>
        <v>1.75</v>
      </c>
      <c r="I168" s="10">
        <f>'Vehicle Data'!$B$6*'WLTP Calculations'!G168</f>
        <v>142.2779166666667</v>
      </c>
      <c r="J168" s="10">
        <f>'Vehicle Data'!$B$6*9.81*'Vehicle Data'!$B$8</f>
        <v>57.42499320000001</v>
      </c>
      <c r="K168" s="10">
        <f>0.5*(1.225*'Vehicle Data'!B$9*'Vehicle Data'!B$7*'WLTP Calculations'!F168)</f>
        <v>3.5776125000000003</v>
      </c>
      <c r="L168" s="10">
        <f t="shared" si="34"/>
        <v>0.20328052236666669</v>
      </c>
      <c r="M168" s="10">
        <f t="shared" si="35"/>
        <v>1.6657709471712965</v>
      </c>
      <c r="N168" s="10">
        <f t="shared" si="36"/>
        <v>1.5537524270027774</v>
      </c>
      <c r="O168" s="10">
        <f t="shared" si="28"/>
        <v>256.36915045545828</v>
      </c>
      <c r="P168" s="10">
        <f t="shared" si="29"/>
        <v>0</v>
      </c>
      <c r="Q168" s="9">
        <f t="shared" si="37"/>
        <v>6724.1309851093547</v>
      </c>
      <c r="R168" s="9">
        <f t="shared" si="30"/>
        <v>6.7241309851093547</v>
      </c>
      <c r="S168" s="9">
        <f t="shared" si="38"/>
        <v>2397.4649782959405</v>
      </c>
      <c r="T168" s="38">
        <f t="shared" si="31"/>
        <v>2.3974649782959405</v>
      </c>
      <c r="U168" s="38">
        <f t="shared" si="32"/>
        <v>155.83522358923614</v>
      </c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</row>
    <row r="169" spans="2:33" x14ac:dyDescent="0.75">
      <c r="B169" s="3" t="s">
        <v>8</v>
      </c>
      <c r="C169" s="3">
        <v>165</v>
      </c>
      <c r="D169" s="3">
        <v>165</v>
      </c>
      <c r="E169" s="3">
        <f t="shared" si="26"/>
        <v>8.6388888888888893</v>
      </c>
      <c r="F169" s="10">
        <v>31.1</v>
      </c>
      <c r="G169" s="10">
        <f t="shared" si="33"/>
        <v>0.36111111111111072</v>
      </c>
      <c r="H169" s="10">
        <f t="shared" si="27"/>
        <v>1.3000000000000007</v>
      </c>
      <c r="I169" s="10">
        <f>'Vehicle Data'!$B$6*'WLTP Calculations'!G169</f>
        <v>105.69216666666657</v>
      </c>
      <c r="J169" s="10">
        <f>'Vehicle Data'!$B$6*9.81*'Vehicle Data'!$B$8</f>
        <v>57.42499320000001</v>
      </c>
      <c r="K169" s="10">
        <f>0.5*(1.225*'Vehicle Data'!B$9*'Vehicle Data'!B$7*'WLTP Calculations'!F169)</f>
        <v>3.7716525000000005</v>
      </c>
      <c r="L169" s="10">
        <f t="shared" si="34"/>
        <v>0.16688881236666658</v>
      </c>
      <c r="M169" s="10">
        <f t="shared" si="35"/>
        <v>1.4417339068342585</v>
      </c>
      <c r="N169" s="10">
        <f t="shared" si="36"/>
        <v>1.3748361102879629</v>
      </c>
      <c r="O169" s="10">
        <f t="shared" si="28"/>
        <v>228.22279430780185</v>
      </c>
      <c r="P169" s="10">
        <f t="shared" si="29"/>
        <v>0</v>
      </c>
      <c r="Q169" s="9">
        <f t="shared" si="37"/>
        <v>6952.3537794171561</v>
      </c>
      <c r="R169" s="9">
        <f t="shared" si="30"/>
        <v>6.9523537794171562</v>
      </c>
      <c r="S169" s="9">
        <f t="shared" si="38"/>
        <v>2397.4649782959405</v>
      </c>
      <c r="T169" s="38">
        <f t="shared" si="31"/>
        <v>2.3974649782959405</v>
      </c>
      <c r="U169" s="38">
        <f t="shared" si="32"/>
        <v>155.83522358923614</v>
      </c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</row>
    <row r="170" spans="2:33" x14ac:dyDescent="0.75">
      <c r="B170" s="3" t="s">
        <v>8</v>
      </c>
      <c r="C170" s="3">
        <v>166</v>
      </c>
      <c r="D170" s="3">
        <v>166</v>
      </c>
      <c r="E170" s="3">
        <f t="shared" si="26"/>
        <v>8.9166666666666661</v>
      </c>
      <c r="F170" s="10">
        <v>32.1</v>
      </c>
      <c r="G170" s="10">
        <f t="shared" si="33"/>
        <v>0.29166666666666696</v>
      </c>
      <c r="H170" s="10">
        <f t="shared" si="27"/>
        <v>1.0500000000000007</v>
      </c>
      <c r="I170" s="10">
        <f>'Vehicle Data'!$B$6*'WLTP Calculations'!G170</f>
        <v>85.366750000000096</v>
      </c>
      <c r="J170" s="10">
        <f>'Vehicle Data'!$B$6*9.81*'Vehicle Data'!$B$8</f>
        <v>57.42499320000001</v>
      </c>
      <c r="K170" s="10">
        <f>0.5*(1.225*'Vehicle Data'!B$9*'Vehicle Data'!B$7*'WLTP Calculations'!F170)</f>
        <v>3.8929275000000003</v>
      </c>
      <c r="L170" s="10">
        <f t="shared" si="34"/>
        <v>0.1466846707000001</v>
      </c>
      <c r="M170" s="10">
        <f t="shared" si="35"/>
        <v>1.3079383137416676</v>
      </c>
      <c r="N170" s="10">
        <f t="shared" si="36"/>
        <v>1.5184091147745387</v>
      </c>
      <c r="O170" s="10">
        <f t="shared" si="28"/>
        <v>253.57432216734796</v>
      </c>
      <c r="P170" s="10">
        <f t="shared" si="29"/>
        <v>0</v>
      </c>
      <c r="Q170" s="9">
        <f t="shared" si="37"/>
        <v>7205.9281015845045</v>
      </c>
      <c r="R170" s="9">
        <f t="shared" si="30"/>
        <v>7.2059281015845045</v>
      </c>
      <c r="S170" s="9">
        <f t="shared" si="38"/>
        <v>2397.4649782959405</v>
      </c>
      <c r="T170" s="38">
        <f t="shared" si="31"/>
        <v>2.3974649782959405</v>
      </c>
      <c r="U170" s="38">
        <f t="shared" si="32"/>
        <v>155.83522358923614</v>
      </c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</row>
    <row r="171" spans="2:33" x14ac:dyDescent="0.75">
      <c r="B171" s="3" t="s">
        <v>8</v>
      </c>
      <c r="C171" s="3">
        <v>167</v>
      </c>
      <c r="D171" s="3">
        <v>167</v>
      </c>
      <c r="E171" s="3">
        <f t="shared" si="26"/>
        <v>9.2222222222222232</v>
      </c>
      <c r="F171" s="10">
        <v>33.200000000000003</v>
      </c>
      <c r="G171" s="10">
        <f t="shared" si="33"/>
        <v>0.43055555555555625</v>
      </c>
      <c r="H171" s="10">
        <f t="shared" si="27"/>
        <v>1.5500000000000007</v>
      </c>
      <c r="I171" s="10">
        <f>'Vehicle Data'!$B$6*'WLTP Calculations'!G171</f>
        <v>126.01758333333355</v>
      </c>
      <c r="J171" s="10">
        <f>'Vehicle Data'!$B$6*9.81*'Vehicle Data'!$B$8</f>
        <v>57.42499320000001</v>
      </c>
      <c r="K171" s="10">
        <f>0.5*(1.225*'Vehicle Data'!B$9*'Vehicle Data'!B$7*'WLTP Calculations'!F171)</f>
        <v>4.0263300000000006</v>
      </c>
      <c r="L171" s="10">
        <f t="shared" si="34"/>
        <v>0.18746890653333356</v>
      </c>
      <c r="M171" s="10">
        <f t="shared" si="35"/>
        <v>1.7288799158074097</v>
      </c>
      <c r="N171" s="10">
        <f t="shared" si="36"/>
        <v>1.9610040787333345</v>
      </c>
      <c r="O171" s="10">
        <f t="shared" si="28"/>
        <v>329.4486852272002</v>
      </c>
      <c r="P171" s="10">
        <f t="shared" si="29"/>
        <v>0</v>
      </c>
      <c r="Q171" s="9">
        <f t="shared" si="37"/>
        <v>7535.3767868117047</v>
      </c>
      <c r="R171" s="9">
        <f t="shared" si="30"/>
        <v>7.535376786811705</v>
      </c>
      <c r="S171" s="9">
        <f t="shared" si="38"/>
        <v>2397.4649782959405</v>
      </c>
      <c r="T171" s="38">
        <f t="shared" si="31"/>
        <v>2.3974649782959405</v>
      </c>
      <c r="U171" s="38">
        <f t="shared" si="32"/>
        <v>155.83522358923614</v>
      </c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</row>
    <row r="172" spans="2:33" x14ac:dyDescent="0.75">
      <c r="B172" s="3" t="s">
        <v>8</v>
      </c>
      <c r="C172" s="3">
        <v>168</v>
      </c>
      <c r="D172" s="3">
        <v>168</v>
      </c>
      <c r="E172" s="3">
        <f t="shared" si="26"/>
        <v>9.7777777777777786</v>
      </c>
      <c r="F172" s="10">
        <v>35.200000000000003</v>
      </c>
      <c r="G172" s="10">
        <f t="shared" si="33"/>
        <v>0.55555555555555536</v>
      </c>
      <c r="H172" s="10">
        <f t="shared" si="27"/>
        <v>2</v>
      </c>
      <c r="I172" s="10">
        <f>'Vehicle Data'!$B$6*'WLTP Calculations'!G172</f>
        <v>162.6033333333333</v>
      </c>
      <c r="J172" s="10">
        <f>'Vehicle Data'!$B$6*9.81*'Vehicle Data'!$B$8</f>
        <v>57.42499320000001</v>
      </c>
      <c r="K172" s="10">
        <f>0.5*(1.225*'Vehicle Data'!B$9*'Vehicle Data'!B$7*'WLTP Calculations'!F172)</f>
        <v>4.2688800000000002</v>
      </c>
      <c r="L172" s="10">
        <f t="shared" si="34"/>
        <v>0.22429720653333332</v>
      </c>
      <c r="M172" s="10">
        <f t="shared" si="35"/>
        <v>2.1931282416592595</v>
      </c>
      <c r="N172" s="10">
        <f t="shared" si="36"/>
        <v>2.0046510295851845</v>
      </c>
      <c r="O172" s="10">
        <f t="shared" si="28"/>
        <v>338.7860239998962</v>
      </c>
      <c r="P172" s="10">
        <f t="shared" si="29"/>
        <v>0</v>
      </c>
      <c r="Q172" s="9">
        <f t="shared" si="37"/>
        <v>7874.162810811601</v>
      </c>
      <c r="R172" s="9">
        <f t="shared" si="30"/>
        <v>7.8741628108116011</v>
      </c>
      <c r="S172" s="9">
        <f t="shared" si="38"/>
        <v>2397.4649782959405</v>
      </c>
      <c r="T172" s="38">
        <f t="shared" si="31"/>
        <v>2.3974649782959405</v>
      </c>
      <c r="U172" s="38">
        <f t="shared" si="32"/>
        <v>155.83522358923614</v>
      </c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</row>
    <row r="173" spans="2:33" x14ac:dyDescent="0.75">
      <c r="B173" s="3" t="s">
        <v>8</v>
      </c>
      <c r="C173" s="3">
        <v>169</v>
      </c>
      <c r="D173" s="3">
        <v>169</v>
      </c>
      <c r="E173" s="3">
        <f t="shared" si="26"/>
        <v>10.333333333333334</v>
      </c>
      <c r="F173" s="10">
        <v>37.200000000000003</v>
      </c>
      <c r="G173" s="10">
        <f t="shared" si="33"/>
        <v>0.3888888888888884</v>
      </c>
      <c r="H173" s="10">
        <f t="shared" si="27"/>
        <v>1.3999999999999986</v>
      </c>
      <c r="I173" s="10">
        <f>'Vehicle Data'!$B$6*'WLTP Calculations'!G173</f>
        <v>113.82233333333321</v>
      </c>
      <c r="J173" s="10">
        <f>'Vehicle Data'!$B$6*9.81*'Vehicle Data'!$B$8</f>
        <v>57.42499320000001</v>
      </c>
      <c r="K173" s="10">
        <f>0.5*(1.225*'Vehicle Data'!B$9*'Vehicle Data'!B$7*'WLTP Calculations'!F173)</f>
        <v>4.5114300000000007</v>
      </c>
      <c r="L173" s="10">
        <f t="shared" si="34"/>
        <v>0.1757587565333332</v>
      </c>
      <c r="M173" s="10">
        <f t="shared" si="35"/>
        <v>1.8161738175111097</v>
      </c>
      <c r="N173" s="10">
        <f t="shared" si="36"/>
        <v>1.2783948497185165</v>
      </c>
      <c r="O173" s="10">
        <f t="shared" si="28"/>
        <v>217.32712445214781</v>
      </c>
      <c r="P173" s="10">
        <f t="shared" si="29"/>
        <v>0</v>
      </c>
      <c r="Q173" s="9">
        <f t="shared" si="37"/>
        <v>8091.4899352637485</v>
      </c>
      <c r="R173" s="9">
        <f t="shared" si="30"/>
        <v>8.0914899352637484</v>
      </c>
      <c r="S173" s="9">
        <f t="shared" si="38"/>
        <v>2397.4649782959405</v>
      </c>
      <c r="T173" s="38">
        <f t="shared" si="31"/>
        <v>2.3974649782959405</v>
      </c>
      <c r="U173" s="38">
        <f t="shared" si="32"/>
        <v>155.83522358923614</v>
      </c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</row>
    <row r="174" spans="2:33" x14ac:dyDescent="0.75">
      <c r="B174" s="3" t="s">
        <v>8</v>
      </c>
      <c r="C174" s="3">
        <v>170</v>
      </c>
      <c r="D174" s="3">
        <v>170</v>
      </c>
      <c r="E174" s="3">
        <f t="shared" si="26"/>
        <v>10.555555555555555</v>
      </c>
      <c r="F174" s="10">
        <v>38</v>
      </c>
      <c r="G174" s="10">
        <f t="shared" si="33"/>
        <v>2.7777777777776791E-2</v>
      </c>
      <c r="H174" s="10">
        <f t="shared" si="27"/>
        <v>9.9999999999997868E-2</v>
      </c>
      <c r="I174" s="10">
        <f>'Vehicle Data'!$B$6*'WLTP Calculations'!G174</f>
        <v>8.1301666666663781</v>
      </c>
      <c r="J174" s="10">
        <f>'Vehicle Data'!$B$6*9.81*'Vehicle Data'!$B$8</f>
        <v>57.42499320000001</v>
      </c>
      <c r="K174" s="10">
        <f>0.5*(1.225*'Vehicle Data'!B$9*'Vehicle Data'!B$7*'WLTP Calculations'!F174)</f>
        <v>4.6084500000000004</v>
      </c>
      <c r="L174" s="10">
        <f t="shared" si="34"/>
        <v>7.0163609866666393E-2</v>
      </c>
      <c r="M174" s="10">
        <f t="shared" si="35"/>
        <v>0.74061588192592298</v>
      </c>
      <c r="N174" s="10">
        <f t="shared" si="36"/>
        <v>7.9799605038887611E-2</v>
      </c>
      <c r="O174" s="10">
        <f t="shared" si="28"/>
        <v>13.645732461649782</v>
      </c>
      <c r="P174" s="10">
        <f t="shared" si="29"/>
        <v>0</v>
      </c>
      <c r="Q174" s="9">
        <f t="shared" si="37"/>
        <v>8105.135667725398</v>
      </c>
      <c r="R174" s="9">
        <f t="shared" si="30"/>
        <v>8.1051356677253974</v>
      </c>
      <c r="S174" s="9">
        <f t="shared" si="38"/>
        <v>2397.4649782959405</v>
      </c>
      <c r="T174" s="38">
        <f t="shared" si="31"/>
        <v>2.3974649782959405</v>
      </c>
      <c r="U174" s="38">
        <f t="shared" si="32"/>
        <v>155.83522358923614</v>
      </c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</row>
    <row r="175" spans="2:33" x14ac:dyDescent="0.75">
      <c r="B175" s="3" t="s">
        <v>8</v>
      </c>
      <c r="C175" s="3">
        <v>171</v>
      </c>
      <c r="D175" s="3">
        <v>171</v>
      </c>
      <c r="E175" s="3">
        <f t="shared" si="26"/>
        <v>10.388888888888888</v>
      </c>
      <c r="F175" s="10">
        <v>37.4</v>
      </c>
      <c r="G175" s="10">
        <f t="shared" si="33"/>
        <v>-0.40277777777777768</v>
      </c>
      <c r="H175" s="10">
        <f t="shared" si="27"/>
        <v>-1.4499999999999993</v>
      </c>
      <c r="I175" s="10">
        <f>'Vehicle Data'!$B$6*'WLTP Calculations'!G175</f>
        <v>-117.88741666666665</v>
      </c>
      <c r="J175" s="10">
        <f>'Vehicle Data'!$B$6*9.81*'Vehicle Data'!$B$8</f>
        <v>57.42499320000001</v>
      </c>
      <c r="K175" s="10">
        <f>0.5*(1.225*'Vehicle Data'!B$9*'Vehicle Data'!B$7*'WLTP Calculations'!F175)</f>
        <v>4.535685</v>
      </c>
      <c r="L175" s="10">
        <f t="shared" si="34"/>
        <v>-5.592673846666664E-2</v>
      </c>
      <c r="M175" s="10">
        <f t="shared" si="35"/>
        <v>-0.58101667184814776</v>
      </c>
      <c r="N175" s="10">
        <f t="shared" si="36"/>
        <v>-1.258115825636573</v>
      </c>
      <c r="O175" s="10">
        <f t="shared" si="28"/>
        <v>0</v>
      </c>
      <c r="P175" s="10">
        <f t="shared" si="29"/>
        <v>-216.39592200949056</v>
      </c>
      <c r="Q175" s="9">
        <f t="shared" si="37"/>
        <v>8105.135667725398</v>
      </c>
      <c r="R175" s="9">
        <f t="shared" si="30"/>
        <v>8.1051356677253974</v>
      </c>
      <c r="S175" s="9">
        <f t="shared" si="38"/>
        <v>2613.8609003054312</v>
      </c>
      <c r="T175" s="38">
        <f t="shared" si="31"/>
        <v>2.6138609003054314</v>
      </c>
      <c r="U175" s="38">
        <f t="shared" si="32"/>
        <v>169.90095851985305</v>
      </c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</row>
    <row r="176" spans="2:33" x14ac:dyDescent="0.75">
      <c r="B176" s="3" t="s">
        <v>8</v>
      </c>
      <c r="C176" s="3">
        <v>172</v>
      </c>
      <c r="D176" s="3">
        <v>172</v>
      </c>
      <c r="E176" s="3">
        <f t="shared" si="26"/>
        <v>9.75</v>
      </c>
      <c r="F176" s="10">
        <v>35.1</v>
      </c>
      <c r="G176" s="10">
        <f t="shared" si="33"/>
        <v>-0.8888888888888884</v>
      </c>
      <c r="H176" s="10">
        <f t="shared" si="27"/>
        <v>-3.1999999999999993</v>
      </c>
      <c r="I176" s="10">
        <f>'Vehicle Data'!$B$6*'WLTP Calculations'!G176</f>
        <v>-260.16533333333319</v>
      </c>
      <c r="J176" s="10">
        <f>'Vehicle Data'!$B$6*9.81*'Vehicle Data'!$B$8</f>
        <v>57.42499320000001</v>
      </c>
      <c r="K176" s="10">
        <f>0.5*(1.225*'Vehicle Data'!B$9*'Vehicle Data'!B$7*'WLTP Calculations'!F176)</f>
        <v>4.2567525000000002</v>
      </c>
      <c r="L176" s="10">
        <f t="shared" si="34"/>
        <v>-0.19848358763333318</v>
      </c>
      <c r="M176" s="10">
        <f t="shared" si="35"/>
        <v>-1.9352149794249984</v>
      </c>
      <c r="N176" s="10">
        <f t="shared" si="36"/>
        <v>-2.1043695178328696</v>
      </c>
      <c r="O176" s="10">
        <f t="shared" si="28"/>
        <v>0</v>
      </c>
      <c r="P176" s="10">
        <f t="shared" si="29"/>
        <v>-364.05592658508647</v>
      </c>
      <c r="Q176" s="9">
        <f t="shared" si="37"/>
        <v>8105.135667725398</v>
      </c>
      <c r="R176" s="9">
        <f t="shared" si="30"/>
        <v>8.1051356677253974</v>
      </c>
      <c r="S176" s="9">
        <f t="shared" si="38"/>
        <v>2977.9168268905178</v>
      </c>
      <c r="T176" s="38">
        <f t="shared" si="31"/>
        <v>2.9779168268905178</v>
      </c>
      <c r="U176" s="38">
        <f t="shared" si="32"/>
        <v>193.56459374788366</v>
      </c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</row>
    <row r="177" spans="2:33" x14ac:dyDescent="0.75">
      <c r="B177" s="3" t="s">
        <v>8</v>
      </c>
      <c r="C177" s="3">
        <v>173</v>
      </c>
      <c r="D177" s="3">
        <v>173</v>
      </c>
      <c r="E177" s="3">
        <f t="shared" si="26"/>
        <v>8.6111111111111107</v>
      </c>
      <c r="F177" s="10">
        <v>31</v>
      </c>
      <c r="G177" s="10">
        <f t="shared" si="33"/>
        <v>-1.1111111111111112</v>
      </c>
      <c r="H177" s="10">
        <f t="shared" si="27"/>
        <v>-4</v>
      </c>
      <c r="I177" s="10">
        <f>'Vehicle Data'!$B$6*'WLTP Calculations'!G177</f>
        <v>-325.20666666666671</v>
      </c>
      <c r="J177" s="10">
        <f>'Vehicle Data'!$B$6*9.81*'Vehicle Data'!$B$8</f>
        <v>57.42499320000001</v>
      </c>
      <c r="K177" s="10">
        <f>0.5*(1.225*'Vehicle Data'!B$9*'Vehicle Data'!B$7*'WLTP Calculations'!F177)</f>
        <v>3.7595250000000004</v>
      </c>
      <c r="L177" s="10">
        <f t="shared" si="34"/>
        <v>-0.26402214846666672</v>
      </c>
      <c r="M177" s="10">
        <f t="shared" si="35"/>
        <v>-2.2735240562407411</v>
      </c>
      <c r="N177" s="10">
        <f t="shared" si="36"/>
        <v>-1.7803802693050925</v>
      </c>
      <c r="O177" s="10">
        <f t="shared" si="28"/>
        <v>0</v>
      </c>
      <c r="P177" s="10">
        <f t="shared" si="29"/>
        <v>-309.78616685908611</v>
      </c>
      <c r="Q177" s="9">
        <f t="shared" si="37"/>
        <v>8105.135667725398</v>
      </c>
      <c r="R177" s="9">
        <f t="shared" si="30"/>
        <v>8.1051356677253974</v>
      </c>
      <c r="S177" s="9">
        <f t="shared" si="38"/>
        <v>3287.702993749604</v>
      </c>
      <c r="T177" s="38">
        <f t="shared" si="31"/>
        <v>3.2877029937496038</v>
      </c>
      <c r="U177" s="38">
        <f t="shared" si="32"/>
        <v>213.70069459372425</v>
      </c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</row>
    <row r="178" spans="2:33" x14ac:dyDescent="0.75">
      <c r="B178" s="3" t="s">
        <v>8</v>
      </c>
      <c r="C178" s="3">
        <v>174</v>
      </c>
      <c r="D178" s="3">
        <v>174</v>
      </c>
      <c r="E178" s="3">
        <f t="shared" si="26"/>
        <v>7.5277777777777777</v>
      </c>
      <c r="F178" s="10">
        <v>27.1</v>
      </c>
      <c r="G178" s="10">
        <f t="shared" si="33"/>
        <v>-0.79166666666666652</v>
      </c>
      <c r="H178" s="10">
        <f t="shared" si="27"/>
        <v>-2.8499999999999996</v>
      </c>
      <c r="I178" s="10">
        <f>'Vehicle Data'!$B$6*'WLTP Calculations'!G178</f>
        <v>-231.70974999999999</v>
      </c>
      <c r="J178" s="10">
        <f>'Vehicle Data'!$B$6*9.81*'Vehicle Data'!$B$8</f>
        <v>57.42499320000001</v>
      </c>
      <c r="K178" s="10">
        <f>0.5*(1.225*'Vehicle Data'!B$9*'Vehicle Data'!B$7*'WLTP Calculations'!F178)</f>
        <v>3.2865525000000004</v>
      </c>
      <c r="L178" s="10">
        <f t="shared" si="34"/>
        <v>-0.17099820429999996</v>
      </c>
      <c r="M178" s="10">
        <f t="shared" si="35"/>
        <v>-1.287236482369444</v>
      </c>
      <c r="N178" s="10">
        <f t="shared" si="36"/>
        <v>-0.71673670284537006</v>
      </c>
      <c r="O178" s="10">
        <f t="shared" si="28"/>
        <v>0</v>
      </c>
      <c r="P178" s="10">
        <f t="shared" si="29"/>
        <v>-125.42892299793976</v>
      </c>
      <c r="Q178" s="9">
        <f t="shared" si="37"/>
        <v>8105.135667725398</v>
      </c>
      <c r="R178" s="9">
        <f t="shared" si="30"/>
        <v>8.1051356677253974</v>
      </c>
      <c r="S178" s="9">
        <f t="shared" si="38"/>
        <v>3413.131916747544</v>
      </c>
      <c r="T178" s="38">
        <f t="shared" si="31"/>
        <v>3.413131916747544</v>
      </c>
      <c r="U178" s="38">
        <f t="shared" si="32"/>
        <v>221.85357458859036</v>
      </c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</row>
    <row r="179" spans="2:33" x14ac:dyDescent="0.75">
      <c r="B179" s="3" t="s">
        <v>8</v>
      </c>
      <c r="C179" s="3">
        <v>175</v>
      </c>
      <c r="D179" s="3">
        <v>175</v>
      </c>
      <c r="E179" s="3">
        <f t="shared" si="26"/>
        <v>7.0277777777777777</v>
      </c>
      <c r="F179" s="10">
        <v>25.3</v>
      </c>
      <c r="G179" s="10">
        <f t="shared" si="33"/>
        <v>-0.27777777777777768</v>
      </c>
      <c r="H179" s="10">
        <f t="shared" si="27"/>
        <v>-1</v>
      </c>
      <c r="I179" s="10">
        <f>'Vehicle Data'!$B$6*'WLTP Calculations'!G179</f>
        <v>-81.301666666666648</v>
      </c>
      <c r="J179" s="10">
        <f>'Vehicle Data'!$B$6*9.81*'Vehicle Data'!$B$8</f>
        <v>57.42499320000001</v>
      </c>
      <c r="K179" s="10">
        <f>0.5*(1.225*'Vehicle Data'!B$9*'Vehicle Data'!B$7*'WLTP Calculations'!F179)</f>
        <v>3.0682575000000001</v>
      </c>
      <c r="L179" s="10">
        <f t="shared" si="34"/>
        <v>-2.0808415966666636E-2</v>
      </c>
      <c r="M179" s="10">
        <f t="shared" si="35"/>
        <v>-0.14623692332129606</v>
      </c>
      <c r="N179" s="10">
        <f t="shared" si="36"/>
        <v>0.22271116918240733</v>
      </c>
      <c r="O179" s="10">
        <f t="shared" si="28"/>
        <v>39.197165776103688</v>
      </c>
      <c r="P179" s="10">
        <f t="shared" si="29"/>
        <v>0</v>
      </c>
      <c r="Q179" s="9">
        <f t="shared" si="37"/>
        <v>8144.3328335015012</v>
      </c>
      <c r="R179" s="9">
        <f t="shared" si="30"/>
        <v>8.1443328335015011</v>
      </c>
      <c r="S179" s="9">
        <f t="shared" si="38"/>
        <v>3413.131916747544</v>
      </c>
      <c r="T179" s="38">
        <f t="shared" si="31"/>
        <v>3.413131916747544</v>
      </c>
      <c r="U179" s="38">
        <f t="shared" si="32"/>
        <v>221.85357458859036</v>
      </c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</row>
    <row r="180" spans="2:33" x14ac:dyDescent="0.75">
      <c r="B180" s="3" t="s">
        <v>8</v>
      </c>
      <c r="C180" s="3">
        <v>176</v>
      </c>
      <c r="D180" s="3">
        <v>176</v>
      </c>
      <c r="E180" s="3">
        <f t="shared" si="26"/>
        <v>6.9722222222222223</v>
      </c>
      <c r="F180" s="10">
        <v>25.1</v>
      </c>
      <c r="G180" s="10">
        <f t="shared" si="33"/>
        <v>8.3333333333333037E-2</v>
      </c>
      <c r="H180" s="10">
        <f t="shared" si="27"/>
        <v>0.29999999999999893</v>
      </c>
      <c r="I180" s="10">
        <f>'Vehicle Data'!$B$6*'WLTP Calculations'!G180</f>
        <v>24.390499999999918</v>
      </c>
      <c r="J180" s="10">
        <f>'Vehicle Data'!$B$6*9.81*'Vehicle Data'!$B$8</f>
        <v>57.42499320000001</v>
      </c>
      <c r="K180" s="10">
        <f>0.5*(1.225*'Vehicle Data'!B$9*'Vehicle Data'!B$7*'WLTP Calculations'!F180)</f>
        <v>3.0440025000000004</v>
      </c>
      <c r="L180" s="10">
        <f t="shared" si="34"/>
        <v>8.485949569999994E-2</v>
      </c>
      <c r="M180" s="10">
        <f t="shared" si="35"/>
        <v>0.59165926168611072</v>
      </c>
      <c r="N180" s="10">
        <f t="shared" si="36"/>
        <v>0.90852026718055534</v>
      </c>
      <c r="O180" s="10">
        <f t="shared" si="28"/>
        <v>160.8080872909583</v>
      </c>
      <c r="P180" s="10">
        <f t="shared" si="29"/>
        <v>0</v>
      </c>
      <c r="Q180" s="9">
        <f t="shared" si="37"/>
        <v>8305.1409207924589</v>
      </c>
      <c r="R180" s="9">
        <f t="shared" si="30"/>
        <v>8.3051409207924589</v>
      </c>
      <c r="S180" s="9">
        <f t="shared" si="38"/>
        <v>3413.131916747544</v>
      </c>
      <c r="T180" s="38">
        <f t="shared" si="31"/>
        <v>3.413131916747544</v>
      </c>
      <c r="U180" s="38">
        <f t="shared" si="32"/>
        <v>221.85357458859036</v>
      </c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</row>
    <row r="181" spans="2:33" x14ac:dyDescent="0.75">
      <c r="B181" s="3" t="s">
        <v>8</v>
      </c>
      <c r="C181" s="3">
        <v>177</v>
      </c>
      <c r="D181" s="3">
        <v>177</v>
      </c>
      <c r="E181" s="3">
        <f t="shared" si="26"/>
        <v>7.1944444444444438</v>
      </c>
      <c r="F181" s="10">
        <v>25.9</v>
      </c>
      <c r="G181" s="10">
        <f t="shared" si="33"/>
        <v>0.375</v>
      </c>
      <c r="H181" s="10">
        <f t="shared" si="27"/>
        <v>1.3499999999999996</v>
      </c>
      <c r="I181" s="10">
        <f>'Vehicle Data'!$B$6*'WLTP Calculations'!G181</f>
        <v>109.75725000000001</v>
      </c>
      <c r="J181" s="10">
        <f>'Vehicle Data'!$B$6*9.81*'Vehicle Data'!$B$8</f>
        <v>57.42499320000001</v>
      </c>
      <c r="K181" s="10">
        <f>0.5*(1.225*'Vehicle Data'!B$9*'Vehicle Data'!B$7*'WLTP Calculations'!F181)</f>
        <v>3.1410225000000001</v>
      </c>
      <c r="L181" s="10">
        <f t="shared" si="34"/>
        <v>0.1703232657</v>
      </c>
      <c r="M181" s="10">
        <f t="shared" si="35"/>
        <v>1.225381272675</v>
      </c>
      <c r="N181" s="10">
        <f t="shared" si="36"/>
        <v>1.3653918074430558</v>
      </c>
      <c r="O181" s="10">
        <f t="shared" si="28"/>
        <v>243.03974172486392</v>
      </c>
      <c r="P181" s="10">
        <f t="shared" si="29"/>
        <v>0</v>
      </c>
      <c r="Q181" s="9">
        <f t="shared" si="37"/>
        <v>8548.1806625173231</v>
      </c>
      <c r="R181" s="9">
        <f t="shared" si="30"/>
        <v>8.5481806625173231</v>
      </c>
      <c r="S181" s="9">
        <f t="shared" si="38"/>
        <v>3413.131916747544</v>
      </c>
      <c r="T181" s="38">
        <f t="shared" si="31"/>
        <v>3.413131916747544</v>
      </c>
      <c r="U181" s="38">
        <f t="shared" si="32"/>
        <v>221.85357458859036</v>
      </c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</row>
    <row r="182" spans="2:33" x14ac:dyDescent="0.75">
      <c r="B182" s="3" t="s">
        <v>8</v>
      </c>
      <c r="C182" s="3">
        <v>178</v>
      </c>
      <c r="D182" s="3">
        <v>178</v>
      </c>
      <c r="E182" s="3">
        <f t="shared" si="26"/>
        <v>7.7222222222222223</v>
      </c>
      <c r="F182" s="10">
        <v>27.8</v>
      </c>
      <c r="G182" s="10">
        <f t="shared" si="33"/>
        <v>0.45833333333333348</v>
      </c>
      <c r="H182" s="10">
        <f t="shared" si="27"/>
        <v>1.6500000000000004</v>
      </c>
      <c r="I182" s="10">
        <f>'Vehicle Data'!$B$6*'WLTP Calculations'!G182</f>
        <v>134.14775000000006</v>
      </c>
      <c r="J182" s="10">
        <f>'Vehicle Data'!$B$6*9.81*'Vehicle Data'!$B$8</f>
        <v>57.42499320000001</v>
      </c>
      <c r="K182" s="10">
        <f>0.5*(1.225*'Vehicle Data'!B$9*'Vehicle Data'!B$7*'WLTP Calculations'!F182)</f>
        <v>3.3714450000000005</v>
      </c>
      <c r="L182" s="10">
        <f t="shared" si="34"/>
        <v>0.19494418820000006</v>
      </c>
      <c r="M182" s="10">
        <f t="shared" si="35"/>
        <v>1.5054023422111116</v>
      </c>
      <c r="N182" s="10">
        <f t="shared" si="36"/>
        <v>1.2967041596388897</v>
      </c>
      <c r="O182" s="10">
        <f t="shared" si="28"/>
        <v>232.11004457536126</v>
      </c>
      <c r="P182" s="10">
        <f t="shared" si="29"/>
        <v>0</v>
      </c>
      <c r="Q182" s="9">
        <f t="shared" si="37"/>
        <v>8780.2907070926849</v>
      </c>
      <c r="R182" s="9">
        <f t="shared" si="30"/>
        <v>8.7802907070926857</v>
      </c>
      <c r="S182" s="9">
        <f t="shared" si="38"/>
        <v>3413.131916747544</v>
      </c>
      <c r="T182" s="38">
        <f t="shared" si="31"/>
        <v>3.413131916747544</v>
      </c>
      <c r="U182" s="38">
        <f t="shared" si="32"/>
        <v>221.85357458859036</v>
      </c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</row>
    <row r="183" spans="2:33" x14ac:dyDescent="0.75">
      <c r="B183" s="3" t="s">
        <v>8</v>
      </c>
      <c r="C183" s="3">
        <v>179</v>
      </c>
      <c r="D183" s="3">
        <v>179</v>
      </c>
      <c r="E183" s="3">
        <f t="shared" si="26"/>
        <v>8.1111111111111107</v>
      </c>
      <c r="F183" s="10">
        <v>29.2</v>
      </c>
      <c r="G183" s="10">
        <f t="shared" si="33"/>
        <v>0.25000000000000044</v>
      </c>
      <c r="H183" s="10">
        <f t="shared" si="27"/>
        <v>0.90000000000000036</v>
      </c>
      <c r="I183" s="10">
        <f>'Vehicle Data'!$B$6*'WLTP Calculations'!G183</f>
        <v>73.171500000000137</v>
      </c>
      <c r="J183" s="10">
        <f>'Vehicle Data'!$B$6*9.81*'Vehicle Data'!$B$8</f>
        <v>57.42499320000001</v>
      </c>
      <c r="K183" s="10">
        <f>0.5*(1.225*'Vehicle Data'!B$9*'Vehicle Data'!B$7*'WLTP Calculations'!F183)</f>
        <v>3.5412300000000001</v>
      </c>
      <c r="L183" s="10">
        <f t="shared" si="34"/>
        <v>0.13413772320000014</v>
      </c>
      <c r="M183" s="10">
        <f t="shared" si="35"/>
        <v>1.0880059770666677</v>
      </c>
      <c r="N183" s="10">
        <f t="shared" si="36"/>
        <v>0.84497736391111211</v>
      </c>
      <c r="O183" s="10">
        <f t="shared" si="28"/>
        <v>152.09592550400018</v>
      </c>
      <c r="P183" s="10">
        <f t="shared" si="29"/>
        <v>0</v>
      </c>
      <c r="Q183" s="9">
        <f t="shared" si="37"/>
        <v>8932.3866325966846</v>
      </c>
      <c r="R183" s="9">
        <f t="shared" si="30"/>
        <v>8.9323866325966854</v>
      </c>
      <c r="S183" s="9">
        <f t="shared" si="38"/>
        <v>3413.131916747544</v>
      </c>
      <c r="T183" s="38">
        <f t="shared" si="31"/>
        <v>3.413131916747544</v>
      </c>
      <c r="U183" s="38">
        <f t="shared" si="32"/>
        <v>221.85357458859036</v>
      </c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</row>
    <row r="184" spans="2:33" x14ac:dyDescent="0.75">
      <c r="B184" s="3" t="s">
        <v>8</v>
      </c>
      <c r="C184" s="3">
        <v>180</v>
      </c>
      <c r="D184" s="3">
        <v>180</v>
      </c>
      <c r="E184" s="3">
        <f t="shared" si="26"/>
        <v>8.2222222222222232</v>
      </c>
      <c r="F184" s="10">
        <v>29.6</v>
      </c>
      <c r="G184" s="10">
        <f t="shared" si="33"/>
        <v>4.1666666666666963E-2</v>
      </c>
      <c r="H184" s="10">
        <f t="shared" si="27"/>
        <v>0.15000000000000036</v>
      </c>
      <c r="I184" s="10">
        <f>'Vehicle Data'!$B$6*'WLTP Calculations'!G184</f>
        <v>12.195250000000089</v>
      </c>
      <c r="J184" s="10">
        <f>'Vehicle Data'!$B$6*9.81*'Vehicle Data'!$B$8</f>
        <v>57.42499320000001</v>
      </c>
      <c r="K184" s="10">
        <f>0.5*(1.225*'Vehicle Data'!B$9*'Vehicle Data'!B$7*'WLTP Calculations'!F184)</f>
        <v>3.5897400000000004</v>
      </c>
      <c r="L184" s="10">
        <f t="shared" si="34"/>
        <v>7.3209983200000106E-2</v>
      </c>
      <c r="M184" s="10">
        <f t="shared" si="35"/>
        <v>0.60194875075555654</v>
      </c>
      <c r="N184" s="10">
        <f t="shared" si="36"/>
        <v>0.48429340799120335</v>
      </c>
      <c r="O184" s="10">
        <f t="shared" si="28"/>
        <v>87.6571068464078</v>
      </c>
      <c r="P184" s="10">
        <f t="shared" si="29"/>
        <v>0</v>
      </c>
      <c r="Q184" s="9">
        <f t="shared" si="37"/>
        <v>9020.0437394430919</v>
      </c>
      <c r="R184" s="9">
        <f t="shared" si="30"/>
        <v>9.0200437394430928</v>
      </c>
      <c r="S184" s="9">
        <f t="shared" si="38"/>
        <v>3413.131916747544</v>
      </c>
      <c r="T184" s="38">
        <f t="shared" si="31"/>
        <v>3.413131916747544</v>
      </c>
      <c r="U184" s="38">
        <f t="shared" si="32"/>
        <v>221.85357458859036</v>
      </c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</row>
    <row r="185" spans="2:33" x14ac:dyDescent="0.75">
      <c r="B185" s="3" t="s">
        <v>8</v>
      </c>
      <c r="C185" s="3">
        <v>181</v>
      </c>
      <c r="D185" s="3">
        <v>181</v>
      </c>
      <c r="E185" s="3">
        <f t="shared" si="26"/>
        <v>8.1944444444444446</v>
      </c>
      <c r="F185" s="10">
        <v>29.5</v>
      </c>
      <c r="G185" s="10">
        <f t="shared" si="33"/>
        <v>-5.5555555555556246E-2</v>
      </c>
      <c r="H185" s="10">
        <f t="shared" si="27"/>
        <v>-0.20000000000000107</v>
      </c>
      <c r="I185" s="10">
        <f>'Vehicle Data'!$B$6*'WLTP Calculations'!G185</f>
        <v>-16.260333333333538</v>
      </c>
      <c r="J185" s="10">
        <f>'Vehicle Data'!$B$6*9.81*'Vehicle Data'!$B$8</f>
        <v>57.42499320000001</v>
      </c>
      <c r="K185" s="10">
        <f>0.5*(1.225*'Vehicle Data'!B$9*'Vehicle Data'!B$7*'WLTP Calculations'!F185)</f>
        <v>3.5776125000000003</v>
      </c>
      <c r="L185" s="10">
        <f t="shared" si="34"/>
        <v>4.4742272366666468E-2</v>
      </c>
      <c r="M185" s="10">
        <f t="shared" si="35"/>
        <v>0.36663806522685022</v>
      </c>
      <c r="N185" s="10">
        <f t="shared" si="36"/>
        <v>0.23273688225786923</v>
      </c>
      <c r="O185" s="10">
        <f t="shared" si="28"/>
        <v>42.3581125709322</v>
      </c>
      <c r="P185" s="10">
        <f t="shared" si="29"/>
        <v>0</v>
      </c>
      <c r="Q185" s="9">
        <f t="shared" si="37"/>
        <v>9062.4018520140235</v>
      </c>
      <c r="R185" s="9">
        <f t="shared" si="30"/>
        <v>9.0624018520140233</v>
      </c>
      <c r="S185" s="9">
        <f t="shared" si="38"/>
        <v>3413.131916747544</v>
      </c>
      <c r="T185" s="38">
        <f t="shared" si="31"/>
        <v>3.413131916747544</v>
      </c>
      <c r="U185" s="38">
        <f t="shared" si="32"/>
        <v>221.85357458859036</v>
      </c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</row>
    <row r="186" spans="2:33" x14ac:dyDescent="0.75">
      <c r="B186" s="3" t="s">
        <v>8</v>
      </c>
      <c r="C186" s="3">
        <v>182</v>
      </c>
      <c r="D186" s="3">
        <v>182</v>
      </c>
      <c r="E186" s="3">
        <f t="shared" si="26"/>
        <v>8.1111111111111107</v>
      </c>
      <c r="F186" s="10">
        <v>29.2</v>
      </c>
      <c r="G186" s="10">
        <f t="shared" si="33"/>
        <v>-0.16666666666666696</v>
      </c>
      <c r="H186" s="10">
        <f t="shared" si="27"/>
        <v>-0.59999999999999964</v>
      </c>
      <c r="I186" s="10">
        <f>'Vehicle Data'!$B$6*'WLTP Calculations'!G186</f>
        <v>-48.781000000000091</v>
      </c>
      <c r="J186" s="10">
        <f>'Vehicle Data'!$B$6*9.81*'Vehicle Data'!$B$8</f>
        <v>57.42499320000001</v>
      </c>
      <c r="K186" s="10">
        <f>0.5*(1.225*'Vehicle Data'!B$9*'Vehicle Data'!B$7*'WLTP Calculations'!F186)</f>
        <v>3.5412300000000001</v>
      </c>
      <c r="L186" s="10">
        <f t="shared" si="34"/>
        <v>1.218522319999992E-2</v>
      </c>
      <c r="M186" s="10">
        <f t="shared" si="35"/>
        <v>9.8835699288888232E-2</v>
      </c>
      <c r="N186" s="10">
        <f t="shared" si="36"/>
        <v>-0.20669914563657416</v>
      </c>
      <c r="O186" s="10">
        <f t="shared" si="28"/>
        <v>0</v>
      </c>
      <c r="P186" s="10">
        <f t="shared" si="29"/>
        <v>-37.82594365149307</v>
      </c>
      <c r="Q186" s="9">
        <f t="shared" si="37"/>
        <v>9062.4018520140235</v>
      </c>
      <c r="R186" s="9">
        <f t="shared" si="30"/>
        <v>9.0624018520140233</v>
      </c>
      <c r="S186" s="9">
        <f t="shared" si="38"/>
        <v>3450.9578603990371</v>
      </c>
      <c r="T186" s="38">
        <f t="shared" si="31"/>
        <v>3.4509578603990372</v>
      </c>
      <c r="U186" s="38">
        <f t="shared" si="32"/>
        <v>224.31226092593741</v>
      </c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</row>
    <row r="187" spans="2:33" x14ac:dyDescent="0.75">
      <c r="B187" s="3" t="s">
        <v>8</v>
      </c>
      <c r="C187" s="3">
        <v>183</v>
      </c>
      <c r="D187" s="3">
        <v>183</v>
      </c>
      <c r="E187" s="3">
        <f t="shared" si="26"/>
        <v>7.8611111111111107</v>
      </c>
      <c r="F187" s="10">
        <v>28.3</v>
      </c>
      <c r="G187" s="10">
        <f t="shared" si="33"/>
        <v>-0.43055555555555536</v>
      </c>
      <c r="H187" s="10">
        <f t="shared" si="27"/>
        <v>-1.5499999999999989</v>
      </c>
      <c r="I187" s="10">
        <f>'Vehicle Data'!$B$6*'WLTP Calculations'!G187</f>
        <v>-126.01758333333329</v>
      </c>
      <c r="J187" s="10">
        <f>'Vehicle Data'!$B$6*9.81*'Vehicle Data'!$B$8</f>
        <v>57.42499320000001</v>
      </c>
      <c r="K187" s="10">
        <f>0.5*(1.225*'Vehicle Data'!B$9*'Vehicle Data'!B$7*'WLTP Calculations'!F187)</f>
        <v>3.4320825000000004</v>
      </c>
      <c r="L187" s="10">
        <f t="shared" si="34"/>
        <v>-6.5160507633333281E-2</v>
      </c>
      <c r="M187" s="10">
        <f t="shared" si="35"/>
        <v>-0.51223399056203656</v>
      </c>
      <c r="N187" s="10">
        <f t="shared" si="36"/>
        <v>-0.72906583691018478</v>
      </c>
      <c r="O187" s="10">
        <f t="shared" si="28"/>
        <v>0</v>
      </c>
      <c r="P187" s="10">
        <f t="shared" si="29"/>
        <v>-134.14811399147399</v>
      </c>
      <c r="Q187" s="9">
        <f t="shared" si="37"/>
        <v>9062.4018520140235</v>
      </c>
      <c r="R187" s="9">
        <f t="shared" si="30"/>
        <v>9.0624018520140233</v>
      </c>
      <c r="S187" s="9">
        <f t="shared" si="38"/>
        <v>3585.1059743905112</v>
      </c>
      <c r="T187" s="38">
        <f t="shared" si="31"/>
        <v>3.5851059743905114</v>
      </c>
      <c r="U187" s="38">
        <f t="shared" si="32"/>
        <v>233.03188833538323</v>
      </c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</row>
    <row r="188" spans="2:33" x14ac:dyDescent="0.75">
      <c r="B188" s="3" t="s">
        <v>8</v>
      </c>
      <c r="C188" s="3">
        <v>184</v>
      </c>
      <c r="D188" s="3">
        <v>184</v>
      </c>
      <c r="E188" s="3">
        <f t="shared" si="26"/>
        <v>7.25</v>
      </c>
      <c r="F188" s="10">
        <v>26.1</v>
      </c>
      <c r="G188" s="10">
        <f t="shared" si="33"/>
        <v>-0.65277777777777768</v>
      </c>
      <c r="H188" s="10">
        <f t="shared" si="27"/>
        <v>-2.3499999999999996</v>
      </c>
      <c r="I188" s="10">
        <f>'Vehicle Data'!$B$6*'WLTP Calculations'!G188</f>
        <v>-191.05891666666665</v>
      </c>
      <c r="J188" s="10">
        <f>'Vehicle Data'!$B$6*9.81*'Vehicle Data'!$B$8</f>
        <v>57.42499320000001</v>
      </c>
      <c r="K188" s="10">
        <f>0.5*(1.225*'Vehicle Data'!B$9*'Vehicle Data'!B$7*'WLTP Calculations'!F188)</f>
        <v>3.1652775000000002</v>
      </c>
      <c r="L188" s="10">
        <f t="shared" si="34"/>
        <v>-0.13046864596666663</v>
      </c>
      <c r="M188" s="10">
        <f t="shared" si="35"/>
        <v>-0.94589768325833301</v>
      </c>
      <c r="N188" s="10">
        <f t="shared" si="36"/>
        <v>-0.95488761058472216</v>
      </c>
      <c r="O188" s="10">
        <f t="shared" si="28"/>
        <v>0</v>
      </c>
      <c r="P188" s="10">
        <f t="shared" si="29"/>
        <v>-176.6542079581736</v>
      </c>
      <c r="Q188" s="9">
        <f t="shared" si="37"/>
        <v>9062.4018520140235</v>
      </c>
      <c r="R188" s="9">
        <f t="shared" si="30"/>
        <v>9.0624018520140233</v>
      </c>
      <c r="S188" s="9">
        <f t="shared" si="38"/>
        <v>3761.7601823486848</v>
      </c>
      <c r="T188" s="38">
        <f t="shared" si="31"/>
        <v>3.7617601823486848</v>
      </c>
      <c r="U188" s="38">
        <f t="shared" si="32"/>
        <v>244.51441185266452</v>
      </c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</row>
    <row r="189" spans="2:33" x14ac:dyDescent="0.75">
      <c r="B189" s="3" t="s">
        <v>8</v>
      </c>
      <c r="C189" s="3">
        <v>185</v>
      </c>
      <c r="D189" s="3">
        <v>185</v>
      </c>
      <c r="E189" s="3">
        <f t="shared" si="26"/>
        <v>6.5555555555555554</v>
      </c>
      <c r="F189" s="10">
        <v>23.6</v>
      </c>
      <c r="G189" s="10">
        <f t="shared" si="33"/>
        <v>-0.70833333333333348</v>
      </c>
      <c r="H189" s="10">
        <f t="shared" si="27"/>
        <v>-2.5500000000000007</v>
      </c>
      <c r="I189" s="10">
        <f>'Vehicle Data'!$B$6*'WLTP Calculations'!G189</f>
        <v>-207.31925000000007</v>
      </c>
      <c r="J189" s="10">
        <f>'Vehicle Data'!$B$6*9.81*'Vehicle Data'!$B$8</f>
        <v>57.42499320000001</v>
      </c>
      <c r="K189" s="10">
        <f>0.5*(1.225*'Vehicle Data'!B$9*'Vehicle Data'!B$7*'WLTP Calculations'!F189)</f>
        <v>2.8620900000000002</v>
      </c>
      <c r="L189" s="10">
        <f t="shared" si="34"/>
        <v>-0.14703216680000006</v>
      </c>
      <c r="M189" s="10">
        <f t="shared" si="35"/>
        <v>-0.96387753791111141</v>
      </c>
      <c r="N189" s="10">
        <f t="shared" si="36"/>
        <v>-0.86427628531666711</v>
      </c>
      <c r="O189" s="10">
        <f t="shared" si="28"/>
        <v>0</v>
      </c>
      <c r="P189" s="10">
        <f t="shared" si="29"/>
        <v>-160.75538906890009</v>
      </c>
      <c r="Q189" s="9">
        <f t="shared" si="37"/>
        <v>9062.4018520140235</v>
      </c>
      <c r="R189" s="9">
        <f t="shared" si="30"/>
        <v>9.0624018520140233</v>
      </c>
      <c r="S189" s="9">
        <f t="shared" si="38"/>
        <v>3922.5155714175849</v>
      </c>
      <c r="T189" s="38">
        <f t="shared" si="31"/>
        <v>3.922515571417585</v>
      </c>
      <c r="U189" s="38">
        <f t="shared" si="32"/>
        <v>254.96351214214303</v>
      </c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</row>
    <row r="190" spans="2:33" x14ac:dyDescent="0.75">
      <c r="B190" s="3" t="s">
        <v>8</v>
      </c>
      <c r="C190" s="3">
        <v>186</v>
      </c>
      <c r="D190" s="3">
        <v>186</v>
      </c>
      <c r="E190" s="3">
        <f t="shared" si="26"/>
        <v>5.833333333333333</v>
      </c>
      <c r="F190" s="10">
        <v>21</v>
      </c>
      <c r="G190" s="10">
        <f t="shared" si="33"/>
        <v>-0.65277777777777812</v>
      </c>
      <c r="H190" s="10">
        <f t="shared" si="27"/>
        <v>-2.3500000000000014</v>
      </c>
      <c r="I190" s="10">
        <f>'Vehicle Data'!$B$6*'WLTP Calculations'!G190</f>
        <v>-191.05891666666679</v>
      </c>
      <c r="J190" s="10">
        <f>'Vehicle Data'!$B$6*9.81*'Vehicle Data'!$B$8</f>
        <v>57.42499320000001</v>
      </c>
      <c r="K190" s="10">
        <f>0.5*(1.225*'Vehicle Data'!B$9*'Vehicle Data'!B$7*'WLTP Calculations'!F190)</f>
        <v>2.5467750000000002</v>
      </c>
      <c r="L190" s="10">
        <f t="shared" si="34"/>
        <v>-0.13108714846666678</v>
      </c>
      <c r="M190" s="10">
        <f t="shared" si="35"/>
        <v>-0.76467503272222281</v>
      </c>
      <c r="N190" s="10">
        <f t="shared" si="36"/>
        <v>-0.64174305952361133</v>
      </c>
      <c r="O190" s="10">
        <f t="shared" si="28"/>
        <v>0</v>
      </c>
      <c r="P190" s="10">
        <f t="shared" si="29"/>
        <v>-120.00595213091532</v>
      </c>
      <c r="Q190" s="9">
        <f t="shared" si="37"/>
        <v>9062.4018520140235</v>
      </c>
      <c r="R190" s="9">
        <f t="shared" si="30"/>
        <v>9.0624018520140233</v>
      </c>
      <c r="S190" s="9">
        <f t="shared" si="38"/>
        <v>4042.5215235485002</v>
      </c>
      <c r="T190" s="38">
        <f t="shared" si="31"/>
        <v>4.0425215235485004</v>
      </c>
      <c r="U190" s="38">
        <f t="shared" si="32"/>
        <v>262.76389903065251</v>
      </c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</row>
    <row r="191" spans="2:33" x14ac:dyDescent="0.75">
      <c r="B191" s="3" t="s">
        <v>8</v>
      </c>
      <c r="C191" s="3">
        <v>187</v>
      </c>
      <c r="D191" s="3">
        <v>187</v>
      </c>
      <c r="E191" s="3">
        <f t="shared" si="26"/>
        <v>5.2499999999999991</v>
      </c>
      <c r="F191" s="10">
        <v>18.899999999999999</v>
      </c>
      <c r="G191" s="10">
        <f t="shared" si="33"/>
        <v>-0.54166666666666652</v>
      </c>
      <c r="H191" s="10">
        <f t="shared" si="27"/>
        <v>-1.9499999999999993</v>
      </c>
      <c r="I191" s="10">
        <f>'Vehicle Data'!$B$6*'WLTP Calculations'!G191</f>
        <v>-158.53824999999998</v>
      </c>
      <c r="J191" s="10">
        <f>'Vehicle Data'!$B$6*9.81*'Vehicle Data'!$B$8</f>
        <v>57.42499320000001</v>
      </c>
      <c r="K191" s="10">
        <f>0.5*(1.225*'Vehicle Data'!B$9*'Vehicle Data'!B$7*'WLTP Calculations'!F191)</f>
        <v>2.2920975000000001</v>
      </c>
      <c r="L191" s="10">
        <f t="shared" si="34"/>
        <v>-9.8821159299999961E-2</v>
      </c>
      <c r="M191" s="10">
        <f t="shared" si="35"/>
        <v>-0.51881108632499973</v>
      </c>
      <c r="N191" s="10">
        <f t="shared" si="36"/>
        <v>-0.42704223670833297</v>
      </c>
      <c r="O191" s="10">
        <f t="shared" si="28"/>
        <v>0</v>
      </c>
      <c r="P191" s="10">
        <f t="shared" si="29"/>
        <v>-80.283940501166597</v>
      </c>
      <c r="Q191" s="9">
        <f t="shared" si="37"/>
        <v>9062.4018520140235</v>
      </c>
      <c r="R191" s="9">
        <f t="shared" si="30"/>
        <v>9.0624018520140233</v>
      </c>
      <c r="S191" s="9">
        <f t="shared" si="38"/>
        <v>4122.8054640496666</v>
      </c>
      <c r="T191" s="38">
        <f t="shared" si="31"/>
        <v>4.1228054640496667</v>
      </c>
      <c r="U191" s="38">
        <f t="shared" si="32"/>
        <v>267.98235516322836</v>
      </c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</row>
    <row r="192" spans="2:33" x14ac:dyDescent="0.75">
      <c r="B192" s="3" t="s">
        <v>8</v>
      </c>
      <c r="C192" s="3">
        <v>188</v>
      </c>
      <c r="D192" s="3">
        <v>188</v>
      </c>
      <c r="E192" s="3">
        <f t="shared" si="26"/>
        <v>4.75</v>
      </c>
      <c r="F192" s="10">
        <v>17.100000000000001</v>
      </c>
      <c r="G192" s="10">
        <f t="shared" si="33"/>
        <v>-0.4444444444444442</v>
      </c>
      <c r="H192" s="10">
        <f t="shared" si="27"/>
        <v>-1.5999999999999996</v>
      </c>
      <c r="I192" s="10">
        <f>'Vehicle Data'!$B$6*'WLTP Calculations'!G192</f>
        <v>-130.0826666666666</v>
      </c>
      <c r="J192" s="10">
        <f>'Vehicle Data'!$B$6*9.81*'Vehicle Data'!$B$8</f>
        <v>57.42499320000001</v>
      </c>
      <c r="K192" s="10">
        <f>0.5*(1.225*'Vehicle Data'!B$9*'Vehicle Data'!B$7*'WLTP Calculations'!F192)</f>
        <v>2.0738025000000002</v>
      </c>
      <c r="L192" s="10">
        <f t="shared" si="34"/>
        <v>-7.0583870966666587E-2</v>
      </c>
      <c r="M192" s="10">
        <f t="shared" si="35"/>
        <v>-0.33527338709166626</v>
      </c>
      <c r="N192" s="10">
        <f t="shared" si="36"/>
        <v>-0.26873413086203685</v>
      </c>
      <c r="O192" s="10">
        <f t="shared" si="28"/>
        <v>0</v>
      </c>
      <c r="P192" s="10">
        <f t="shared" si="29"/>
        <v>-50.790750732924963</v>
      </c>
      <c r="Q192" s="9">
        <f t="shared" si="37"/>
        <v>9062.4018520140235</v>
      </c>
      <c r="R192" s="9">
        <f t="shared" si="30"/>
        <v>9.0624018520140233</v>
      </c>
      <c r="S192" s="9">
        <f t="shared" si="38"/>
        <v>4173.5962147825912</v>
      </c>
      <c r="T192" s="38">
        <f t="shared" si="31"/>
        <v>4.1735962147825916</v>
      </c>
      <c r="U192" s="38">
        <f t="shared" si="32"/>
        <v>271.28375396086847</v>
      </c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</row>
    <row r="193" spans="2:33" x14ac:dyDescent="0.75">
      <c r="B193" s="3" t="s">
        <v>8</v>
      </c>
      <c r="C193" s="3">
        <v>189</v>
      </c>
      <c r="D193" s="3">
        <v>189</v>
      </c>
      <c r="E193" s="3">
        <f t="shared" si="26"/>
        <v>4.3611111111111107</v>
      </c>
      <c r="F193" s="10">
        <v>15.7</v>
      </c>
      <c r="G193" s="10">
        <f t="shared" si="33"/>
        <v>-0.36111111111111116</v>
      </c>
      <c r="H193" s="10">
        <f t="shared" si="27"/>
        <v>-1.3000000000000007</v>
      </c>
      <c r="I193" s="10">
        <f>'Vehicle Data'!$B$6*'WLTP Calculations'!G193</f>
        <v>-105.69216666666669</v>
      </c>
      <c r="J193" s="10">
        <f>'Vehicle Data'!$B$6*9.81*'Vehicle Data'!$B$8</f>
        <v>57.42499320000001</v>
      </c>
      <c r="K193" s="10">
        <f>0.5*(1.225*'Vehicle Data'!B$9*'Vehicle Data'!B$7*'WLTP Calculations'!F193)</f>
        <v>1.9040175000000001</v>
      </c>
      <c r="L193" s="10">
        <f t="shared" si="34"/>
        <v>-4.636315596666668E-2</v>
      </c>
      <c r="M193" s="10">
        <f t="shared" si="35"/>
        <v>-0.20219487463240746</v>
      </c>
      <c r="N193" s="10">
        <f t="shared" si="36"/>
        <v>-0.14564100627685181</v>
      </c>
      <c r="O193" s="10">
        <f t="shared" si="28"/>
        <v>0</v>
      </c>
      <c r="P193" s="10">
        <f t="shared" si="29"/>
        <v>-27.671791192601845</v>
      </c>
      <c r="Q193" s="9">
        <f t="shared" si="37"/>
        <v>9062.4018520140235</v>
      </c>
      <c r="R193" s="9">
        <f t="shared" si="30"/>
        <v>9.0624018520140233</v>
      </c>
      <c r="S193" s="9">
        <f t="shared" si="38"/>
        <v>4201.2680059751929</v>
      </c>
      <c r="T193" s="38">
        <f t="shared" si="31"/>
        <v>4.2012680059751926</v>
      </c>
      <c r="U193" s="38">
        <f t="shared" si="32"/>
        <v>273.0824203883875</v>
      </c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</row>
    <row r="194" spans="2:33" x14ac:dyDescent="0.75">
      <c r="B194" s="3" t="s">
        <v>8</v>
      </c>
      <c r="C194" s="3">
        <v>190</v>
      </c>
      <c r="D194" s="3">
        <v>190</v>
      </c>
      <c r="E194" s="3">
        <f t="shared" si="26"/>
        <v>4.0277777777777777</v>
      </c>
      <c r="F194" s="10">
        <v>14.5</v>
      </c>
      <c r="G194" s="10">
        <f t="shared" si="33"/>
        <v>-0.27777777777777768</v>
      </c>
      <c r="H194" s="10">
        <f t="shared" si="27"/>
        <v>-1</v>
      </c>
      <c r="I194" s="10">
        <f>'Vehicle Data'!$B$6*'WLTP Calculations'!G194</f>
        <v>-81.301666666666648</v>
      </c>
      <c r="J194" s="10">
        <f>'Vehicle Data'!$B$6*9.81*'Vehicle Data'!$B$8</f>
        <v>57.42499320000001</v>
      </c>
      <c r="K194" s="10">
        <f>0.5*(1.225*'Vehicle Data'!B$9*'Vehicle Data'!B$7*'WLTP Calculations'!F194)</f>
        <v>1.7584875000000002</v>
      </c>
      <c r="L194" s="10">
        <f t="shared" si="34"/>
        <v>-2.2118185966666638E-2</v>
      </c>
      <c r="M194" s="10">
        <f t="shared" si="35"/>
        <v>-8.9087137921296175E-2</v>
      </c>
      <c r="N194" s="10">
        <f t="shared" si="36"/>
        <v>-5.5874368276851702E-2</v>
      </c>
      <c r="O194" s="10">
        <f t="shared" si="28"/>
        <v>0</v>
      </c>
      <c r="P194" s="10">
        <f t="shared" si="29"/>
        <v>-10.672004340878676</v>
      </c>
      <c r="Q194" s="9">
        <f t="shared" si="37"/>
        <v>9062.4018520140235</v>
      </c>
      <c r="R194" s="9">
        <f t="shared" si="30"/>
        <v>9.0624018520140233</v>
      </c>
      <c r="S194" s="9">
        <f t="shared" si="38"/>
        <v>4211.9400103160715</v>
      </c>
      <c r="T194" s="38">
        <f t="shared" si="31"/>
        <v>4.2119400103160718</v>
      </c>
      <c r="U194" s="38">
        <f t="shared" si="32"/>
        <v>273.77610067054468</v>
      </c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</row>
    <row r="195" spans="2:33" x14ac:dyDescent="0.75">
      <c r="B195" s="3" t="s">
        <v>8</v>
      </c>
      <c r="C195" s="3">
        <v>191</v>
      </c>
      <c r="D195" s="3">
        <v>191</v>
      </c>
      <c r="E195" s="3">
        <f t="shared" si="26"/>
        <v>3.8055555555555554</v>
      </c>
      <c r="F195" s="10">
        <v>13.7</v>
      </c>
      <c r="G195" s="10">
        <f t="shared" si="33"/>
        <v>-0.2222222222222221</v>
      </c>
      <c r="H195" s="10">
        <f t="shared" si="27"/>
        <v>-0.79999999999999982</v>
      </c>
      <c r="I195" s="10">
        <f>'Vehicle Data'!$B$6*'WLTP Calculations'!G195</f>
        <v>-65.041333333333299</v>
      </c>
      <c r="J195" s="10">
        <f>'Vehicle Data'!$B$6*9.81*'Vehicle Data'!$B$8</f>
        <v>57.42499320000001</v>
      </c>
      <c r="K195" s="10">
        <f>0.5*(1.225*'Vehicle Data'!B$9*'Vehicle Data'!B$7*'WLTP Calculations'!F195)</f>
        <v>1.6614675000000001</v>
      </c>
      <c r="L195" s="10">
        <f t="shared" si="34"/>
        <v>-5.9548726333332877E-3</v>
      </c>
      <c r="M195" s="10">
        <f t="shared" si="35"/>
        <v>-2.2661598632407232E-2</v>
      </c>
      <c r="N195" s="10">
        <f t="shared" si="36"/>
        <v>6.9593236046298027E-3</v>
      </c>
      <c r="O195" s="10">
        <f t="shared" si="28"/>
        <v>1.3361901320889222</v>
      </c>
      <c r="P195" s="10">
        <f t="shared" si="29"/>
        <v>0</v>
      </c>
      <c r="Q195" s="9">
        <f t="shared" si="37"/>
        <v>9063.738042146113</v>
      </c>
      <c r="R195" s="9">
        <f t="shared" si="30"/>
        <v>9.0637380421461131</v>
      </c>
      <c r="S195" s="9">
        <f t="shared" si="38"/>
        <v>4211.9400103160715</v>
      </c>
      <c r="T195" s="38">
        <f t="shared" si="31"/>
        <v>4.2119400103160718</v>
      </c>
      <c r="U195" s="38">
        <f t="shared" si="32"/>
        <v>273.77610067054468</v>
      </c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</row>
    <row r="196" spans="2:33" x14ac:dyDescent="0.75">
      <c r="B196" s="3" t="s">
        <v>8</v>
      </c>
      <c r="C196" s="3">
        <v>192</v>
      </c>
      <c r="D196" s="3">
        <v>192</v>
      </c>
      <c r="E196" s="3">
        <f t="shared" ref="E196:E259" si="39">F196/3.6</f>
        <v>3.5833333333333335</v>
      </c>
      <c r="F196" s="10">
        <v>12.9</v>
      </c>
      <c r="G196" s="10">
        <f t="shared" si="33"/>
        <v>-0.16666666666666652</v>
      </c>
      <c r="H196" s="10">
        <f t="shared" si="27"/>
        <v>-0.59999999999999964</v>
      </c>
      <c r="I196" s="10">
        <f>'Vehicle Data'!$B$6*'WLTP Calculations'!G196</f>
        <v>-48.780999999999963</v>
      </c>
      <c r="J196" s="10">
        <f>'Vehicle Data'!$B$6*9.81*'Vehicle Data'!$B$8</f>
        <v>57.42499320000001</v>
      </c>
      <c r="K196" s="10">
        <f>0.5*(1.225*'Vehicle Data'!B$9*'Vehicle Data'!B$7*'WLTP Calculations'!F196)</f>
        <v>1.5644475000000002</v>
      </c>
      <c r="L196" s="10">
        <f t="shared" si="34"/>
        <v>1.0208440700000047E-2</v>
      </c>
      <c r="M196" s="10">
        <f t="shared" si="35"/>
        <v>3.6580245841666838E-2</v>
      </c>
      <c r="N196" s="10">
        <f t="shared" si="36"/>
        <v>7.1216073210185124E-2</v>
      </c>
      <c r="O196" s="10">
        <f t="shared" si="28"/>
        <v>13.744702129565729</v>
      </c>
      <c r="P196" s="10">
        <f t="shared" si="29"/>
        <v>0</v>
      </c>
      <c r="Q196" s="9">
        <f t="shared" si="37"/>
        <v>9077.4827442756796</v>
      </c>
      <c r="R196" s="9">
        <f t="shared" si="30"/>
        <v>9.0774827442756791</v>
      </c>
      <c r="S196" s="9">
        <f t="shared" si="38"/>
        <v>4211.9400103160715</v>
      </c>
      <c r="T196" s="38">
        <f t="shared" si="31"/>
        <v>4.2119400103160718</v>
      </c>
      <c r="U196" s="38">
        <f t="shared" si="32"/>
        <v>273.77610067054468</v>
      </c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</row>
    <row r="197" spans="2:33" x14ac:dyDescent="0.75">
      <c r="B197" s="3" t="s">
        <v>8</v>
      </c>
      <c r="C197" s="3">
        <v>193</v>
      </c>
      <c r="D197" s="3">
        <v>193</v>
      </c>
      <c r="E197" s="3">
        <f t="shared" si="39"/>
        <v>3.4722222222222223</v>
      </c>
      <c r="F197" s="10">
        <v>12.5</v>
      </c>
      <c r="G197" s="10">
        <f t="shared" si="33"/>
        <v>-9.7222222222222543E-2</v>
      </c>
      <c r="H197" s="10">
        <f t="shared" ref="H197:H260" si="40">($F198-$F196)/2</f>
        <v>-0.35000000000000053</v>
      </c>
      <c r="I197" s="10">
        <f>'Vehicle Data'!$B$6*'WLTP Calculations'!G197</f>
        <v>-28.455583333333429</v>
      </c>
      <c r="J197" s="10">
        <f>'Vehicle Data'!$B$6*9.81*'Vehicle Data'!$B$8</f>
        <v>57.42499320000001</v>
      </c>
      <c r="K197" s="10">
        <f>0.5*(1.225*'Vehicle Data'!B$9*'Vehicle Data'!B$7*'WLTP Calculations'!F197)</f>
        <v>1.5159375000000002</v>
      </c>
      <c r="L197" s="10">
        <f t="shared" si="34"/>
        <v>3.0485347366666582E-2</v>
      </c>
      <c r="M197" s="10">
        <f t="shared" si="35"/>
        <v>0.10585190057870342</v>
      </c>
      <c r="N197" s="10">
        <f t="shared" si="36"/>
        <v>0.11829614538749976</v>
      </c>
      <c r="O197" s="10">
        <f t="shared" ref="O197:O260" si="41">IF((M197 + M198) / 2 &gt; 0, ((M197 + M198) / 2) * D198, 0)</f>
        <v>22.949452205174953</v>
      </c>
      <c r="P197" s="10">
        <f t="shared" ref="P197:P260" si="42">IF((M197 + M198) / 2 &lt; 0, ((M197 + M198) / 2) * D198, 0)</f>
        <v>0</v>
      </c>
      <c r="Q197" s="9">
        <f t="shared" si="37"/>
        <v>9100.4321964808551</v>
      </c>
      <c r="R197" s="9">
        <f t="shared" ref="R197:R260" si="43">Q197/1000</f>
        <v>9.1004321964808543</v>
      </c>
      <c r="S197" s="9">
        <f t="shared" si="38"/>
        <v>4211.9400103160715</v>
      </c>
      <c r="T197" s="38">
        <f t="shared" ref="T197:T260" si="44">S197/1000</f>
        <v>4.2119400103160718</v>
      </c>
      <c r="U197" s="38">
        <f t="shared" ref="U197:U260" si="45">T197*X$4</f>
        <v>273.77610067054468</v>
      </c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</row>
    <row r="198" spans="2:33" x14ac:dyDescent="0.75">
      <c r="B198" s="3" t="s">
        <v>8</v>
      </c>
      <c r="C198" s="3">
        <v>194</v>
      </c>
      <c r="D198" s="3">
        <v>194</v>
      </c>
      <c r="E198" s="3">
        <f t="shared" si="39"/>
        <v>3.3888888888888884</v>
      </c>
      <c r="F198" s="10">
        <v>12.2</v>
      </c>
      <c r="G198" s="10">
        <f t="shared" ref="G198:G261" si="46">($E199-$E197)/2</f>
        <v>-6.9444444444444642E-2</v>
      </c>
      <c r="H198" s="10">
        <f t="shared" si="40"/>
        <v>-0.25</v>
      </c>
      <c r="I198" s="10">
        <f>'Vehicle Data'!$B$6*'WLTP Calculations'!G198</f>
        <v>-20.325416666666726</v>
      </c>
      <c r="J198" s="10">
        <f>'Vehicle Data'!$B$6*9.81*'Vehicle Data'!$B$8</f>
        <v>57.42499320000001</v>
      </c>
      <c r="K198" s="10">
        <f>0.5*(1.225*'Vehicle Data'!B$9*'Vehicle Data'!B$7*'WLTP Calculations'!F198)</f>
        <v>1.479555</v>
      </c>
      <c r="L198" s="10">
        <f t="shared" ref="L198:L261" si="47">(I198+J198+K198)/1000</f>
        <v>3.8579131533333283E-2</v>
      </c>
      <c r="M198" s="10">
        <f t="shared" ref="M198:M261" si="48">(L198*E198)</f>
        <v>0.1307403901962961</v>
      </c>
      <c r="N198" s="10">
        <f t="shared" ref="N198:N261" si="49">(((M198+M199)/2)*(C199-C198))</f>
        <v>0.14995373932037032</v>
      </c>
      <c r="O198" s="10">
        <f t="shared" si="41"/>
        <v>29.240979167472211</v>
      </c>
      <c r="P198" s="10">
        <f t="shared" si="42"/>
        <v>0</v>
      </c>
      <c r="Q198" s="9">
        <f t="shared" ref="Q198:Q261" si="50">(Q197+O198)</f>
        <v>9129.6731756483277</v>
      </c>
      <c r="R198" s="9">
        <f t="shared" si="43"/>
        <v>9.1296731756483283</v>
      </c>
      <c r="S198" s="9">
        <f t="shared" ref="S198:T261" si="51">S197+(P198*-1)</f>
        <v>4211.9400103160715</v>
      </c>
      <c r="T198" s="38">
        <f t="shared" si="44"/>
        <v>4.2119400103160718</v>
      </c>
      <c r="U198" s="38">
        <f t="shared" si="45"/>
        <v>273.77610067054468</v>
      </c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</row>
    <row r="199" spans="2:33" x14ac:dyDescent="0.75">
      <c r="B199" s="3" t="s">
        <v>8</v>
      </c>
      <c r="C199" s="3">
        <v>195</v>
      </c>
      <c r="D199" s="3">
        <v>195</v>
      </c>
      <c r="E199" s="3">
        <f t="shared" si="39"/>
        <v>3.333333333333333</v>
      </c>
      <c r="F199" s="10">
        <v>12</v>
      </c>
      <c r="G199" s="10">
        <f t="shared" si="46"/>
        <v>-2.7777777777777679E-2</v>
      </c>
      <c r="H199" s="10">
        <f t="shared" si="40"/>
        <v>-9.9999999999999645E-2</v>
      </c>
      <c r="I199" s="10">
        <f>'Vehicle Data'!$B$6*'WLTP Calculations'!G199</f>
        <v>-8.1301666666666392</v>
      </c>
      <c r="J199" s="10">
        <f>'Vehicle Data'!$B$6*9.81*'Vehicle Data'!$B$8</f>
        <v>57.42499320000001</v>
      </c>
      <c r="K199" s="10">
        <f>0.5*(1.225*'Vehicle Data'!B$9*'Vehicle Data'!B$7*'WLTP Calculations'!F199)</f>
        <v>1.4553</v>
      </c>
      <c r="L199" s="10">
        <f t="shared" si="47"/>
        <v>5.075012653333337E-2</v>
      </c>
      <c r="M199" s="10">
        <f t="shared" si="48"/>
        <v>0.16916708844444456</v>
      </c>
      <c r="N199" s="10">
        <f t="shared" si="49"/>
        <v>0.18271736622222229</v>
      </c>
      <c r="O199" s="10">
        <f t="shared" si="41"/>
        <v>35.812603779555566</v>
      </c>
      <c r="P199" s="10">
        <f t="shared" si="42"/>
        <v>0</v>
      </c>
      <c r="Q199" s="9">
        <f t="shared" si="50"/>
        <v>9165.4857794278832</v>
      </c>
      <c r="R199" s="9">
        <f t="shared" si="43"/>
        <v>9.1654857794278826</v>
      </c>
      <c r="S199" s="9">
        <f t="shared" si="51"/>
        <v>4211.9400103160715</v>
      </c>
      <c r="T199" s="38">
        <f t="shared" si="44"/>
        <v>4.2119400103160718</v>
      </c>
      <c r="U199" s="38">
        <f t="shared" si="45"/>
        <v>273.77610067054468</v>
      </c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</row>
    <row r="200" spans="2:33" x14ac:dyDescent="0.75">
      <c r="B200" s="3" t="s">
        <v>8</v>
      </c>
      <c r="C200" s="3">
        <v>196</v>
      </c>
      <c r="D200" s="3">
        <v>196</v>
      </c>
      <c r="E200" s="3">
        <f t="shared" si="39"/>
        <v>3.333333333333333</v>
      </c>
      <c r="F200" s="10">
        <v>12</v>
      </c>
      <c r="G200" s="10">
        <f t="shared" si="46"/>
        <v>0</v>
      </c>
      <c r="H200" s="10">
        <f t="shared" si="40"/>
        <v>0</v>
      </c>
      <c r="I200" s="10">
        <f>'Vehicle Data'!$B$6*'WLTP Calculations'!G200</f>
        <v>0</v>
      </c>
      <c r="J200" s="10">
        <f>'Vehicle Data'!$B$6*9.81*'Vehicle Data'!$B$8</f>
        <v>57.42499320000001</v>
      </c>
      <c r="K200" s="10">
        <f>0.5*(1.225*'Vehicle Data'!B$9*'Vehicle Data'!B$7*'WLTP Calculations'!F200)</f>
        <v>1.4553</v>
      </c>
      <c r="L200" s="10">
        <f t="shared" si="47"/>
        <v>5.888029320000001E-2</v>
      </c>
      <c r="M200" s="10">
        <f t="shared" si="48"/>
        <v>0.19626764400000002</v>
      </c>
      <c r="N200" s="10">
        <f t="shared" si="49"/>
        <v>0.19626764400000002</v>
      </c>
      <c r="O200" s="10">
        <f t="shared" si="41"/>
        <v>38.664725868000005</v>
      </c>
      <c r="P200" s="10">
        <f t="shared" si="42"/>
        <v>0</v>
      </c>
      <c r="Q200" s="9">
        <f t="shared" si="50"/>
        <v>9204.1505052958837</v>
      </c>
      <c r="R200" s="9">
        <f t="shared" si="43"/>
        <v>9.2041505052958836</v>
      </c>
      <c r="S200" s="9">
        <f t="shared" si="51"/>
        <v>4211.9400103160715</v>
      </c>
      <c r="T200" s="38">
        <f t="shared" si="44"/>
        <v>4.2119400103160718</v>
      </c>
      <c r="U200" s="38">
        <f t="shared" si="45"/>
        <v>273.77610067054468</v>
      </c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</row>
    <row r="201" spans="2:33" x14ac:dyDescent="0.75">
      <c r="B201" s="3" t="s">
        <v>8</v>
      </c>
      <c r="C201" s="3">
        <v>197</v>
      </c>
      <c r="D201" s="3">
        <v>197</v>
      </c>
      <c r="E201" s="3">
        <f t="shared" si="39"/>
        <v>3.333333333333333</v>
      </c>
      <c r="F201" s="10">
        <v>12</v>
      </c>
      <c r="G201" s="10">
        <f t="shared" si="46"/>
        <v>0</v>
      </c>
      <c r="H201" s="10">
        <f t="shared" si="40"/>
        <v>0</v>
      </c>
      <c r="I201" s="10">
        <f>'Vehicle Data'!$B$6*'WLTP Calculations'!G201</f>
        <v>0</v>
      </c>
      <c r="J201" s="10">
        <f>'Vehicle Data'!$B$6*9.81*'Vehicle Data'!$B$8</f>
        <v>57.42499320000001</v>
      </c>
      <c r="K201" s="10">
        <f>0.5*(1.225*'Vehicle Data'!B$9*'Vehicle Data'!B$7*'WLTP Calculations'!F201)</f>
        <v>1.4553</v>
      </c>
      <c r="L201" s="10">
        <f t="shared" si="47"/>
        <v>5.888029320000001E-2</v>
      </c>
      <c r="M201" s="10">
        <f t="shared" si="48"/>
        <v>0.19626764400000002</v>
      </c>
      <c r="N201" s="10">
        <f t="shared" si="49"/>
        <v>0.23014333844444454</v>
      </c>
      <c r="O201" s="10">
        <f t="shared" si="41"/>
        <v>45.568381012000017</v>
      </c>
      <c r="P201" s="10">
        <f t="shared" si="42"/>
        <v>0</v>
      </c>
      <c r="Q201" s="9">
        <f t="shared" si="50"/>
        <v>9249.7188863078845</v>
      </c>
      <c r="R201" s="9">
        <f t="shared" si="43"/>
        <v>9.2497188863078854</v>
      </c>
      <c r="S201" s="9">
        <f t="shared" si="51"/>
        <v>4211.9400103160715</v>
      </c>
      <c r="T201" s="38">
        <f t="shared" si="44"/>
        <v>4.2119400103160718</v>
      </c>
      <c r="U201" s="38">
        <f t="shared" si="45"/>
        <v>273.77610067054468</v>
      </c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</row>
    <row r="202" spans="2:33" x14ac:dyDescent="0.75">
      <c r="B202" s="3" t="s">
        <v>8</v>
      </c>
      <c r="C202" s="3">
        <v>198</v>
      </c>
      <c r="D202" s="3">
        <v>198</v>
      </c>
      <c r="E202" s="3">
        <f t="shared" si="39"/>
        <v>3.333333333333333</v>
      </c>
      <c r="F202" s="10">
        <v>12</v>
      </c>
      <c r="G202" s="10">
        <f t="shared" si="46"/>
        <v>6.9444444444444642E-2</v>
      </c>
      <c r="H202" s="10">
        <f t="shared" si="40"/>
        <v>0.25</v>
      </c>
      <c r="I202" s="10">
        <f>'Vehicle Data'!$B$6*'WLTP Calculations'!G202</f>
        <v>20.325416666666726</v>
      </c>
      <c r="J202" s="10">
        <f>'Vehicle Data'!$B$6*9.81*'Vehicle Data'!$B$8</f>
        <v>57.42499320000001</v>
      </c>
      <c r="K202" s="10">
        <f>0.5*(1.225*'Vehicle Data'!B$9*'Vehicle Data'!B$7*'WLTP Calculations'!F202)</f>
        <v>1.4553</v>
      </c>
      <c r="L202" s="10">
        <f t="shared" si="47"/>
        <v>7.9205709866666724E-2</v>
      </c>
      <c r="M202" s="10">
        <f t="shared" si="48"/>
        <v>0.26401903288888906</v>
      </c>
      <c r="N202" s="10">
        <f t="shared" si="49"/>
        <v>0.30491188455787055</v>
      </c>
      <c r="O202" s="10">
        <f t="shared" si="41"/>
        <v>60.67746502701624</v>
      </c>
      <c r="P202" s="10">
        <f t="shared" si="42"/>
        <v>0</v>
      </c>
      <c r="Q202" s="9">
        <f t="shared" si="50"/>
        <v>9310.3963513349008</v>
      </c>
      <c r="R202" s="9">
        <f t="shared" si="43"/>
        <v>9.3103963513349015</v>
      </c>
      <c r="S202" s="9">
        <f t="shared" si="51"/>
        <v>4211.9400103160715</v>
      </c>
      <c r="T202" s="38">
        <f t="shared" si="44"/>
        <v>4.2119400103160718</v>
      </c>
      <c r="U202" s="38">
        <f t="shared" si="45"/>
        <v>273.77610067054468</v>
      </c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</row>
    <row r="203" spans="2:33" x14ac:dyDescent="0.75">
      <c r="B203" s="3" t="s">
        <v>8</v>
      </c>
      <c r="C203" s="3">
        <v>199</v>
      </c>
      <c r="D203" s="3">
        <v>199</v>
      </c>
      <c r="E203" s="3">
        <f t="shared" si="39"/>
        <v>3.4722222222222223</v>
      </c>
      <c r="F203" s="10">
        <v>12.5</v>
      </c>
      <c r="G203" s="10">
        <f t="shared" si="46"/>
        <v>0.13888888888888906</v>
      </c>
      <c r="H203" s="10">
        <f t="shared" si="40"/>
        <v>0.5</v>
      </c>
      <c r="I203" s="10">
        <f>'Vehicle Data'!$B$6*'WLTP Calculations'!G203</f>
        <v>40.650833333333388</v>
      </c>
      <c r="J203" s="10">
        <f>'Vehicle Data'!$B$6*9.81*'Vehicle Data'!$B$8</f>
        <v>57.42499320000001</v>
      </c>
      <c r="K203" s="10">
        <f>0.5*(1.225*'Vehicle Data'!B$9*'Vehicle Data'!B$7*'WLTP Calculations'!F203)</f>
        <v>1.5159375000000002</v>
      </c>
      <c r="L203" s="10">
        <f t="shared" si="47"/>
        <v>9.9591764033333405E-2</v>
      </c>
      <c r="M203" s="10">
        <f t="shared" si="48"/>
        <v>0.34580473622685209</v>
      </c>
      <c r="N203" s="10">
        <f t="shared" si="49"/>
        <v>0.38952898430787053</v>
      </c>
      <c r="O203" s="10">
        <f t="shared" si="41"/>
        <v>77.905796861574103</v>
      </c>
      <c r="P203" s="10">
        <f t="shared" si="42"/>
        <v>0</v>
      </c>
      <c r="Q203" s="9">
        <f t="shared" si="50"/>
        <v>9388.3021481964752</v>
      </c>
      <c r="R203" s="9">
        <f t="shared" si="43"/>
        <v>9.388302148196475</v>
      </c>
      <c r="S203" s="9">
        <f t="shared" si="51"/>
        <v>4211.9400103160715</v>
      </c>
      <c r="T203" s="38">
        <f t="shared" si="44"/>
        <v>4.2119400103160718</v>
      </c>
      <c r="U203" s="38">
        <f t="shared" si="45"/>
        <v>273.77610067054468</v>
      </c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</row>
    <row r="204" spans="2:33" x14ac:dyDescent="0.75">
      <c r="B204" s="3" t="s">
        <v>8</v>
      </c>
      <c r="C204" s="3">
        <v>200</v>
      </c>
      <c r="D204" s="3">
        <v>200</v>
      </c>
      <c r="E204" s="3">
        <f t="shared" si="39"/>
        <v>3.6111111111111112</v>
      </c>
      <c r="F204" s="10">
        <v>13</v>
      </c>
      <c r="G204" s="10">
        <f t="shared" si="46"/>
        <v>0.20833333333333326</v>
      </c>
      <c r="H204" s="10">
        <f t="shared" si="40"/>
        <v>0.75</v>
      </c>
      <c r="I204" s="10">
        <f>'Vehicle Data'!$B$6*'WLTP Calculations'!G204</f>
        <v>60.976249999999986</v>
      </c>
      <c r="J204" s="10">
        <f>'Vehicle Data'!$B$6*9.81*'Vehicle Data'!$B$8</f>
        <v>57.42499320000001</v>
      </c>
      <c r="K204" s="10">
        <f>0.5*(1.225*'Vehicle Data'!B$9*'Vehicle Data'!B$7*'WLTP Calculations'!F204)</f>
        <v>1.5765750000000001</v>
      </c>
      <c r="L204" s="10">
        <f t="shared" si="47"/>
        <v>0.1199778182</v>
      </c>
      <c r="M204" s="10">
        <f t="shared" si="48"/>
        <v>0.43325323238888891</v>
      </c>
      <c r="N204" s="10">
        <f t="shared" si="49"/>
        <v>0.48967427426851862</v>
      </c>
      <c r="O204" s="10">
        <f t="shared" si="41"/>
        <v>98.424529127972235</v>
      </c>
      <c r="P204" s="10">
        <f t="shared" si="42"/>
        <v>0</v>
      </c>
      <c r="Q204" s="9">
        <f t="shared" si="50"/>
        <v>9486.7266773244482</v>
      </c>
      <c r="R204" s="9">
        <f t="shared" si="43"/>
        <v>9.4867266773244481</v>
      </c>
      <c r="S204" s="9">
        <f t="shared" si="51"/>
        <v>4211.9400103160715</v>
      </c>
      <c r="T204" s="38">
        <f t="shared" si="44"/>
        <v>4.2119400103160718</v>
      </c>
      <c r="U204" s="38">
        <f t="shared" si="45"/>
        <v>273.77610067054468</v>
      </c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</row>
    <row r="205" spans="2:33" x14ac:dyDescent="0.75">
      <c r="B205" s="3" t="s">
        <v>8</v>
      </c>
      <c r="C205" s="3">
        <v>201</v>
      </c>
      <c r="D205" s="3">
        <v>201</v>
      </c>
      <c r="E205" s="3">
        <f t="shared" si="39"/>
        <v>3.8888888888888888</v>
      </c>
      <c r="F205" s="10">
        <v>14</v>
      </c>
      <c r="G205" s="10">
        <f t="shared" si="46"/>
        <v>0.2777777777777779</v>
      </c>
      <c r="H205" s="10">
        <f t="shared" si="40"/>
        <v>1</v>
      </c>
      <c r="I205" s="10">
        <f>'Vehicle Data'!$B$6*'WLTP Calculations'!G205</f>
        <v>81.301666666666719</v>
      </c>
      <c r="J205" s="10">
        <f>'Vehicle Data'!$B$6*9.81*'Vehicle Data'!$B$8</f>
        <v>57.42499320000001</v>
      </c>
      <c r="K205" s="10">
        <f>0.5*(1.225*'Vehicle Data'!B$9*'Vehicle Data'!B$7*'WLTP Calculations'!F205)</f>
        <v>1.6978500000000001</v>
      </c>
      <c r="L205" s="10">
        <f t="shared" si="47"/>
        <v>0.14042450986666671</v>
      </c>
      <c r="M205" s="10">
        <f t="shared" si="48"/>
        <v>0.54609531614814832</v>
      </c>
      <c r="N205" s="10">
        <f t="shared" si="49"/>
        <v>0.60819599460185203</v>
      </c>
      <c r="O205" s="10">
        <f t="shared" si="41"/>
        <v>122.8555909095741</v>
      </c>
      <c r="P205" s="10">
        <f t="shared" si="42"/>
        <v>0</v>
      </c>
      <c r="Q205" s="9">
        <f t="shared" si="50"/>
        <v>9609.5822682340222</v>
      </c>
      <c r="R205" s="9">
        <f t="shared" si="43"/>
        <v>9.6095822682340231</v>
      </c>
      <c r="S205" s="9">
        <f t="shared" si="51"/>
        <v>4211.9400103160715</v>
      </c>
      <c r="T205" s="38">
        <f t="shared" si="44"/>
        <v>4.2119400103160718</v>
      </c>
      <c r="U205" s="38">
        <f t="shared" si="45"/>
        <v>273.77610067054468</v>
      </c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</row>
    <row r="206" spans="2:33" x14ac:dyDescent="0.75">
      <c r="B206" s="3" t="s">
        <v>8</v>
      </c>
      <c r="C206" s="3">
        <v>202</v>
      </c>
      <c r="D206" s="3">
        <v>202</v>
      </c>
      <c r="E206" s="3">
        <f t="shared" si="39"/>
        <v>4.166666666666667</v>
      </c>
      <c r="F206" s="10">
        <v>15</v>
      </c>
      <c r="G206" s="10">
        <f t="shared" si="46"/>
        <v>0.3472222222222221</v>
      </c>
      <c r="H206" s="10">
        <f t="shared" si="40"/>
        <v>1.25</v>
      </c>
      <c r="I206" s="10">
        <f>'Vehicle Data'!$B$6*'WLTP Calculations'!G206</f>
        <v>101.6270833333333</v>
      </c>
      <c r="J206" s="10">
        <f>'Vehicle Data'!$B$6*9.81*'Vehicle Data'!$B$8</f>
        <v>57.42499320000001</v>
      </c>
      <c r="K206" s="10">
        <f>0.5*(1.225*'Vehicle Data'!B$9*'Vehicle Data'!B$7*'WLTP Calculations'!F206)</f>
        <v>1.8191250000000001</v>
      </c>
      <c r="L206" s="10">
        <f t="shared" si="47"/>
        <v>0.16087120153333334</v>
      </c>
      <c r="M206" s="10">
        <f t="shared" si="48"/>
        <v>0.67029667305555563</v>
      </c>
      <c r="N206" s="10">
        <f t="shared" si="49"/>
        <v>0.84396562910416661</v>
      </c>
      <c r="O206" s="10">
        <f t="shared" si="41"/>
        <v>171.32502270814581</v>
      </c>
      <c r="P206" s="10">
        <f t="shared" si="42"/>
        <v>0</v>
      </c>
      <c r="Q206" s="9">
        <f t="shared" si="50"/>
        <v>9780.9072909421684</v>
      </c>
      <c r="R206" s="9">
        <f t="shared" si="43"/>
        <v>9.780907290942169</v>
      </c>
      <c r="S206" s="9">
        <f t="shared" si="51"/>
        <v>4211.9400103160715</v>
      </c>
      <c r="T206" s="38">
        <f t="shared" si="44"/>
        <v>4.2119400103160718</v>
      </c>
      <c r="U206" s="38">
        <f t="shared" si="45"/>
        <v>273.77610067054468</v>
      </c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</row>
    <row r="207" spans="2:33" x14ac:dyDescent="0.75">
      <c r="B207" s="3" t="s">
        <v>8</v>
      </c>
      <c r="C207" s="3">
        <v>203</v>
      </c>
      <c r="D207" s="3">
        <v>203</v>
      </c>
      <c r="E207" s="3">
        <f t="shared" si="39"/>
        <v>4.583333333333333</v>
      </c>
      <c r="F207" s="10">
        <v>16.5</v>
      </c>
      <c r="G207" s="10">
        <f t="shared" si="46"/>
        <v>0.55555555555555536</v>
      </c>
      <c r="H207" s="10">
        <f t="shared" si="40"/>
        <v>2</v>
      </c>
      <c r="I207" s="10">
        <f>'Vehicle Data'!$B$6*'WLTP Calculations'!G207</f>
        <v>162.6033333333333</v>
      </c>
      <c r="J207" s="10">
        <f>'Vehicle Data'!$B$6*9.81*'Vehicle Data'!$B$8</f>
        <v>57.42499320000001</v>
      </c>
      <c r="K207" s="10">
        <f>0.5*(1.225*'Vehicle Data'!B$9*'Vehicle Data'!B$7*'WLTP Calculations'!F207)</f>
        <v>2.0010375000000002</v>
      </c>
      <c r="L207" s="10">
        <f t="shared" si="47"/>
        <v>0.22202936403333332</v>
      </c>
      <c r="M207" s="10">
        <f t="shared" si="48"/>
        <v>1.0176345851527777</v>
      </c>
      <c r="N207" s="10">
        <f t="shared" si="49"/>
        <v>1.1706193151412037</v>
      </c>
      <c r="O207" s="10">
        <f t="shared" si="41"/>
        <v>238.80634028880556</v>
      </c>
      <c r="P207" s="10">
        <f t="shared" si="42"/>
        <v>0</v>
      </c>
      <c r="Q207" s="9">
        <f t="shared" si="50"/>
        <v>10019.713631230974</v>
      </c>
      <c r="R207" s="9">
        <f t="shared" si="43"/>
        <v>10.019713631230974</v>
      </c>
      <c r="S207" s="9">
        <f t="shared" si="51"/>
        <v>4211.9400103160715</v>
      </c>
      <c r="T207" s="38">
        <f t="shared" si="44"/>
        <v>4.2119400103160718</v>
      </c>
      <c r="U207" s="38">
        <f t="shared" si="45"/>
        <v>273.77610067054468</v>
      </c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</row>
    <row r="208" spans="2:33" x14ac:dyDescent="0.75">
      <c r="B208" s="3" t="s">
        <v>8</v>
      </c>
      <c r="C208" s="3">
        <v>204</v>
      </c>
      <c r="D208" s="3">
        <v>204</v>
      </c>
      <c r="E208" s="3">
        <f t="shared" si="39"/>
        <v>5.2777777777777777</v>
      </c>
      <c r="F208" s="10">
        <v>19</v>
      </c>
      <c r="G208" s="10">
        <f t="shared" si="46"/>
        <v>0.65277777777777768</v>
      </c>
      <c r="H208" s="10">
        <f t="shared" si="40"/>
        <v>2.3499999999999996</v>
      </c>
      <c r="I208" s="10">
        <f>'Vehicle Data'!$B$6*'WLTP Calculations'!G208</f>
        <v>191.05891666666665</v>
      </c>
      <c r="J208" s="10">
        <f>'Vehicle Data'!$B$6*9.81*'Vehicle Data'!$B$8</f>
        <v>57.42499320000001</v>
      </c>
      <c r="K208" s="10">
        <f>0.5*(1.225*'Vehicle Data'!B$9*'Vehicle Data'!B$7*'WLTP Calculations'!F208)</f>
        <v>2.3042250000000002</v>
      </c>
      <c r="L208" s="10">
        <f t="shared" si="47"/>
        <v>0.25078813486666668</v>
      </c>
      <c r="M208" s="10">
        <f t="shared" si="48"/>
        <v>1.3236040451296296</v>
      </c>
      <c r="N208" s="10">
        <f t="shared" si="49"/>
        <v>1.4129887575425926</v>
      </c>
      <c r="O208" s="10">
        <f t="shared" si="41"/>
        <v>289.6626952962315</v>
      </c>
      <c r="P208" s="10">
        <f t="shared" si="42"/>
        <v>0</v>
      </c>
      <c r="Q208" s="9">
        <f t="shared" si="50"/>
        <v>10309.376326527206</v>
      </c>
      <c r="R208" s="9">
        <f t="shared" si="43"/>
        <v>10.309376326527206</v>
      </c>
      <c r="S208" s="9">
        <f t="shared" si="51"/>
        <v>4211.9400103160715</v>
      </c>
      <c r="T208" s="38">
        <f t="shared" si="44"/>
        <v>4.2119400103160718</v>
      </c>
      <c r="U208" s="38">
        <f t="shared" si="45"/>
        <v>273.77610067054468</v>
      </c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</row>
    <row r="209" spans="2:33" x14ac:dyDescent="0.75">
      <c r="B209" s="3" t="s">
        <v>8</v>
      </c>
      <c r="C209" s="3">
        <v>205</v>
      </c>
      <c r="D209" s="3">
        <v>205</v>
      </c>
      <c r="E209" s="3">
        <f t="shared" si="39"/>
        <v>5.8888888888888884</v>
      </c>
      <c r="F209" s="10">
        <v>21.2</v>
      </c>
      <c r="G209" s="10">
        <f t="shared" si="46"/>
        <v>0.66666666666666652</v>
      </c>
      <c r="H209" s="10">
        <f t="shared" si="40"/>
        <v>2.4000000000000004</v>
      </c>
      <c r="I209" s="10">
        <f>'Vehicle Data'!$B$6*'WLTP Calculations'!G209</f>
        <v>195.12399999999997</v>
      </c>
      <c r="J209" s="10">
        <f>'Vehicle Data'!$B$6*9.81*'Vehicle Data'!$B$8</f>
        <v>57.42499320000001</v>
      </c>
      <c r="K209" s="10">
        <f>0.5*(1.225*'Vehicle Data'!B$9*'Vehicle Data'!B$7*'WLTP Calculations'!F209)</f>
        <v>2.5710299999999999</v>
      </c>
      <c r="L209" s="10">
        <f t="shared" si="47"/>
        <v>0.25512002319999999</v>
      </c>
      <c r="M209" s="10">
        <f t="shared" si="48"/>
        <v>1.5023734699555553</v>
      </c>
      <c r="N209" s="10">
        <f t="shared" si="49"/>
        <v>1.7164786654166666</v>
      </c>
      <c r="O209" s="10">
        <f t="shared" si="41"/>
        <v>353.59460507583333</v>
      </c>
      <c r="P209" s="10">
        <f t="shared" si="42"/>
        <v>0</v>
      </c>
      <c r="Q209" s="9">
        <f t="shared" si="50"/>
        <v>10662.97093160304</v>
      </c>
      <c r="R209" s="9">
        <f t="shared" si="43"/>
        <v>10.66297093160304</v>
      </c>
      <c r="S209" s="9">
        <f t="shared" si="51"/>
        <v>4211.9400103160715</v>
      </c>
      <c r="T209" s="38">
        <f t="shared" si="44"/>
        <v>4.2119400103160718</v>
      </c>
      <c r="U209" s="38">
        <f t="shared" si="45"/>
        <v>273.77610067054468</v>
      </c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</row>
    <row r="210" spans="2:33" x14ac:dyDescent="0.75">
      <c r="B210" s="3" t="s">
        <v>8</v>
      </c>
      <c r="C210" s="3">
        <v>206</v>
      </c>
      <c r="D210" s="3">
        <v>206</v>
      </c>
      <c r="E210" s="3">
        <f t="shared" si="39"/>
        <v>6.6111111111111107</v>
      </c>
      <c r="F210" s="10">
        <v>23.8</v>
      </c>
      <c r="G210" s="10">
        <f t="shared" si="46"/>
        <v>0.79166666666666652</v>
      </c>
      <c r="H210" s="10">
        <f t="shared" si="40"/>
        <v>2.8499999999999996</v>
      </c>
      <c r="I210" s="10">
        <f>'Vehicle Data'!$B$6*'WLTP Calculations'!G210</f>
        <v>231.70974999999999</v>
      </c>
      <c r="J210" s="10">
        <f>'Vehicle Data'!$B$6*9.81*'Vehicle Data'!$B$8</f>
        <v>57.42499320000001</v>
      </c>
      <c r="K210" s="10">
        <f>0.5*(1.225*'Vehicle Data'!B$9*'Vehicle Data'!B$7*'WLTP Calculations'!F210)</f>
        <v>2.8863450000000004</v>
      </c>
      <c r="L210" s="10">
        <f t="shared" si="47"/>
        <v>0.2920210882</v>
      </c>
      <c r="M210" s="10">
        <f t="shared" si="48"/>
        <v>1.9305838608777777</v>
      </c>
      <c r="N210" s="10">
        <f t="shared" si="49"/>
        <v>2.0729073660634265</v>
      </c>
      <c r="O210" s="10">
        <f t="shared" si="41"/>
        <v>429.09182477512928</v>
      </c>
      <c r="P210" s="10">
        <f t="shared" si="42"/>
        <v>0</v>
      </c>
      <c r="Q210" s="9">
        <f t="shared" si="50"/>
        <v>11092.062756378169</v>
      </c>
      <c r="R210" s="9">
        <f t="shared" si="43"/>
        <v>11.092062756378169</v>
      </c>
      <c r="S210" s="9">
        <f t="shared" si="51"/>
        <v>4211.9400103160715</v>
      </c>
      <c r="T210" s="38">
        <f t="shared" si="44"/>
        <v>4.2119400103160718</v>
      </c>
      <c r="U210" s="38">
        <f t="shared" si="45"/>
        <v>273.77610067054468</v>
      </c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</row>
    <row r="211" spans="2:33" x14ac:dyDescent="0.75">
      <c r="B211" s="3" t="s">
        <v>8</v>
      </c>
      <c r="C211" s="3">
        <v>207</v>
      </c>
      <c r="D211" s="3">
        <v>207</v>
      </c>
      <c r="E211" s="3">
        <f t="shared" si="39"/>
        <v>7.4722222222222214</v>
      </c>
      <c r="F211" s="10">
        <v>26.9</v>
      </c>
      <c r="G211" s="10">
        <f t="shared" si="46"/>
        <v>0.80555555555555625</v>
      </c>
      <c r="H211" s="10">
        <f t="shared" si="40"/>
        <v>2.9000000000000004</v>
      </c>
      <c r="I211" s="10">
        <f>'Vehicle Data'!$B$6*'WLTP Calculations'!G211</f>
        <v>235.77483333333356</v>
      </c>
      <c r="J211" s="10">
        <f>'Vehicle Data'!$B$6*9.81*'Vehicle Data'!$B$8</f>
        <v>57.42499320000001</v>
      </c>
      <c r="K211" s="10">
        <f>0.5*(1.225*'Vehicle Data'!B$9*'Vehicle Data'!B$7*'WLTP Calculations'!F211)</f>
        <v>3.2622974999999999</v>
      </c>
      <c r="L211" s="10">
        <f t="shared" si="47"/>
        <v>0.29646212403333355</v>
      </c>
      <c r="M211" s="10">
        <f t="shared" si="48"/>
        <v>2.2152308712490756</v>
      </c>
      <c r="N211" s="10">
        <f t="shared" si="49"/>
        <v>2.2107662554467611</v>
      </c>
      <c r="O211" s="10">
        <f t="shared" si="41"/>
        <v>459.83938113292629</v>
      </c>
      <c r="P211" s="10">
        <f t="shared" si="42"/>
        <v>0</v>
      </c>
      <c r="Q211" s="9">
        <f t="shared" si="50"/>
        <v>11551.902137511095</v>
      </c>
      <c r="R211" s="9">
        <f t="shared" si="43"/>
        <v>11.551902137511096</v>
      </c>
      <c r="S211" s="9">
        <f t="shared" si="51"/>
        <v>4211.9400103160715</v>
      </c>
      <c r="T211" s="38">
        <f t="shared" si="44"/>
        <v>4.2119400103160718</v>
      </c>
      <c r="U211" s="38">
        <f t="shared" si="45"/>
        <v>273.77610067054468</v>
      </c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</row>
    <row r="212" spans="2:33" x14ac:dyDescent="0.75">
      <c r="B212" s="3" t="s">
        <v>8</v>
      </c>
      <c r="C212" s="3">
        <v>208</v>
      </c>
      <c r="D212" s="3">
        <v>208</v>
      </c>
      <c r="E212" s="3">
        <f t="shared" si="39"/>
        <v>8.2222222222222232</v>
      </c>
      <c r="F212" s="10">
        <v>29.6</v>
      </c>
      <c r="G212" s="10">
        <f t="shared" si="46"/>
        <v>0.70833333333333393</v>
      </c>
      <c r="H212" s="10">
        <f t="shared" si="40"/>
        <v>2.5500000000000007</v>
      </c>
      <c r="I212" s="10">
        <f>'Vehicle Data'!$B$6*'WLTP Calculations'!G212</f>
        <v>207.31925000000021</v>
      </c>
      <c r="J212" s="10">
        <f>'Vehicle Data'!$B$6*9.81*'Vehicle Data'!$B$8</f>
        <v>57.42499320000001</v>
      </c>
      <c r="K212" s="10">
        <f>0.5*(1.225*'Vehicle Data'!B$9*'Vehicle Data'!B$7*'WLTP Calculations'!F212)</f>
        <v>3.5897400000000004</v>
      </c>
      <c r="L212" s="10">
        <f t="shared" si="47"/>
        <v>0.26833398320000018</v>
      </c>
      <c r="M212" s="10">
        <f t="shared" si="48"/>
        <v>2.2063016396444461</v>
      </c>
      <c r="N212" s="10">
        <f t="shared" si="49"/>
        <v>2.3873750858962972</v>
      </c>
      <c r="O212" s="10">
        <f t="shared" si="41"/>
        <v>498.96139295232609</v>
      </c>
      <c r="P212" s="10">
        <f t="shared" si="42"/>
        <v>0</v>
      </c>
      <c r="Q212" s="9">
        <f t="shared" si="50"/>
        <v>12050.863530463421</v>
      </c>
      <c r="R212" s="9">
        <f t="shared" si="43"/>
        <v>12.05086353046342</v>
      </c>
      <c r="S212" s="9">
        <f t="shared" si="51"/>
        <v>4211.9400103160715</v>
      </c>
      <c r="T212" s="38">
        <f t="shared" si="44"/>
        <v>4.2119400103160718</v>
      </c>
      <c r="U212" s="38">
        <f t="shared" si="45"/>
        <v>273.77610067054468</v>
      </c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</row>
    <row r="213" spans="2:33" x14ac:dyDescent="0.75">
      <c r="B213" s="3" t="s">
        <v>8</v>
      </c>
      <c r="C213" s="3">
        <v>209</v>
      </c>
      <c r="D213" s="3">
        <v>209</v>
      </c>
      <c r="E213" s="3">
        <f t="shared" si="39"/>
        <v>8.8888888888888893</v>
      </c>
      <c r="F213" s="10">
        <v>32</v>
      </c>
      <c r="G213" s="10">
        <f t="shared" si="46"/>
        <v>0.77777777777777768</v>
      </c>
      <c r="H213" s="10">
        <f t="shared" si="40"/>
        <v>2.8000000000000007</v>
      </c>
      <c r="I213" s="10">
        <f>'Vehicle Data'!$B$6*'WLTP Calculations'!G213</f>
        <v>227.64466666666667</v>
      </c>
      <c r="J213" s="10">
        <f>'Vehicle Data'!$B$6*9.81*'Vehicle Data'!$B$8</f>
        <v>57.42499320000001</v>
      </c>
      <c r="K213" s="10">
        <f>0.5*(1.225*'Vehicle Data'!B$9*'Vehicle Data'!B$7*'WLTP Calculations'!F213)</f>
        <v>3.8808000000000002</v>
      </c>
      <c r="L213" s="10">
        <f t="shared" si="47"/>
        <v>0.28895045986666668</v>
      </c>
      <c r="M213" s="10">
        <f t="shared" si="48"/>
        <v>2.5684485321481483</v>
      </c>
      <c r="N213" s="10">
        <f t="shared" si="49"/>
        <v>2.6788944980148144</v>
      </c>
      <c r="O213" s="10">
        <f t="shared" si="41"/>
        <v>562.56784458311097</v>
      </c>
      <c r="P213" s="10">
        <f t="shared" si="42"/>
        <v>0</v>
      </c>
      <c r="Q213" s="9">
        <f t="shared" si="50"/>
        <v>12613.431375046532</v>
      </c>
      <c r="R213" s="9">
        <f t="shared" si="43"/>
        <v>12.613431375046531</v>
      </c>
      <c r="S213" s="9">
        <f t="shared" si="51"/>
        <v>4211.9400103160715</v>
      </c>
      <c r="T213" s="38">
        <f t="shared" si="44"/>
        <v>4.2119400103160718</v>
      </c>
      <c r="U213" s="38">
        <f t="shared" si="45"/>
        <v>273.77610067054468</v>
      </c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</row>
    <row r="214" spans="2:33" x14ac:dyDescent="0.75">
      <c r="B214" s="3" t="s">
        <v>8</v>
      </c>
      <c r="C214" s="3">
        <v>210</v>
      </c>
      <c r="D214" s="3">
        <v>210</v>
      </c>
      <c r="E214" s="3">
        <f t="shared" si="39"/>
        <v>9.7777777777777786</v>
      </c>
      <c r="F214" s="10">
        <v>35.200000000000003</v>
      </c>
      <c r="G214" s="10">
        <f t="shared" si="46"/>
        <v>0.7638888888888884</v>
      </c>
      <c r="H214" s="10">
        <f t="shared" si="40"/>
        <v>2.75</v>
      </c>
      <c r="I214" s="10">
        <f>'Vehicle Data'!$B$6*'WLTP Calculations'!G214</f>
        <v>223.5795833333332</v>
      </c>
      <c r="J214" s="10">
        <f>'Vehicle Data'!$B$6*9.81*'Vehicle Data'!$B$8</f>
        <v>57.42499320000001</v>
      </c>
      <c r="K214" s="10">
        <f>0.5*(1.225*'Vehicle Data'!B$9*'Vehicle Data'!B$7*'WLTP Calculations'!F214)</f>
        <v>4.2688800000000002</v>
      </c>
      <c r="L214" s="10">
        <f t="shared" si="47"/>
        <v>0.28527345653333319</v>
      </c>
      <c r="M214" s="10">
        <f t="shared" si="48"/>
        <v>2.7893404638814805</v>
      </c>
      <c r="N214" s="10">
        <f t="shared" si="49"/>
        <v>2.5643376227393513</v>
      </c>
      <c r="O214" s="10">
        <f t="shared" si="41"/>
        <v>541.07523839800308</v>
      </c>
      <c r="P214" s="10">
        <f t="shared" si="42"/>
        <v>0</v>
      </c>
      <c r="Q214" s="9">
        <f t="shared" si="50"/>
        <v>13154.506613444535</v>
      </c>
      <c r="R214" s="9">
        <f t="shared" si="43"/>
        <v>13.154506613444536</v>
      </c>
      <c r="S214" s="9">
        <f t="shared" si="51"/>
        <v>4211.9400103160715</v>
      </c>
      <c r="T214" s="38">
        <f t="shared" si="44"/>
        <v>4.2119400103160718</v>
      </c>
      <c r="U214" s="38">
        <f t="shared" si="45"/>
        <v>273.77610067054468</v>
      </c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</row>
    <row r="215" spans="2:33" x14ac:dyDescent="0.75">
      <c r="B215" s="3" t="s">
        <v>8</v>
      </c>
      <c r="C215" s="3">
        <v>211</v>
      </c>
      <c r="D215" s="3">
        <v>211</v>
      </c>
      <c r="E215" s="3">
        <f t="shared" si="39"/>
        <v>10.416666666666666</v>
      </c>
      <c r="F215" s="10">
        <v>37.5</v>
      </c>
      <c r="G215" s="10">
        <f t="shared" si="46"/>
        <v>0.55555555555555536</v>
      </c>
      <c r="H215" s="10">
        <f t="shared" si="40"/>
        <v>2</v>
      </c>
      <c r="I215" s="10">
        <f>'Vehicle Data'!$B$6*'WLTP Calculations'!G215</f>
        <v>162.6033333333333</v>
      </c>
      <c r="J215" s="10">
        <f>'Vehicle Data'!$B$6*9.81*'Vehicle Data'!$B$8</f>
        <v>57.42499320000001</v>
      </c>
      <c r="K215" s="10">
        <f>0.5*(1.225*'Vehicle Data'!B$9*'Vehicle Data'!B$7*'WLTP Calculations'!F215)</f>
        <v>4.5478125</v>
      </c>
      <c r="L215" s="10">
        <f t="shared" si="47"/>
        <v>0.22457613903333332</v>
      </c>
      <c r="M215" s="10">
        <f t="shared" si="48"/>
        <v>2.3393347815972221</v>
      </c>
      <c r="N215" s="10">
        <f t="shared" si="49"/>
        <v>2.1721609671097228</v>
      </c>
      <c r="O215" s="10">
        <f t="shared" si="41"/>
        <v>460.49812502726127</v>
      </c>
      <c r="P215" s="10">
        <f t="shared" si="42"/>
        <v>0</v>
      </c>
      <c r="Q215" s="9">
        <f t="shared" si="50"/>
        <v>13615.004738471796</v>
      </c>
      <c r="R215" s="9">
        <f t="shared" si="43"/>
        <v>13.615004738471796</v>
      </c>
      <c r="S215" s="9">
        <f t="shared" si="51"/>
        <v>4211.9400103160715</v>
      </c>
      <c r="T215" s="38">
        <f t="shared" si="44"/>
        <v>4.2119400103160718</v>
      </c>
      <c r="U215" s="38">
        <f t="shared" si="45"/>
        <v>273.77610067054468</v>
      </c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</row>
    <row r="216" spans="2:33" x14ac:dyDescent="0.75">
      <c r="B216" s="3" t="s">
        <v>8</v>
      </c>
      <c r="C216" s="3">
        <v>212</v>
      </c>
      <c r="D216" s="3">
        <v>212</v>
      </c>
      <c r="E216" s="3">
        <f t="shared" si="39"/>
        <v>10.888888888888889</v>
      </c>
      <c r="F216" s="10">
        <v>39.200000000000003</v>
      </c>
      <c r="G216" s="10">
        <f t="shared" si="46"/>
        <v>0.41666666666666696</v>
      </c>
      <c r="H216" s="10">
        <f t="shared" si="40"/>
        <v>1.5</v>
      </c>
      <c r="I216" s="10">
        <f>'Vehicle Data'!$B$6*'WLTP Calculations'!G216</f>
        <v>121.9525000000001</v>
      </c>
      <c r="J216" s="10">
        <f>'Vehicle Data'!$B$6*9.81*'Vehicle Data'!$B$8</f>
        <v>57.42499320000001</v>
      </c>
      <c r="K216" s="10">
        <f>0.5*(1.225*'Vehicle Data'!B$9*'Vehicle Data'!B$7*'WLTP Calculations'!F216)</f>
        <v>4.7539800000000003</v>
      </c>
      <c r="L216" s="10">
        <f t="shared" si="47"/>
        <v>0.18413147320000012</v>
      </c>
      <c r="M216" s="10">
        <f t="shared" si="48"/>
        <v>2.0049871526222236</v>
      </c>
      <c r="N216" s="10">
        <f t="shared" si="49"/>
        <v>1.9019233739986117</v>
      </c>
      <c r="O216" s="10">
        <f t="shared" si="41"/>
        <v>405.10967866170427</v>
      </c>
      <c r="P216" s="10">
        <f t="shared" si="42"/>
        <v>0</v>
      </c>
      <c r="Q216" s="9">
        <f t="shared" si="50"/>
        <v>14020.1144171335</v>
      </c>
      <c r="R216" s="9">
        <f t="shared" si="43"/>
        <v>14.020114417133501</v>
      </c>
      <c r="S216" s="9">
        <f t="shared" si="51"/>
        <v>4211.9400103160715</v>
      </c>
      <c r="T216" s="38">
        <f t="shared" si="44"/>
        <v>4.2119400103160718</v>
      </c>
      <c r="U216" s="38">
        <f t="shared" si="45"/>
        <v>273.77610067054468</v>
      </c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</row>
    <row r="217" spans="2:33" x14ac:dyDescent="0.75">
      <c r="B217" s="3" t="s">
        <v>8</v>
      </c>
      <c r="C217" s="3">
        <v>213</v>
      </c>
      <c r="D217" s="3">
        <v>213</v>
      </c>
      <c r="E217" s="3">
        <f t="shared" si="39"/>
        <v>11.25</v>
      </c>
      <c r="F217" s="10">
        <v>40.5</v>
      </c>
      <c r="G217" s="10">
        <f t="shared" si="46"/>
        <v>0.33333333333333304</v>
      </c>
      <c r="H217" s="10">
        <f t="shared" si="40"/>
        <v>1.1999999999999993</v>
      </c>
      <c r="I217" s="10">
        <f>'Vehicle Data'!$B$6*'WLTP Calculations'!G217</f>
        <v>97.561999999999927</v>
      </c>
      <c r="J217" s="10">
        <f>'Vehicle Data'!$B$6*9.81*'Vehicle Data'!$B$8</f>
        <v>57.42499320000001</v>
      </c>
      <c r="K217" s="10">
        <f>0.5*(1.225*'Vehicle Data'!B$9*'Vehicle Data'!B$7*'WLTP Calculations'!F217)</f>
        <v>4.9116375000000003</v>
      </c>
      <c r="L217" s="10">
        <f t="shared" si="47"/>
        <v>0.15989863069999996</v>
      </c>
      <c r="M217" s="10">
        <f t="shared" si="48"/>
        <v>1.7988595953749995</v>
      </c>
      <c r="N217" s="10">
        <f t="shared" si="49"/>
        <v>1.8710336191393524</v>
      </c>
      <c r="O217" s="10">
        <f t="shared" si="41"/>
        <v>400.40119449582141</v>
      </c>
      <c r="P217" s="10">
        <f t="shared" si="42"/>
        <v>0</v>
      </c>
      <c r="Q217" s="9">
        <f t="shared" si="50"/>
        <v>14420.515611629322</v>
      </c>
      <c r="R217" s="9">
        <f t="shared" si="43"/>
        <v>14.420515611629321</v>
      </c>
      <c r="S217" s="9">
        <f t="shared" si="51"/>
        <v>4211.9400103160715</v>
      </c>
      <c r="T217" s="38">
        <f t="shared" si="44"/>
        <v>4.2119400103160718</v>
      </c>
      <c r="U217" s="38">
        <f t="shared" si="45"/>
        <v>273.77610067054468</v>
      </c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</row>
    <row r="218" spans="2:33" x14ac:dyDescent="0.75">
      <c r="B218" s="3" t="s">
        <v>8</v>
      </c>
      <c r="C218" s="3">
        <v>214</v>
      </c>
      <c r="D218" s="3">
        <v>214</v>
      </c>
      <c r="E218" s="3">
        <f t="shared" si="39"/>
        <v>11.555555555555555</v>
      </c>
      <c r="F218" s="10">
        <v>41.6</v>
      </c>
      <c r="G218" s="10">
        <f t="shared" si="46"/>
        <v>0.3611111111111116</v>
      </c>
      <c r="H218" s="10">
        <f t="shared" si="40"/>
        <v>1.3000000000000007</v>
      </c>
      <c r="I218" s="10">
        <f>'Vehicle Data'!$B$6*'WLTP Calculations'!G218</f>
        <v>105.69216666666682</v>
      </c>
      <c r="J218" s="10">
        <f>'Vehicle Data'!$B$6*9.81*'Vehicle Data'!$B$8</f>
        <v>57.42499320000001</v>
      </c>
      <c r="K218" s="10">
        <f>0.5*(1.225*'Vehicle Data'!B$9*'Vehicle Data'!B$7*'WLTP Calculations'!F218)</f>
        <v>5.0450400000000002</v>
      </c>
      <c r="L218" s="10">
        <f t="shared" si="47"/>
        <v>0.16816219986666683</v>
      </c>
      <c r="M218" s="10">
        <f t="shared" si="48"/>
        <v>1.9432076429037055</v>
      </c>
      <c r="N218" s="10">
        <f t="shared" si="49"/>
        <v>2.1740027070541679</v>
      </c>
      <c r="O218" s="10">
        <f t="shared" si="41"/>
        <v>467.41058201664612</v>
      </c>
      <c r="P218" s="10">
        <f t="shared" si="42"/>
        <v>0</v>
      </c>
      <c r="Q218" s="9">
        <f t="shared" si="50"/>
        <v>14887.926193645968</v>
      </c>
      <c r="R218" s="9">
        <f t="shared" si="43"/>
        <v>14.887926193645969</v>
      </c>
      <c r="S218" s="9">
        <f t="shared" si="51"/>
        <v>4211.9400103160715</v>
      </c>
      <c r="T218" s="38">
        <f t="shared" si="44"/>
        <v>4.2119400103160718</v>
      </c>
      <c r="U218" s="38">
        <f t="shared" si="45"/>
        <v>273.77610067054468</v>
      </c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</row>
    <row r="219" spans="2:33" x14ac:dyDescent="0.75">
      <c r="B219" s="3" t="s">
        <v>8</v>
      </c>
      <c r="C219" s="3">
        <v>215</v>
      </c>
      <c r="D219" s="3">
        <v>215</v>
      </c>
      <c r="E219" s="3">
        <f t="shared" si="39"/>
        <v>11.972222222222223</v>
      </c>
      <c r="F219" s="10">
        <v>43.1</v>
      </c>
      <c r="G219" s="10">
        <f t="shared" si="46"/>
        <v>0.47222222222222232</v>
      </c>
      <c r="H219" s="10">
        <f t="shared" si="40"/>
        <v>1.6999999999999993</v>
      </c>
      <c r="I219" s="10">
        <f>'Vehicle Data'!$B$6*'WLTP Calculations'!G219</f>
        <v>138.21283333333338</v>
      </c>
      <c r="J219" s="10">
        <f>'Vehicle Data'!$B$6*9.81*'Vehicle Data'!$B$8</f>
        <v>57.42499320000001</v>
      </c>
      <c r="K219" s="10">
        <f>0.5*(1.225*'Vehicle Data'!B$9*'Vehicle Data'!B$7*'WLTP Calculations'!F219)</f>
        <v>5.2269525000000003</v>
      </c>
      <c r="L219" s="10">
        <f t="shared" si="47"/>
        <v>0.20086477903333341</v>
      </c>
      <c r="M219" s="10">
        <f t="shared" si="48"/>
        <v>2.4047977712046307</v>
      </c>
      <c r="N219" s="10">
        <f t="shared" si="49"/>
        <v>2.6116845201856487</v>
      </c>
      <c r="O219" s="10">
        <f t="shared" si="41"/>
        <v>564.12385636010015</v>
      </c>
      <c r="P219" s="10">
        <f t="shared" si="42"/>
        <v>0</v>
      </c>
      <c r="Q219" s="9">
        <f t="shared" si="50"/>
        <v>15452.050050006068</v>
      </c>
      <c r="R219" s="9">
        <f t="shared" si="43"/>
        <v>15.452050050006068</v>
      </c>
      <c r="S219" s="9">
        <f t="shared" si="51"/>
        <v>4211.9400103160715</v>
      </c>
      <c r="T219" s="38">
        <f t="shared" si="44"/>
        <v>4.2119400103160718</v>
      </c>
      <c r="U219" s="38">
        <f t="shared" si="45"/>
        <v>273.77610067054468</v>
      </c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</row>
    <row r="220" spans="2:33" x14ac:dyDescent="0.75">
      <c r="B220" s="3" t="s">
        <v>8</v>
      </c>
      <c r="C220" s="3">
        <v>216</v>
      </c>
      <c r="D220" s="3">
        <v>216</v>
      </c>
      <c r="E220" s="3">
        <f t="shared" si="39"/>
        <v>12.5</v>
      </c>
      <c r="F220" s="10">
        <v>45</v>
      </c>
      <c r="G220" s="10">
        <f t="shared" si="46"/>
        <v>0.55555555555555536</v>
      </c>
      <c r="H220" s="10">
        <f t="shared" si="40"/>
        <v>2</v>
      </c>
      <c r="I220" s="10">
        <f>'Vehicle Data'!$B$6*'WLTP Calculations'!G220</f>
        <v>162.6033333333333</v>
      </c>
      <c r="J220" s="10">
        <f>'Vehicle Data'!$B$6*9.81*'Vehicle Data'!$B$8</f>
        <v>57.42499320000001</v>
      </c>
      <c r="K220" s="10">
        <f>0.5*(1.225*'Vehicle Data'!B$9*'Vehicle Data'!B$7*'WLTP Calculations'!F220)</f>
        <v>5.4573750000000008</v>
      </c>
      <c r="L220" s="10">
        <f t="shared" si="47"/>
        <v>0.22548570153333333</v>
      </c>
      <c r="M220" s="10">
        <f t="shared" si="48"/>
        <v>2.8185712691666667</v>
      </c>
      <c r="N220" s="10">
        <f t="shared" si="49"/>
        <v>2.8860039474263885</v>
      </c>
      <c r="O220" s="10">
        <f t="shared" si="41"/>
        <v>626.26285659152632</v>
      </c>
      <c r="P220" s="10">
        <f t="shared" si="42"/>
        <v>0</v>
      </c>
      <c r="Q220" s="9">
        <f t="shared" si="50"/>
        <v>16078.312906597594</v>
      </c>
      <c r="R220" s="9">
        <f t="shared" si="43"/>
        <v>16.078312906597592</v>
      </c>
      <c r="S220" s="9">
        <f t="shared" si="51"/>
        <v>4211.9400103160715</v>
      </c>
      <c r="T220" s="38">
        <f t="shared" si="44"/>
        <v>4.2119400103160718</v>
      </c>
      <c r="U220" s="38">
        <f t="shared" si="45"/>
        <v>273.77610067054468</v>
      </c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</row>
    <row r="221" spans="2:33" x14ac:dyDescent="0.75">
      <c r="B221" s="3" t="s">
        <v>8</v>
      </c>
      <c r="C221" s="3">
        <v>217</v>
      </c>
      <c r="D221" s="3">
        <v>217</v>
      </c>
      <c r="E221" s="3">
        <f t="shared" si="39"/>
        <v>13.083333333333334</v>
      </c>
      <c r="F221" s="10">
        <v>47.1</v>
      </c>
      <c r="G221" s="10">
        <f t="shared" si="46"/>
        <v>0.55555555555555536</v>
      </c>
      <c r="H221" s="10">
        <f t="shared" si="40"/>
        <v>2</v>
      </c>
      <c r="I221" s="10">
        <f>'Vehicle Data'!$B$6*'WLTP Calculations'!G221</f>
        <v>162.6033333333333</v>
      </c>
      <c r="J221" s="10">
        <f>'Vehicle Data'!$B$6*9.81*'Vehicle Data'!$B$8</f>
        <v>57.42499320000001</v>
      </c>
      <c r="K221" s="10">
        <f>0.5*(1.225*'Vehicle Data'!B$9*'Vehicle Data'!B$7*'WLTP Calculations'!F221)</f>
        <v>5.7120525000000004</v>
      </c>
      <c r="L221" s="10">
        <f t="shared" si="47"/>
        <v>0.2257403790333333</v>
      </c>
      <c r="M221" s="10">
        <f t="shared" si="48"/>
        <v>2.9534366256861109</v>
      </c>
      <c r="N221" s="10">
        <f t="shared" si="49"/>
        <v>2.8762494042967583</v>
      </c>
      <c r="O221" s="10">
        <f t="shared" si="41"/>
        <v>627.02237013669333</v>
      </c>
      <c r="P221" s="10">
        <f t="shared" si="42"/>
        <v>0</v>
      </c>
      <c r="Q221" s="9">
        <f t="shared" si="50"/>
        <v>16705.335276734288</v>
      </c>
      <c r="R221" s="9">
        <f t="shared" si="43"/>
        <v>16.705335276734289</v>
      </c>
      <c r="S221" s="9">
        <f t="shared" si="51"/>
        <v>4211.9400103160715</v>
      </c>
      <c r="T221" s="38">
        <f t="shared" si="44"/>
        <v>4.2119400103160718</v>
      </c>
      <c r="U221" s="38">
        <f t="shared" si="45"/>
        <v>273.77610067054468</v>
      </c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</row>
    <row r="222" spans="2:33" x14ac:dyDescent="0.75">
      <c r="B222" s="3" t="s">
        <v>8</v>
      </c>
      <c r="C222" s="3">
        <v>218</v>
      </c>
      <c r="D222" s="3">
        <v>218</v>
      </c>
      <c r="E222" s="3">
        <f t="shared" si="39"/>
        <v>13.611111111111111</v>
      </c>
      <c r="F222" s="10">
        <v>49</v>
      </c>
      <c r="G222" s="10">
        <f t="shared" si="46"/>
        <v>0.48611111111111072</v>
      </c>
      <c r="H222" s="10">
        <f t="shared" si="40"/>
        <v>1.75</v>
      </c>
      <c r="I222" s="10">
        <f>'Vehicle Data'!$B$6*'WLTP Calculations'!G222</f>
        <v>142.27791666666656</v>
      </c>
      <c r="J222" s="10">
        <f>'Vehicle Data'!$B$6*9.81*'Vehicle Data'!$B$8</f>
        <v>57.42499320000001</v>
      </c>
      <c r="K222" s="10">
        <f>0.5*(1.225*'Vehicle Data'!B$9*'Vehicle Data'!B$7*'WLTP Calculations'!F222)</f>
        <v>5.942475</v>
      </c>
      <c r="L222" s="10">
        <f t="shared" si="47"/>
        <v>0.20564538486666659</v>
      </c>
      <c r="M222" s="10">
        <f t="shared" si="48"/>
        <v>2.7990621829074063</v>
      </c>
      <c r="N222" s="10">
        <f t="shared" si="49"/>
        <v>2.6461453111185174</v>
      </c>
      <c r="O222" s="10">
        <f t="shared" si="41"/>
        <v>579.50582313495534</v>
      </c>
      <c r="P222" s="10">
        <f t="shared" si="42"/>
        <v>0</v>
      </c>
      <c r="Q222" s="9">
        <f t="shared" si="50"/>
        <v>17284.841099869242</v>
      </c>
      <c r="R222" s="9">
        <f t="shared" si="43"/>
        <v>17.28484109986924</v>
      </c>
      <c r="S222" s="9">
        <f t="shared" si="51"/>
        <v>4211.9400103160715</v>
      </c>
      <c r="T222" s="38">
        <f t="shared" si="44"/>
        <v>4.2119400103160718</v>
      </c>
      <c r="U222" s="38">
        <f t="shared" si="45"/>
        <v>273.77610067054468</v>
      </c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</row>
    <row r="223" spans="2:33" x14ac:dyDescent="0.75">
      <c r="B223" s="3" t="s">
        <v>8</v>
      </c>
      <c r="C223" s="3">
        <v>219</v>
      </c>
      <c r="D223" s="3">
        <v>219</v>
      </c>
      <c r="E223" s="3">
        <f t="shared" si="39"/>
        <v>14.055555555555555</v>
      </c>
      <c r="F223" s="10">
        <v>50.6</v>
      </c>
      <c r="G223" s="10">
        <f t="shared" si="46"/>
        <v>0.3888888888888884</v>
      </c>
      <c r="H223" s="10">
        <f t="shared" si="40"/>
        <v>1.3999999999999986</v>
      </c>
      <c r="I223" s="10">
        <f>'Vehicle Data'!$B$6*'WLTP Calculations'!G223</f>
        <v>113.82233333333321</v>
      </c>
      <c r="J223" s="10">
        <f>'Vehicle Data'!$B$6*9.81*'Vehicle Data'!$B$8</f>
        <v>57.42499320000001</v>
      </c>
      <c r="K223" s="10">
        <f>0.5*(1.225*'Vehicle Data'!B$9*'Vehicle Data'!B$7*'WLTP Calculations'!F223)</f>
        <v>6.1365150000000002</v>
      </c>
      <c r="L223" s="10">
        <f t="shared" si="47"/>
        <v>0.17738384153333323</v>
      </c>
      <c r="M223" s="10">
        <f t="shared" si="48"/>
        <v>2.493228439329628</v>
      </c>
      <c r="N223" s="10">
        <f t="shared" si="49"/>
        <v>2.3191173069925926</v>
      </c>
      <c r="O223" s="10">
        <f t="shared" si="41"/>
        <v>510.20580753837038</v>
      </c>
      <c r="P223" s="10">
        <f t="shared" si="42"/>
        <v>0</v>
      </c>
      <c r="Q223" s="9">
        <f t="shared" si="50"/>
        <v>17795.046907407614</v>
      </c>
      <c r="R223" s="9">
        <f t="shared" si="43"/>
        <v>17.795046907407613</v>
      </c>
      <c r="S223" s="9">
        <f t="shared" si="51"/>
        <v>4211.9400103160715</v>
      </c>
      <c r="T223" s="38">
        <f t="shared" si="44"/>
        <v>4.2119400103160718</v>
      </c>
      <c r="U223" s="38">
        <f t="shared" si="45"/>
        <v>273.77610067054468</v>
      </c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</row>
    <row r="224" spans="2:33" x14ac:dyDescent="0.75">
      <c r="B224" s="3" t="s">
        <v>8</v>
      </c>
      <c r="C224" s="3">
        <v>220</v>
      </c>
      <c r="D224" s="3">
        <v>220</v>
      </c>
      <c r="E224" s="3">
        <f t="shared" si="39"/>
        <v>14.388888888888888</v>
      </c>
      <c r="F224" s="10">
        <v>51.8</v>
      </c>
      <c r="G224" s="10">
        <f t="shared" si="46"/>
        <v>0.29166666666666696</v>
      </c>
      <c r="H224" s="10">
        <f t="shared" si="40"/>
        <v>1.0500000000000007</v>
      </c>
      <c r="I224" s="10">
        <f>'Vehicle Data'!$B$6*'WLTP Calculations'!G224</f>
        <v>85.366750000000096</v>
      </c>
      <c r="J224" s="10">
        <f>'Vehicle Data'!$B$6*9.81*'Vehicle Data'!$B$8</f>
        <v>57.42499320000001</v>
      </c>
      <c r="K224" s="10">
        <f>0.5*(1.225*'Vehicle Data'!B$9*'Vehicle Data'!B$7*'WLTP Calculations'!F224)</f>
        <v>6.2820450000000001</v>
      </c>
      <c r="L224" s="10">
        <f t="shared" si="47"/>
        <v>0.14907378820000011</v>
      </c>
      <c r="M224" s="10">
        <f t="shared" si="48"/>
        <v>2.1450061746555571</v>
      </c>
      <c r="N224" s="10">
        <f t="shared" si="49"/>
        <v>1.926406084280095</v>
      </c>
      <c r="O224" s="10">
        <f t="shared" si="41"/>
        <v>425.73574462590096</v>
      </c>
      <c r="P224" s="10">
        <f t="shared" si="42"/>
        <v>0</v>
      </c>
      <c r="Q224" s="9">
        <f t="shared" si="50"/>
        <v>18220.782652033515</v>
      </c>
      <c r="R224" s="9">
        <f t="shared" si="43"/>
        <v>18.220782652033513</v>
      </c>
      <c r="S224" s="9">
        <f t="shared" si="51"/>
        <v>4211.9400103160715</v>
      </c>
      <c r="T224" s="38">
        <f t="shared" si="44"/>
        <v>4.2119400103160718</v>
      </c>
      <c r="U224" s="38">
        <f t="shared" si="45"/>
        <v>273.77610067054468</v>
      </c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</row>
    <row r="225" spans="2:33" x14ac:dyDescent="0.75">
      <c r="B225" s="3" t="s">
        <v>8</v>
      </c>
      <c r="C225" s="3">
        <v>221</v>
      </c>
      <c r="D225" s="3">
        <v>221</v>
      </c>
      <c r="E225" s="3">
        <f t="shared" si="39"/>
        <v>14.638888888888889</v>
      </c>
      <c r="F225" s="10">
        <v>52.7</v>
      </c>
      <c r="G225" s="10">
        <f t="shared" si="46"/>
        <v>0.18055555555555625</v>
      </c>
      <c r="H225" s="10">
        <f t="shared" si="40"/>
        <v>0.65000000000000213</v>
      </c>
      <c r="I225" s="10">
        <f>'Vehicle Data'!$B$6*'WLTP Calculations'!G225</f>
        <v>52.846083333333539</v>
      </c>
      <c r="J225" s="10">
        <f>'Vehicle Data'!$B$6*9.81*'Vehicle Data'!$B$8</f>
        <v>57.42499320000001</v>
      </c>
      <c r="K225" s="10">
        <f>0.5*(1.225*'Vehicle Data'!B$9*'Vehicle Data'!B$7*'WLTP Calculations'!F225)</f>
        <v>6.3911925000000007</v>
      </c>
      <c r="L225" s="10">
        <f t="shared" si="47"/>
        <v>0.11666226903333354</v>
      </c>
      <c r="M225" s="10">
        <f t="shared" si="48"/>
        <v>1.7078059939046328</v>
      </c>
      <c r="N225" s="10">
        <f t="shared" si="49"/>
        <v>1.5647450444064823</v>
      </c>
      <c r="O225" s="10">
        <f t="shared" si="41"/>
        <v>347.37339985823905</v>
      </c>
      <c r="P225" s="10">
        <f t="shared" si="42"/>
        <v>0</v>
      </c>
      <c r="Q225" s="9">
        <f t="shared" si="50"/>
        <v>18568.156051891754</v>
      </c>
      <c r="R225" s="9">
        <f t="shared" si="43"/>
        <v>18.568156051891755</v>
      </c>
      <c r="S225" s="9">
        <f t="shared" si="51"/>
        <v>4211.9400103160715</v>
      </c>
      <c r="T225" s="38">
        <f t="shared" si="44"/>
        <v>4.2119400103160718</v>
      </c>
      <c r="U225" s="38">
        <f t="shared" si="45"/>
        <v>273.77610067054468</v>
      </c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</row>
    <row r="226" spans="2:33" x14ac:dyDescent="0.75">
      <c r="B226" s="3" t="s">
        <v>8</v>
      </c>
      <c r="C226" s="3">
        <v>222</v>
      </c>
      <c r="D226" s="3">
        <v>222</v>
      </c>
      <c r="E226" s="3">
        <f t="shared" si="39"/>
        <v>14.75</v>
      </c>
      <c r="F226" s="10">
        <v>53.1</v>
      </c>
      <c r="G226" s="10">
        <f t="shared" si="46"/>
        <v>0.11111111111111072</v>
      </c>
      <c r="H226" s="10">
        <f t="shared" si="40"/>
        <v>0.39999999999999858</v>
      </c>
      <c r="I226" s="10">
        <f>'Vehicle Data'!$B$6*'WLTP Calculations'!G226</f>
        <v>32.520666666666557</v>
      </c>
      <c r="J226" s="10">
        <f>'Vehicle Data'!$B$6*9.81*'Vehicle Data'!$B$8</f>
        <v>57.42499320000001</v>
      </c>
      <c r="K226" s="10">
        <f>0.5*(1.225*'Vehicle Data'!B$9*'Vehicle Data'!B$7*'WLTP Calculations'!F226)</f>
        <v>6.439702500000001</v>
      </c>
      <c r="L226" s="10">
        <f t="shared" si="47"/>
        <v>9.6385362366666574E-2</v>
      </c>
      <c r="M226" s="10">
        <f t="shared" si="48"/>
        <v>1.421684094908332</v>
      </c>
      <c r="N226" s="10">
        <f t="shared" si="49"/>
        <v>1.3971934659657386</v>
      </c>
      <c r="O226" s="10">
        <f t="shared" si="41"/>
        <v>311.57414291035968</v>
      </c>
      <c r="P226" s="10">
        <f t="shared" si="42"/>
        <v>0</v>
      </c>
      <c r="Q226" s="9">
        <f t="shared" si="50"/>
        <v>18879.730194802112</v>
      </c>
      <c r="R226" s="9">
        <f t="shared" si="43"/>
        <v>18.879730194802111</v>
      </c>
      <c r="S226" s="9">
        <f t="shared" si="51"/>
        <v>4211.9400103160715</v>
      </c>
      <c r="T226" s="38">
        <f t="shared" si="44"/>
        <v>4.2119400103160718</v>
      </c>
      <c r="U226" s="38">
        <f t="shared" si="45"/>
        <v>273.77610067054468</v>
      </c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</row>
    <row r="227" spans="2:33" x14ac:dyDescent="0.75">
      <c r="B227" s="3" t="s">
        <v>8</v>
      </c>
      <c r="C227" s="3">
        <v>223</v>
      </c>
      <c r="D227" s="3">
        <v>223</v>
      </c>
      <c r="E227" s="3">
        <f t="shared" si="39"/>
        <v>14.861111111111111</v>
      </c>
      <c r="F227" s="10">
        <v>53.5</v>
      </c>
      <c r="G227" s="10">
        <f t="shared" si="46"/>
        <v>9.7222222222221433E-2</v>
      </c>
      <c r="H227" s="10">
        <f t="shared" si="40"/>
        <v>0.34999999999999787</v>
      </c>
      <c r="I227" s="10">
        <f>'Vehicle Data'!$B$6*'WLTP Calculations'!G227</f>
        <v>28.455583333333106</v>
      </c>
      <c r="J227" s="10">
        <f>'Vehicle Data'!$B$6*9.81*'Vehicle Data'!$B$8</f>
        <v>57.42499320000001</v>
      </c>
      <c r="K227" s="10">
        <f>0.5*(1.225*'Vehicle Data'!B$9*'Vehicle Data'!B$7*'WLTP Calculations'!F227)</f>
        <v>6.4882125000000004</v>
      </c>
      <c r="L227" s="10">
        <f t="shared" si="47"/>
        <v>9.2368789033333121E-2</v>
      </c>
      <c r="M227" s="10">
        <f t="shared" si="48"/>
        <v>1.3727028370231449</v>
      </c>
      <c r="N227" s="10">
        <f t="shared" si="49"/>
        <v>1.3768233946912023</v>
      </c>
      <c r="O227" s="10">
        <f t="shared" si="41"/>
        <v>308.40844041082931</v>
      </c>
      <c r="P227" s="10">
        <f t="shared" si="42"/>
        <v>0</v>
      </c>
      <c r="Q227" s="9">
        <f t="shared" si="50"/>
        <v>19188.138635212941</v>
      </c>
      <c r="R227" s="9">
        <f t="shared" si="43"/>
        <v>19.18813863521294</v>
      </c>
      <c r="S227" s="9">
        <f t="shared" si="51"/>
        <v>4211.9400103160715</v>
      </c>
      <c r="T227" s="38">
        <f t="shared" si="44"/>
        <v>4.2119400103160718</v>
      </c>
      <c r="U227" s="38">
        <f t="shared" si="45"/>
        <v>273.77610067054468</v>
      </c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</row>
    <row r="228" spans="2:33" x14ac:dyDescent="0.75">
      <c r="B228" s="3" t="s">
        <v>8</v>
      </c>
      <c r="C228" s="3">
        <v>224</v>
      </c>
      <c r="D228" s="3">
        <v>224</v>
      </c>
      <c r="E228" s="3">
        <f t="shared" si="39"/>
        <v>14.944444444444443</v>
      </c>
      <c r="F228" s="10">
        <v>53.8</v>
      </c>
      <c r="G228" s="10">
        <f t="shared" si="46"/>
        <v>9.7222222222222321E-2</v>
      </c>
      <c r="H228" s="10">
        <f t="shared" si="40"/>
        <v>0.35000000000000142</v>
      </c>
      <c r="I228" s="10">
        <f>'Vehicle Data'!$B$6*'WLTP Calculations'!G228</f>
        <v>28.455583333333365</v>
      </c>
      <c r="J228" s="10">
        <f>'Vehicle Data'!$B$6*9.81*'Vehicle Data'!$B$8</f>
        <v>57.42499320000001</v>
      </c>
      <c r="K228" s="10">
        <f>0.5*(1.225*'Vehicle Data'!B$9*'Vehicle Data'!B$7*'WLTP Calculations'!F228)</f>
        <v>6.5245949999999997</v>
      </c>
      <c r="L228" s="10">
        <f t="shared" si="47"/>
        <v>9.2405171533333372E-2</v>
      </c>
      <c r="M228" s="10">
        <f t="shared" si="48"/>
        <v>1.3809439523592597</v>
      </c>
      <c r="N228" s="10">
        <f t="shared" si="49"/>
        <v>1.4782458774444456</v>
      </c>
      <c r="O228" s="10">
        <f t="shared" si="41"/>
        <v>332.60532242500028</v>
      </c>
      <c r="P228" s="10">
        <f t="shared" si="42"/>
        <v>0</v>
      </c>
      <c r="Q228" s="9">
        <f t="shared" si="50"/>
        <v>19520.74395763794</v>
      </c>
      <c r="R228" s="9">
        <f t="shared" si="43"/>
        <v>19.52074395763794</v>
      </c>
      <c r="S228" s="9">
        <f t="shared" si="51"/>
        <v>4211.9400103160715</v>
      </c>
      <c r="T228" s="38">
        <f t="shared" si="44"/>
        <v>4.2119400103160718</v>
      </c>
      <c r="U228" s="38">
        <f t="shared" si="45"/>
        <v>273.77610067054468</v>
      </c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</row>
    <row r="229" spans="2:33" x14ac:dyDescent="0.75">
      <c r="B229" s="3" t="s">
        <v>8</v>
      </c>
      <c r="C229" s="3">
        <v>225</v>
      </c>
      <c r="D229" s="3">
        <v>225</v>
      </c>
      <c r="E229" s="3">
        <f t="shared" si="39"/>
        <v>15.055555555555555</v>
      </c>
      <c r="F229" s="10">
        <v>54.2</v>
      </c>
      <c r="G229" s="10">
        <f t="shared" si="46"/>
        <v>0.13888888888888928</v>
      </c>
      <c r="H229" s="10">
        <f t="shared" si="40"/>
        <v>0.5</v>
      </c>
      <c r="I229" s="10">
        <f>'Vehicle Data'!$B$6*'WLTP Calculations'!G229</f>
        <v>40.650833333333452</v>
      </c>
      <c r="J229" s="10">
        <f>'Vehicle Data'!$B$6*9.81*'Vehicle Data'!$B$8</f>
        <v>57.42499320000001</v>
      </c>
      <c r="K229" s="10">
        <f>0.5*(1.225*'Vehicle Data'!B$9*'Vehicle Data'!B$7*'WLTP Calculations'!F229)</f>
        <v>6.5731050000000009</v>
      </c>
      <c r="L229" s="10">
        <f t="shared" si="47"/>
        <v>0.10464893153333346</v>
      </c>
      <c r="M229" s="10">
        <f t="shared" si="48"/>
        <v>1.5755478025296314</v>
      </c>
      <c r="N229" s="10">
        <f t="shared" si="49"/>
        <v>1.6157621702500009</v>
      </c>
      <c r="O229" s="10">
        <f t="shared" si="41"/>
        <v>365.16225047650022</v>
      </c>
      <c r="P229" s="10">
        <f t="shared" si="42"/>
        <v>0</v>
      </c>
      <c r="Q229" s="9">
        <f t="shared" si="50"/>
        <v>19885.90620811444</v>
      </c>
      <c r="R229" s="9">
        <f t="shared" si="43"/>
        <v>19.885906208114442</v>
      </c>
      <c r="S229" s="9">
        <f t="shared" si="51"/>
        <v>4211.9400103160715</v>
      </c>
      <c r="T229" s="38">
        <f t="shared" si="44"/>
        <v>4.2119400103160718</v>
      </c>
      <c r="U229" s="38">
        <f t="shared" si="45"/>
        <v>273.77610067054468</v>
      </c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</row>
    <row r="230" spans="2:33" x14ac:dyDescent="0.75">
      <c r="B230" s="3" t="s">
        <v>8</v>
      </c>
      <c r="C230" s="3">
        <v>226</v>
      </c>
      <c r="D230" s="3">
        <v>226</v>
      </c>
      <c r="E230" s="3">
        <f t="shared" si="39"/>
        <v>15.222222222222221</v>
      </c>
      <c r="F230" s="10">
        <v>54.8</v>
      </c>
      <c r="G230" s="10">
        <f t="shared" si="46"/>
        <v>0.15277777777777768</v>
      </c>
      <c r="H230" s="10">
        <f t="shared" si="40"/>
        <v>0.54999999999999716</v>
      </c>
      <c r="I230" s="10">
        <f>'Vehicle Data'!$B$6*'WLTP Calculations'!G230</f>
        <v>44.715916666666644</v>
      </c>
      <c r="J230" s="10">
        <f>'Vehicle Data'!$B$6*9.81*'Vehicle Data'!$B$8</f>
        <v>57.42499320000001</v>
      </c>
      <c r="K230" s="10">
        <f>0.5*(1.225*'Vehicle Data'!B$9*'Vehicle Data'!B$7*'WLTP Calculations'!F230)</f>
        <v>6.6458700000000004</v>
      </c>
      <c r="L230" s="10">
        <f t="shared" si="47"/>
        <v>0.10878677986666666</v>
      </c>
      <c r="M230" s="10">
        <f t="shared" si="48"/>
        <v>1.6559765379703701</v>
      </c>
      <c r="N230" s="10">
        <f t="shared" si="49"/>
        <v>1.6327748067689805</v>
      </c>
      <c r="O230" s="10">
        <f t="shared" si="41"/>
        <v>370.63988113655859</v>
      </c>
      <c r="P230" s="10">
        <f t="shared" si="42"/>
        <v>0</v>
      </c>
      <c r="Q230" s="9">
        <f t="shared" si="50"/>
        <v>20256.546089250998</v>
      </c>
      <c r="R230" s="9">
        <f t="shared" si="43"/>
        <v>20.256546089251</v>
      </c>
      <c r="S230" s="9">
        <f t="shared" si="51"/>
        <v>4211.9400103160715</v>
      </c>
      <c r="T230" s="38">
        <f t="shared" si="44"/>
        <v>4.2119400103160718</v>
      </c>
      <c r="U230" s="38">
        <f t="shared" si="45"/>
        <v>273.77610067054468</v>
      </c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</row>
    <row r="231" spans="2:33" x14ac:dyDescent="0.75">
      <c r="B231" s="3" t="s">
        <v>8</v>
      </c>
      <c r="C231" s="3">
        <v>227</v>
      </c>
      <c r="D231" s="3">
        <v>227</v>
      </c>
      <c r="E231" s="3">
        <f t="shared" si="39"/>
        <v>15.361111111111111</v>
      </c>
      <c r="F231" s="10">
        <v>55.3</v>
      </c>
      <c r="G231" s="10">
        <f t="shared" si="46"/>
        <v>0.1388888888888884</v>
      </c>
      <c r="H231" s="10">
        <f t="shared" si="40"/>
        <v>0.5</v>
      </c>
      <c r="I231" s="10">
        <f>'Vehicle Data'!$B$6*'WLTP Calculations'!G231</f>
        <v>40.650833333333196</v>
      </c>
      <c r="J231" s="10">
        <f>'Vehicle Data'!$B$6*9.81*'Vehicle Data'!$B$8</f>
        <v>57.42499320000001</v>
      </c>
      <c r="K231" s="10">
        <f>0.5*(1.225*'Vehicle Data'!B$9*'Vehicle Data'!B$7*'WLTP Calculations'!F231)</f>
        <v>6.7065074999999998</v>
      </c>
      <c r="L231" s="10">
        <f t="shared" si="47"/>
        <v>0.10478233403333322</v>
      </c>
      <c r="M231" s="10">
        <f t="shared" si="48"/>
        <v>1.6095730755675908</v>
      </c>
      <c r="N231" s="10">
        <f t="shared" si="49"/>
        <v>1.5858151713337953</v>
      </c>
      <c r="O231" s="10">
        <f t="shared" si="41"/>
        <v>361.56585906410533</v>
      </c>
      <c r="P231" s="10">
        <f t="shared" si="42"/>
        <v>0</v>
      </c>
      <c r="Q231" s="9">
        <f t="shared" si="50"/>
        <v>20618.111948315105</v>
      </c>
      <c r="R231" s="9">
        <f t="shared" si="43"/>
        <v>20.618111948315104</v>
      </c>
      <c r="S231" s="9">
        <f t="shared" si="51"/>
        <v>4211.9400103160715</v>
      </c>
      <c r="T231" s="38">
        <f t="shared" si="44"/>
        <v>4.2119400103160718</v>
      </c>
      <c r="U231" s="38">
        <f t="shared" si="45"/>
        <v>273.77610067054468</v>
      </c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</row>
    <row r="232" spans="2:33" x14ac:dyDescent="0.75">
      <c r="B232" s="3" t="s">
        <v>8</v>
      </c>
      <c r="C232" s="3">
        <v>228</v>
      </c>
      <c r="D232" s="3">
        <v>228</v>
      </c>
      <c r="E232" s="3">
        <f t="shared" si="39"/>
        <v>15.499999999999998</v>
      </c>
      <c r="F232" s="10">
        <v>55.8</v>
      </c>
      <c r="G232" s="10">
        <f t="shared" si="46"/>
        <v>0.125</v>
      </c>
      <c r="H232" s="10">
        <f t="shared" si="40"/>
        <v>0.45000000000000284</v>
      </c>
      <c r="I232" s="10">
        <f>'Vehicle Data'!$B$6*'WLTP Calculations'!G232</f>
        <v>36.585750000000004</v>
      </c>
      <c r="J232" s="10">
        <f>'Vehicle Data'!$B$6*9.81*'Vehicle Data'!$B$8</f>
        <v>57.42499320000001</v>
      </c>
      <c r="K232" s="10">
        <f>0.5*(1.225*'Vehicle Data'!B$9*'Vehicle Data'!B$7*'WLTP Calculations'!F232)</f>
        <v>6.7671450000000002</v>
      </c>
      <c r="L232" s="10">
        <f t="shared" si="47"/>
        <v>0.10077788820000001</v>
      </c>
      <c r="M232" s="10">
        <f t="shared" si="48"/>
        <v>1.5620572670999999</v>
      </c>
      <c r="N232" s="10">
        <f t="shared" si="49"/>
        <v>1.5045742185740765</v>
      </c>
      <c r="O232" s="10">
        <f t="shared" si="41"/>
        <v>344.54749605346353</v>
      </c>
      <c r="P232" s="10">
        <f t="shared" si="42"/>
        <v>0</v>
      </c>
      <c r="Q232" s="9">
        <f t="shared" si="50"/>
        <v>20962.659444368568</v>
      </c>
      <c r="R232" s="9">
        <f t="shared" si="43"/>
        <v>20.962659444368569</v>
      </c>
      <c r="S232" s="9">
        <f t="shared" si="51"/>
        <v>4211.9400103160715</v>
      </c>
      <c r="T232" s="38">
        <f t="shared" si="44"/>
        <v>4.2119400103160718</v>
      </c>
      <c r="U232" s="38">
        <f t="shared" si="45"/>
        <v>273.77610067054468</v>
      </c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</row>
    <row r="233" spans="2:33" x14ac:dyDescent="0.75">
      <c r="B233" s="3" t="s">
        <v>8</v>
      </c>
      <c r="C233" s="3">
        <v>229</v>
      </c>
      <c r="D233" s="3">
        <v>229</v>
      </c>
      <c r="E233" s="3">
        <f t="shared" si="39"/>
        <v>15.611111111111111</v>
      </c>
      <c r="F233" s="10">
        <v>56.2</v>
      </c>
      <c r="G233" s="10">
        <f t="shared" si="46"/>
        <v>9.7222222222223209E-2</v>
      </c>
      <c r="H233" s="10">
        <f t="shared" si="40"/>
        <v>0.35000000000000142</v>
      </c>
      <c r="I233" s="10">
        <f>'Vehicle Data'!$B$6*'WLTP Calculations'!G233</f>
        <v>28.455583333333625</v>
      </c>
      <c r="J233" s="10">
        <f>'Vehicle Data'!$B$6*9.81*'Vehicle Data'!$B$8</f>
        <v>57.42499320000001</v>
      </c>
      <c r="K233" s="10">
        <f>0.5*(1.225*'Vehicle Data'!B$9*'Vehicle Data'!B$7*'WLTP Calculations'!F233)</f>
        <v>6.8156550000000005</v>
      </c>
      <c r="L233" s="10">
        <f t="shared" si="47"/>
        <v>9.2696231533333645E-2</v>
      </c>
      <c r="M233" s="10">
        <f t="shared" si="48"/>
        <v>1.447091170048153</v>
      </c>
      <c r="N233" s="10">
        <f t="shared" si="49"/>
        <v>1.3236405655171328</v>
      </c>
      <c r="O233" s="10">
        <f t="shared" si="41"/>
        <v>304.43733006894053</v>
      </c>
      <c r="P233" s="10">
        <f t="shared" si="42"/>
        <v>0</v>
      </c>
      <c r="Q233" s="9">
        <f t="shared" si="50"/>
        <v>21267.096774437508</v>
      </c>
      <c r="R233" s="9">
        <f t="shared" si="43"/>
        <v>21.267096774437508</v>
      </c>
      <c r="S233" s="9">
        <f t="shared" si="51"/>
        <v>4211.9400103160715</v>
      </c>
      <c r="T233" s="38">
        <f t="shared" si="44"/>
        <v>4.2119400103160718</v>
      </c>
      <c r="U233" s="38">
        <f t="shared" si="45"/>
        <v>273.77610067054468</v>
      </c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</row>
    <row r="234" spans="2:33" x14ac:dyDescent="0.75">
      <c r="B234" s="3" t="s">
        <v>8</v>
      </c>
      <c r="C234" s="3">
        <v>230</v>
      </c>
      <c r="D234" s="3">
        <v>230</v>
      </c>
      <c r="E234" s="3">
        <f t="shared" si="39"/>
        <v>15.694444444444445</v>
      </c>
      <c r="F234" s="10">
        <v>56.5</v>
      </c>
      <c r="G234" s="10">
        <f t="shared" si="46"/>
        <v>4.1666666666666963E-2</v>
      </c>
      <c r="H234" s="10">
        <f t="shared" si="40"/>
        <v>0.14999999999999858</v>
      </c>
      <c r="I234" s="10">
        <f>'Vehicle Data'!$B$6*'WLTP Calculations'!G234</f>
        <v>12.195250000000089</v>
      </c>
      <c r="J234" s="10">
        <f>'Vehicle Data'!$B$6*9.81*'Vehicle Data'!$B$8</f>
        <v>57.42499320000001</v>
      </c>
      <c r="K234" s="10">
        <f>0.5*(1.225*'Vehicle Data'!B$9*'Vehicle Data'!B$7*'WLTP Calculations'!F234)</f>
        <v>6.8520375000000007</v>
      </c>
      <c r="L234" s="10">
        <f t="shared" si="47"/>
        <v>7.6472280700000103E-2</v>
      </c>
      <c r="M234" s="10">
        <f t="shared" si="48"/>
        <v>1.2001899609861126</v>
      </c>
      <c r="N234" s="10">
        <f t="shared" si="49"/>
        <v>1.0087922873750002</v>
      </c>
      <c r="O234" s="10">
        <f t="shared" si="41"/>
        <v>233.03101838362502</v>
      </c>
      <c r="P234" s="10">
        <f t="shared" si="42"/>
        <v>0</v>
      </c>
      <c r="Q234" s="9">
        <f t="shared" si="50"/>
        <v>21500.127792821135</v>
      </c>
      <c r="R234" s="9">
        <f t="shared" si="43"/>
        <v>21.500127792821136</v>
      </c>
      <c r="S234" s="9">
        <f t="shared" si="51"/>
        <v>4211.9400103160715</v>
      </c>
      <c r="T234" s="38">
        <f t="shared" si="44"/>
        <v>4.2119400103160718</v>
      </c>
      <c r="U234" s="38">
        <f t="shared" si="45"/>
        <v>273.77610067054468</v>
      </c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</row>
    <row r="235" spans="2:33" x14ac:dyDescent="0.75">
      <c r="B235" s="3" t="s">
        <v>8</v>
      </c>
      <c r="C235" s="3">
        <v>231</v>
      </c>
      <c r="D235" s="3">
        <v>231</v>
      </c>
      <c r="E235" s="3">
        <f t="shared" si="39"/>
        <v>15.694444444444445</v>
      </c>
      <c r="F235" s="10">
        <v>56.5</v>
      </c>
      <c r="G235" s="10">
        <f t="shared" si="46"/>
        <v>-4.1666666666666963E-2</v>
      </c>
      <c r="H235" s="10">
        <f t="shared" si="40"/>
        <v>-0.14999999999999858</v>
      </c>
      <c r="I235" s="10">
        <f>'Vehicle Data'!$B$6*'WLTP Calculations'!G235</f>
        <v>-12.195250000000089</v>
      </c>
      <c r="J235" s="10">
        <f>'Vehicle Data'!$B$6*9.81*'Vehicle Data'!$B$8</f>
        <v>57.42499320000001</v>
      </c>
      <c r="K235" s="10">
        <f>0.5*(1.225*'Vehicle Data'!B$9*'Vehicle Data'!B$7*'WLTP Calculations'!F235)</f>
        <v>6.8520375000000007</v>
      </c>
      <c r="L235" s="10">
        <f t="shared" si="47"/>
        <v>5.2081780699999927E-2</v>
      </c>
      <c r="M235" s="10">
        <f t="shared" si="48"/>
        <v>0.81739461376388778</v>
      </c>
      <c r="N235" s="10">
        <f t="shared" si="49"/>
        <v>0.40244751459120293</v>
      </c>
      <c r="O235" s="10">
        <f t="shared" si="41"/>
        <v>93.367823385159085</v>
      </c>
      <c r="P235" s="10">
        <f t="shared" si="42"/>
        <v>0</v>
      </c>
      <c r="Q235" s="9">
        <f t="shared" si="50"/>
        <v>21593.495616206295</v>
      </c>
      <c r="R235" s="9">
        <f t="shared" si="43"/>
        <v>21.593495616206294</v>
      </c>
      <c r="S235" s="9">
        <f t="shared" si="51"/>
        <v>4211.9400103160715</v>
      </c>
      <c r="T235" s="38">
        <f t="shared" si="44"/>
        <v>4.2119400103160718</v>
      </c>
      <c r="U235" s="38">
        <f t="shared" si="45"/>
        <v>273.77610067054468</v>
      </c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</row>
    <row r="236" spans="2:33" x14ac:dyDescent="0.75">
      <c r="B236" s="3" t="s">
        <v>8</v>
      </c>
      <c r="C236" s="3">
        <v>232</v>
      </c>
      <c r="D236" s="3">
        <v>232</v>
      </c>
      <c r="E236" s="3">
        <f t="shared" si="39"/>
        <v>15.611111111111111</v>
      </c>
      <c r="F236" s="10">
        <v>56.2</v>
      </c>
      <c r="G236" s="10">
        <f t="shared" si="46"/>
        <v>-0.22222222222222232</v>
      </c>
      <c r="H236" s="10">
        <f t="shared" si="40"/>
        <v>-0.80000000000000071</v>
      </c>
      <c r="I236" s="10">
        <f>'Vehicle Data'!$B$6*'WLTP Calculations'!G236</f>
        <v>-65.04133333333337</v>
      </c>
      <c r="J236" s="10">
        <f>'Vehicle Data'!$B$6*9.81*'Vehicle Data'!$B$8</f>
        <v>57.42499320000001</v>
      </c>
      <c r="K236" s="10">
        <f>0.5*(1.225*'Vehicle Data'!B$9*'Vehicle Data'!B$7*'WLTP Calculations'!F236)</f>
        <v>6.8156550000000005</v>
      </c>
      <c r="L236" s="10">
        <f t="shared" si="47"/>
        <v>-8.0068513333335909E-4</v>
      </c>
      <c r="M236" s="10">
        <f t="shared" si="48"/>
        <v>-1.2499584581481883E-2</v>
      </c>
      <c r="N236" s="10">
        <f t="shared" si="49"/>
        <v>-0.54049358195324249</v>
      </c>
      <c r="O236" s="10">
        <f t="shared" si="41"/>
        <v>0</v>
      </c>
      <c r="P236" s="10">
        <f t="shared" si="42"/>
        <v>-125.9350045951055</v>
      </c>
      <c r="Q236" s="9">
        <f t="shared" si="50"/>
        <v>21593.495616206295</v>
      </c>
      <c r="R236" s="9">
        <f t="shared" si="43"/>
        <v>21.593495616206294</v>
      </c>
      <c r="S236" s="9">
        <f t="shared" si="51"/>
        <v>4337.8750149111765</v>
      </c>
      <c r="T236" s="38">
        <f t="shared" si="44"/>
        <v>4.3378750149111767</v>
      </c>
      <c r="U236" s="38">
        <f t="shared" si="45"/>
        <v>281.96187596922647</v>
      </c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</row>
    <row r="237" spans="2:33" x14ac:dyDescent="0.75">
      <c r="B237" s="3" t="s">
        <v>8</v>
      </c>
      <c r="C237" s="3">
        <v>233</v>
      </c>
      <c r="D237" s="3">
        <v>233</v>
      </c>
      <c r="E237" s="3">
        <f t="shared" si="39"/>
        <v>15.25</v>
      </c>
      <c r="F237" s="10">
        <v>54.9</v>
      </c>
      <c r="G237" s="10">
        <f t="shared" si="46"/>
        <v>-0.45833333333333393</v>
      </c>
      <c r="H237" s="10">
        <f t="shared" si="40"/>
        <v>-1.6500000000000021</v>
      </c>
      <c r="I237" s="10">
        <f>'Vehicle Data'!$B$6*'WLTP Calculations'!G237</f>
        <v>-134.1477500000002</v>
      </c>
      <c r="J237" s="10">
        <f>'Vehicle Data'!$B$6*9.81*'Vehicle Data'!$B$8</f>
        <v>57.42499320000001</v>
      </c>
      <c r="K237" s="10">
        <f>0.5*(1.225*'Vehicle Data'!B$9*'Vehicle Data'!B$7*'WLTP Calculations'!F237)</f>
        <v>6.6579975000000005</v>
      </c>
      <c r="L237" s="10">
        <f t="shared" si="47"/>
        <v>-7.0064759300000196E-2</v>
      </c>
      <c r="M237" s="10">
        <f t="shared" si="48"/>
        <v>-1.068487579325003</v>
      </c>
      <c r="N237" s="10">
        <f t="shared" si="49"/>
        <v>-1.2300096385472243</v>
      </c>
      <c r="O237" s="10">
        <f t="shared" si="41"/>
        <v>0</v>
      </c>
      <c r="P237" s="10">
        <f t="shared" si="42"/>
        <v>-287.82225542005051</v>
      </c>
      <c r="Q237" s="9">
        <f t="shared" si="50"/>
        <v>21593.495616206295</v>
      </c>
      <c r="R237" s="9">
        <f t="shared" si="43"/>
        <v>21.593495616206294</v>
      </c>
      <c r="S237" s="9">
        <f t="shared" si="51"/>
        <v>4625.6972703312267</v>
      </c>
      <c r="T237" s="38">
        <f t="shared" si="44"/>
        <v>4.6256972703312265</v>
      </c>
      <c r="U237" s="38">
        <f t="shared" si="45"/>
        <v>300.67032257152971</v>
      </c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</row>
    <row r="238" spans="2:33" x14ac:dyDescent="0.75">
      <c r="B238" s="3" t="s">
        <v>8</v>
      </c>
      <c r="C238" s="3">
        <v>234</v>
      </c>
      <c r="D238" s="3">
        <v>234</v>
      </c>
      <c r="E238" s="3">
        <f t="shared" si="39"/>
        <v>14.694444444444443</v>
      </c>
      <c r="F238" s="10">
        <v>52.9</v>
      </c>
      <c r="G238" s="10">
        <f t="shared" si="46"/>
        <v>-0.54166666666666696</v>
      </c>
      <c r="H238" s="10">
        <f t="shared" si="40"/>
        <v>-1.9499999999999993</v>
      </c>
      <c r="I238" s="10">
        <f>'Vehicle Data'!$B$6*'WLTP Calculations'!G238</f>
        <v>-158.53825000000012</v>
      </c>
      <c r="J238" s="10">
        <f>'Vehicle Data'!$B$6*9.81*'Vehicle Data'!$B$8</f>
        <v>57.42499320000001</v>
      </c>
      <c r="K238" s="10">
        <f>0.5*(1.225*'Vehicle Data'!B$9*'Vehicle Data'!B$7*'WLTP Calculations'!F238)</f>
        <v>6.4154475</v>
      </c>
      <c r="L238" s="10">
        <f t="shared" si="47"/>
        <v>-9.4697809300000102E-2</v>
      </c>
      <c r="M238" s="10">
        <f t="shared" si="48"/>
        <v>-1.3915316977694459</v>
      </c>
      <c r="N238" s="10">
        <f t="shared" si="49"/>
        <v>-1.1378194352458337</v>
      </c>
      <c r="O238" s="10">
        <f t="shared" si="41"/>
        <v>0</v>
      </c>
      <c r="P238" s="10">
        <f t="shared" si="42"/>
        <v>-267.38756728277093</v>
      </c>
      <c r="Q238" s="9">
        <f t="shared" si="50"/>
        <v>21593.495616206295</v>
      </c>
      <c r="R238" s="9">
        <f t="shared" si="43"/>
        <v>21.593495616206294</v>
      </c>
      <c r="S238" s="9">
        <f t="shared" si="51"/>
        <v>4893.0848376139975</v>
      </c>
      <c r="T238" s="38">
        <f t="shared" si="44"/>
        <v>4.8930848376139977</v>
      </c>
      <c r="U238" s="38">
        <f t="shared" si="45"/>
        <v>318.05051444490982</v>
      </c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</row>
    <row r="239" spans="2:33" x14ac:dyDescent="0.75">
      <c r="B239" s="3" t="s">
        <v>8</v>
      </c>
      <c r="C239" s="3">
        <v>235</v>
      </c>
      <c r="D239" s="3">
        <v>235</v>
      </c>
      <c r="E239" s="3">
        <f t="shared" si="39"/>
        <v>14.166666666666666</v>
      </c>
      <c r="F239" s="10">
        <v>51</v>
      </c>
      <c r="G239" s="10">
        <f t="shared" si="46"/>
        <v>-0.43055555555555536</v>
      </c>
      <c r="H239" s="10">
        <f t="shared" si="40"/>
        <v>-1.5500000000000007</v>
      </c>
      <c r="I239" s="10">
        <f>'Vehicle Data'!$B$6*'WLTP Calculations'!G239</f>
        <v>-126.01758333333329</v>
      </c>
      <c r="J239" s="10">
        <f>'Vehicle Data'!$B$6*9.81*'Vehicle Data'!$B$8</f>
        <v>57.42499320000001</v>
      </c>
      <c r="K239" s="10">
        <f>0.5*(1.225*'Vehicle Data'!B$9*'Vehicle Data'!B$7*'WLTP Calculations'!F239)</f>
        <v>6.1850250000000004</v>
      </c>
      <c r="L239" s="10">
        <f t="shared" si="47"/>
        <v>-6.2407565133333287E-2</v>
      </c>
      <c r="M239" s="10">
        <f t="shared" si="48"/>
        <v>-0.8841071727222215</v>
      </c>
      <c r="N239" s="10">
        <f t="shared" si="49"/>
        <v>-0.509193751311109</v>
      </c>
      <c r="O239" s="10">
        <f t="shared" si="41"/>
        <v>0</v>
      </c>
      <c r="P239" s="10">
        <f t="shared" si="42"/>
        <v>-120.16972530942172</v>
      </c>
      <c r="Q239" s="9">
        <f t="shared" si="50"/>
        <v>21593.495616206295</v>
      </c>
      <c r="R239" s="9">
        <f t="shared" si="43"/>
        <v>21.593495616206294</v>
      </c>
      <c r="S239" s="9">
        <f t="shared" si="51"/>
        <v>5013.2545629234191</v>
      </c>
      <c r="T239" s="38">
        <f t="shared" si="44"/>
        <v>5.0132545629234189</v>
      </c>
      <c r="U239" s="38">
        <f t="shared" si="45"/>
        <v>325.86154659002221</v>
      </c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</row>
    <row r="240" spans="2:33" x14ac:dyDescent="0.75">
      <c r="B240" s="3" t="s">
        <v>8</v>
      </c>
      <c r="C240" s="3">
        <v>236</v>
      </c>
      <c r="D240" s="3">
        <v>236</v>
      </c>
      <c r="E240" s="3">
        <f t="shared" si="39"/>
        <v>13.833333333333332</v>
      </c>
      <c r="F240" s="10">
        <v>49.8</v>
      </c>
      <c r="G240" s="10">
        <f t="shared" si="46"/>
        <v>-0.24999999999999911</v>
      </c>
      <c r="H240" s="10">
        <f t="shared" si="40"/>
        <v>-0.89999999999999858</v>
      </c>
      <c r="I240" s="10">
        <f>'Vehicle Data'!$B$6*'WLTP Calculations'!G240</f>
        <v>-73.171499999999753</v>
      </c>
      <c r="J240" s="10">
        <f>'Vehicle Data'!$B$6*9.81*'Vehicle Data'!$B$8</f>
        <v>57.42499320000001</v>
      </c>
      <c r="K240" s="10">
        <f>0.5*(1.225*'Vehicle Data'!B$9*'Vehicle Data'!B$7*'WLTP Calculations'!F240)</f>
        <v>6.0394949999999996</v>
      </c>
      <c r="L240" s="10">
        <f t="shared" si="47"/>
        <v>-9.707011799999745E-3</v>
      </c>
      <c r="M240" s="10">
        <f t="shared" si="48"/>
        <v>-0.13428032989999647</v>
      </c>
      <c r="N240" s="10">
        <f t="shared" si="49"/>
        <v>-2.2856361972220816E-2</v>
      </c>
      <c r="O240" s="10">
        <f t="shared" si="41"/>
        <v>0</v>
      </c>
      <c r="P240" s="10">
        <f t="shared" si="42"/>
        <v>-5.416957787416333</v>
      </c>
      <c r="Q240" s="9">
        <f t="shared" si="50"/>
        <v>21593.495616206295</v>
      </c>
      <c r="R240" s="9">
        <f t="shared" si="43"/>
        <v>21.593495616206294</v>
      </c>
      <c r="S240" s="9">
        <f t="shared" si="51"/>
        <v>5018.6715207108355</v>
      </c>
      <c r="T240" s="38">
        <f t="shared" si="44"/>
        <v>5.0186715207108357</v>
      </c>
      <c r="U240" s="38">
        <f t="shared" si="45"/>
        <v>326.21364884620431</v>
      </c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</row>
    <row r="241" spans="2:33" x14ac:dyDescent="0.75">
      <c r="B241" s="3" t="s">
        <v>8</v>
      </c>
      <c r="C241" s="3">
        <v>237</v>
      </c>
      <c r="D241" s="3">
        <v>237</v>
      </c>
      <c r="E241" s="3">
        <f t="shared" si="39"/>
        <v>13.666666666666668</v>
      </c>
      <c r="F241" s="10">
        <v>49.2</v>
      </c>
      <c r="G241" s="10">
        <f t="shared" si="46"/>
        <v>-0.19444444444444464</v>
      </c>
      <c r="H241" s="10">
        <f t="shared" si="40"/>
        <v>-0.69999999999999929</v>
      </c>
      <c r="I241" s="10">
        <f>'Vehicle Data'!$B$6*'WLTP Calculations'!G241</f>
        <v>-56.91116666666673</v>
      </c>
      <c r="J241" s="10">
        <f>'Vehicle Data'!$B$6*9.81*'Vehicle Data'!$B$8</f>
        <v>57.42499320000001</v>
      </c>
      <c r="K241" s="10">
        <f>0.5*(1.225*'Vehicle Data'!B$9*'Vehicle Data'!B$7*'WLTP Calculations'!F241)</f>
        <v>5.966730000000001</v>
      </c>
      <c r="L241" s="10">
        <f t="shared" si="47"/>
        <v>6.4805565333332805E-3</v>
      </c>
      <c r="M241" s="10">
        <f t="shared" si="48"/>
        <v>8.8567605955554837E-2</v>
      </c>
      <c r="N241" s="10">
        <f t="shared" si="49"/>
        <v>-0.15874218754815056</v>
      </c>
      <c r="O241" s="10">
        <f t="shared" si="41"/>
        <v>0</v>
      </c>
      <c r="P241" s="10">
        <f t="shared" si="42"/>
        <v>-37.780640636459836</v>
      </c>
      <c r="Q241" s="9">
        <f t="shared" si="50"/>
        <v>21593.495616206295</v>
      </c>
      <c r="R241" s="9">
        <f t="shared" si="43"/>
        <v>21.593495616206294</v>
      </c>
      <c r="S241" s="9">
        <f t="shared" si="51"/>
        <v>5056.4521613472953</v>
      </c>
      <c r="T241" s="38">
        <f t="shared" si="44"/>
        <v>5.0564521613472957</v>
      </c>
      <c r="U241" s="38">
        <f t="shared" si="45"/>
        <v>328.66939048757422</v>
      </c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</row>
    <row r="242" spans="2:33" x14ac:dyDescent="0.75">
      <c r="B242" s="3" t="s">
        <v>8</v>
      </c>
      <c r="C242" s="3">
        <v>238</v>
      </c>
      <c r="D242" s="3">
        <v>238</v>
      </c>
      <c r="E242" s="3">
        <f t="shared" si="39"/>
        <v>13.444444444444443</v>
      </c>
      <c r="F242" s="10">
        <v>48.4</v>
      </c>
      <c r="G242" s="10">
        <f t="shared" si="46"/>
        <v>-0.31944444444444553</v>
      </c>
      <c r="H242" s="10">
        <f t="shared" si="40"/>
        <v>-1.1500000000000021</v>
      </c>
      <c r="I242" s="10">
        <f>'Vehicle Data'!$B$6*'WLTP Calculations'!G242</f>
        <v>-93.496916666666991</v>
      </c>
      <c r="J242" s="10">
        <f>'Vehicle Data'!$B$6*9.81*'Vehicle Data'!$B$8</f>
        <v>57.42499320000001</v>
      </c>
      <c r="K242" s="10">
        <f>0.5*(1.225*'Vehicle Data'!B$9*'Vehicle Data'!B$7*'WLTP Calculations'!F242)</f>
        <v>5.8697100000000004</v>
      </c>
      <c r="L242" s="10">
        <f t="shared" si="47"/>
        <v>-3.0202213466666978E-2</v>
      </c>
      <c r="M242" s="10">
        <f t="shared" si="48"/>
        <v>-0.40605198105185597</v>
      </c>
      <c r="N242" s="10">
        <f t="shared" si="49"/>
        <v>-0.87757583189213217</v>
      </c>
      <c r="O242" s="10">
        <f t="shared" si="41"/>
        <v>0</v>
      </c>
      <c r="P242" s="10">
        <f t="shared" si="42"/>
        <v>-209.74062382221959</v>
      </c>
      <c r="Q242" s="9">
        <f t="shared" si="50"/>
        <v>21593.495616206295</v>
      </c>
      <c r="R242" s="9">
        <f t="shared" si="43"/>
        <v>21.593495616206294</v>
      </c>
      <c r="S242" s="9">
        <f t="shared" si="51"/>
        <v>5266.1927851695145</v>
      </c>
      <c r="T242" s="38">
        <f t="shared" si="44"/>
        <v>5.2661927851695145</v>
      </c>
      <c r="U242" s="38">
        <f t="shared" si="45"/>
        <v>342.30253103601842</v>
      </c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</row>
    <row r="243" spans="2:33" x14ac:dyDescent="0.75">
      <c r="B243" s="3" t="s">
        <v>8</v>
      </c>
      <c r="C243" s="3">
        <v>239</v>
      </c>
      <c r="D243" s="3">
        <v>239</v>
      </c>
      <c r="E243" s="3">
        <f t="shared" si="39"/>
        <v>13.027777777777777</v>
      </c>
      <c r="F243" s="10">
        <v>46.9</v>
      </c>
      <c r="G243" s="10">
        <f t="shared" si="46"/>
        <v>-0.56944444444444464</v>
      </c>
      <c r="H243" s="10">
        <f t="shared" si="40"/>
        <v>-2.0500000000000007</v>
      </c>
      <c r="I243" s="10">
        <f>'Vehicle Data'!$B$6*'WLTP Calculations'!G243</f>
        <v>-166.66841666666676</v>
      </c>
      <c r="J243" s="10">
        <f>'Vehicle Data'!$B$6*9.81*'Vehicle Data'!$B$8</f>
        <v>57.42499320000001</v>
      </c>
      <c r="K243" s="10">
        <f>0.5*(1.225*'Vehicle Data'!B$9*'Vehicle Data'!B$7*'WLTP Calculations'!F243)</f>
        <v>5.6877975000000003</v>
      </c>
      <c r="L243" s="10">
        <f t="shared" si="47"/>
        <v>-0.10355562596666675</v>
      </c>
      <c r="M243" s="10">
        <f t="shared" si="48"/>
        <v>-1.3490996827324084</v>
      </c>
      <c r="N243" s="10">
        <f t="shared" si="49"/>
        <v>-1.6387948658787042</v>
      </c>
      <c r="O243" s="10">
        <f t="shared" si="41"/>
        <v>0</v>
      </c>
      <c r="P243" s="10">
        <f t="shared" si="42"/>
        <v>-393.31076781088899</v>
      </c>
      <c r="Q243" s="9">
        <f t="shared" si="50"/>
        <v>21593.495616206295</v>
      </c>
      <c r="R243" s="9">
        <f t="shared" si="43"/>
        <v>21.593495616206294</v>
      </c>
      <c r="S243" s="9">
        <f t="shared" si="51"/>
        <v>5659.5035529804036</v>
      </c>
      <c r="T243" s="38">
        <f t="shared" si="44"/>
        <v>5.6595035529804036</v>
      </c>
      <c r="U243" s="38">
        <f t="shared" si="45"/>
        <v>367.86773094372626</v>
      </c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</row>
    <row r="244" spans="2:33" x14ac:dyDescent="0.75">
      <c r="B244" s="3" t="s">
        <v>8</v>
      </c>
      <c r="C244" s="3">
        <v>240</v>
      </c>
      <c r="D244" s="3">
        <v>240</v>
      </c>
      <c r="E244" s="3">
        <f t="shared" si="39"/>
        <v>12.305555555555554</v>
      </c>
      <c r="F244" s="10">
        <v>44.3</v>
      </c>
      <c r="G244" s="10">
        <f t="shared" si="46"/>
        <v>-0.75</v>
      </c>
      <c r="H244" s="10">
        <f t="shared" si="40"/>
        <v>-2.6999999999999993</v>
      </c>
      <c r="I244" s="10">
        <f>'Vehicle Data'!$B$6*'WLTP Calculations'!G244</f>
        <v>-219.51450000000003</v>
      </c>
      <c r="J244" s="10">
        <f>'Vehicle Data'!$B$6*9.81*'Vehicle Data'!$B$8</f>
        <v>57.42499320000001</v>
      </c>
      <c r="K244" s="10">
        <f>0.5*(1.225*'Vehicle Data'!B$9*'Vehicle Data'!B$7*'WLTP Calculations'!F244)</f>
        <v>5.3724825000000003</v>
      </c>
      <c r="L244" s="10">
        <f t="shared" si="47"/>
        <v>-0.15671702430000001</v>
      </c>
      <c r="M244" s="10">
        <f t="shared" si="48"/>
        <v>-1.9284900490249999</v>
      </c>
      <c r="N244" s="10">
        <f t="shared" si="49"/>
        <v>-1.7289176513805544</v>
      </c>
      <c r="O244" s="10">
        <f t="shared" si="41"/>
        <v>0</v>
      </c>
      <c r="P244" s="10">
        <f t="shared" si="42"/>
        <v>-416.66915398271362</v>
      </c>
      <c r="Q244" s="9">
        <f t="shared" si="50"/>
        <v>21593.495616206295</v>
      </c>
      <c r="R244" s="9">
        <f t="shared" si="43"/>
        <v>21.593495616206294</v>
      </c>
      <c r="S244" s="9">
        <f t="shared" si="51"/>
        <v>6076.172706963117</v>
      </c>
      <c r="T244" s="38">
        <f t="shared" si="44"/>
        <v>6.0761727069631171</v>
      </c>
      <c r="U244" s="38">
        <f t="shared" si="45"/>
        <v>394.95122595260261</v>
      </c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</row>
    <row r="245" spans="2:33" x14ac:dyDescent="0.75">
      <c r="B245" s="3" t="s">
        <v>8</v>
      </c>
      <c r="C245" s="3">
        <v>241</v>
      </c>
      <c r="D245" s="3">
        <v>241</v>
      </c>
      <c r="E245" s="3">
        <f t="shared" si="39"/>
        <v>11.527777777777777</v>
      </c>
      <c r="F245" s="10">
        <v>41.5</v>
      </c>
      <c r="G245" s="10">
        <f t="shared" si="46"/>
        <v>-0.66666666666666607</v>
      </c>
      <c r="H245" s="10">
        <f t="shared" si="40"/>
        <v>-2.3999999999999986</v>
      </c>
      <c r="I245" s="10">
        <f>'Vehicle Data'!$B$6*'WLTP Calculations'!G245</f>
        <v>-195.12399999999985</v>
      </c>
      <c r="J245" s="10">
        <f>'Vehicle Data'!$B$6*9.81*'Vehicle Data'!$B$8</f>
        <v>57.42499320000001</v>
      </c>
      <c r="K245" s="10">
        <f>0.5*(1.225*'Vehicle Data'!B$9*'Vehicle Data'!B$7*'WLTP Calculations'!F245)</f>
        <v>5.0329125000000001</v>
      </c>
      <c r="L245" s="10">
        <f t="shared" si="47"/>
        <v>-0.13266609429999981</v>
      </c>
      <c r="M245" s="10">
        <f t="shared" si="48"/>
        <v>-1.5293452537361087</v>
      </c>
      <c r="N245" s="10">
        <f t="shared" si="49"/>
        <v>-1.4269197205972211</v>
      </c>
      <c r="O245" s="10">
        <f t="shared" si="41"/>
        <v>0</v>
      </c>
      <c r="P245" s="10">
        <f t="shared" si="42"/>
        <v>-345.31457238452748</v>
      </c>
      <c r="Q245" s="9">
        <f t="shared" si="50"/>
        <v>21593.495616206295</v>
      </c>
      <c r="R245" s="9">
        <f t="shared" si="43"/>
        <v>21.593495616206294</v>
      </c>
      <c r="S245" s="9">
        <f t="shared" si="51"/>
        <v>6421.4872793476443</v>
      </c>
      <c r="T245" s="38">
        <f t="shared" si="44"/>
        <v>6.4214872793476445</v>
      </c>
      <c r="U245" s="38">
        <f t="shared" si="45"/>
        <v>417.39667315759687</v>
      </c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</row>
    <row r="246" spans="2:33" x14ac:dyDescent="0.75">
      <c r="B246" s="3" t="s">
        <v>8</v>
      </c>
      <c r="C246" s="3">
        <v>242</v>
      </c>
      <c r="D246" s="3">
        <v>242</v>
      </c>
      <c r="E246" s="3">
        <f t="shared" si="39"/>
        <v>10.972222222222221</v>
      </c>
      <c r="F246" s="10">
        <v>39.5</v>
      </c>
      <c r="G246" s="10">
        <f t="shared" si="46"/>
        <v>-0.625</v>
      </c>
      <c r="H246" s="10">
        <f t="shared" si="40"/>
        <v>-2.25</v>
      </c>
      <c r="I246" s="10">
        <f>'Vehicle Data'!$B$6*'WLTP Calculations'!G246</f>
        <v>-182.92875000000004</v>
      </c>
      <c r="J246" s="10">
        <f>'Vehicle Data'!$B$6*9.81*'Vehicle Data'!$B$8</f>
        <v>57.42499320000001</v>
      </c>
      <c r="K246" s="10">
        <f>0.5*(1.225*'Vehicle Data'!B$9*'Vehicle Data'!B$7*'WLTP Calculations'!F246)</f>
        <v>4.7903625000000005</v>
      </c>
      <c r="L246" s="10">
        <f t="shared" si="47"/>
        <v>-0.12071339430000001</v>
      </c>
      <c r="M246" s="10">
        <f t="shared" si="48"/>
        <v>-1.3244941874583334</v>
      </c>
      <c r="N246" s="10">
        <f t="shared" si="49"/>
        <v>-1.3676979076087958</v>
      </c>
      <c r="O246" s="10">
        <f t="shared" si="41"/>
        <v>0</v>
      </c>
      <c r="P246" s="10">
        <f t="shared" si="42"/>
        <v>-332.35059154893742</v>
      </c>
      <c r="Q246" s="9">
        <f t="shared" si="50"/>
        <v>21593.495616206295</v>
      </c>
      <c r="R246" s="9">
        <f t="shared" si="43"/>
        <v>21.593495616206294</v>
      </c>
      <c r="S246" s="9">
        <f t="shared" si="51"/>
        <v>6753.837870896582</v>
      </c>
      <c r="T246" s="38">
        <f t="shared" si="44"/>
        <v>6.7538378708965823</v>
      </c>
      <c r="U246" s="38">
        <f t="shared" si="45"/>
        <v>438.99946160827784</v>
      </c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</row>
    <row r="247" spans="2:33" x14ac:dyDescent="0.75">
      <c r="B247" s="3" t="s">
        <v>8</v>
      </c>
      <c r="C247" s="3">
        <v>243</v>
      </c>
      <c r="D247" s="3">
        <v>243</v>
      </c>
      <c r="E247" s="3">
        <f t="shared" si="39"/>
        <v>10.277777777777777</v>
      </c>
      <c r="F247" s="10">
        <v>37</v>
      </c>
      <c r="G247" s="10">
        <f t="shared" si="46"/>
        <v>-0.68055555555555536</v>
      </c>
      <c r="H247" s="10">
        <f t="shared" si="40"/>
        <v>-2.4499999999999993</v>
      </c>
      <c r="I247" s="10">
        <f>'Vehicle Data'!$B$6*'WLTP Calculations'!G247</f>
        <v>-199.18908333333329</v>
      </c>
      <c r="J247" s="10">
        <f>'Vehicle Data'!$B$6*9.81*'Vehicle Data'!$B$8</f>
        <v>57.42499320000001</v>
      </c>
      <c r="K247" s="10">
        <f>0.5*(1.225*'Vehicle Data'!B$9*'Vehicle Data'!B$7*'WLTP Calculations'!F247)</f>
        <v>4.4871750000000006</v>
      </c>
      <c r="L247" s="10">
        <f t="shared" si="47"/>
        <v>-0.13727691513333326</v>
      </c>
      <c r="M247" s="10">
        <f t="shared" si="48"/>
        <v>-1.4109016277592583</v>
      </c>
      <c r="N247" s="10">
        <f t="shared" si="49"/>
        <v>-1.3274713934555549</v>
      </c>
      <c r="O247" s="10">
        <f t="shared" si="41"/>
        <v>0</v>
      </c>
      <c r="P247" s="10">
        <f t="shared" si="42"/>
        <v>-323.9030200031554</v>
      </c>
      <c r="Q247" s="9">
        <f t="shared" si="50"/>
        <v>21593.495616206295</v>
      </c>
      <c r="R247" s="9">
        <f t="shared" si="43"/>
        <v>21.593495616206294</v>
      </c>
      <c r="S247" s="9">
        <f t="shared" si="51"/>
        <v>7077.7408908997377</v>
      </c>
      <c r="T247" s="38">
        <f t="shared" si="44"/>
        <v>7.0777408908997375</v>
      </c>
      <c r="U247" s="38">
        <f t="shared" si="45"/>
        <v>460.05315790848294</v>
      </c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</row>
    <row r="248" spans="2:33" x14ac:dyDescent="0.75">
      <c r="B248" s="3" t="s">
        <v>8</v>
      </c>
      <c r="C248" s="3">
        <v>244</v>
      </c>
      <c r="D248" s="3">
        <v>244</v>
      </c>
      <c r="E248" s="3">
        <f t="shared" si="39"/>
        <v>9.6111111111111107</v>
      </c>
      <c r="F248" s="10">
        <v>34.6</v>
      </c>
      <c r="G248" s="10">
        <f t="shared" si="46"/>
        <v>-0.65277777777777768</v>
      </c>
      <c r="H248" s="10">
        <f t="shared" si="40"/>
        <v>-2.3500000000000014</v>
      </c>
      <c r="I248" s="10">
        <f>'Vehicle Data'!$B$6*'WLTP Calculations'!G248</f>
        <v>-191.05891666666665</v>
      </c>
      <c r="J248" s="10">
        <f>'Vehicle Data'!$B$6*9.81*'Vehicle Data'!$B$8</f>
        <v>57.42499320000001</v>
      </c>
      <c r="K248" s="10">
        <f>0.5*(1.225*'Vehicle Data'!B$9*'Vehicle Data'!B$7*'WLTP Calculations'!F248)</f>
        <v>4.1961150000000007</v>
      </c>
      <c r="L248" s="10">
        <f t="shared" si="47"/>
        <v>-0.12943780846666664</v>
      </c>
      <c r="M248" s="10">
        <f t="shared" si="48"/>
        <v>-1.2440411591518514</v>
      </c>
      <c r="N248" s="10">
        <f t="shared" si="49"/>
        <v>-1.3680720321069442</v>
      </c>
      <c r="O248" s="10">
        <f t="shared" si="41"/>
        <v>0</v>
      </c>
      <c r="P248" s="10">
        <f t="shared" si="42"/>
        <v>-335.17764786620131</v>
      </c>
      <c r="Q248" s="9">
        <f t="shared" si="50"/>
        <v>21593.495616206295</v>
      </c>
      <c r="R248" s="9">
        <f t="shared" si="43"/>
        <v>21.593495616206294</v>
      </c>
      <c r="S248" s="9">
        <f t="shared" si="51"/>
        <v>7412.918538765939</v>
      </c>
      <c r="T248" s="38">
        <f t="shared" si="44"/>
        <v>7.4129185387659389</v>
      </c>
      <c r="U248" s="38">
        <f t="shared" si="45"/>
        <v>481.83970501978604</v>
      </c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</row>
    <row r="249" spans="2:33" x14ac:dyDescent="0.75">
      <c r="B249" s="3" t="s">
        <v>8</v>
      </c>
      <c r="C249" s="3">
        <v>245</v>
      </c>
      <c r="D249" s="3">
        <v>245</v>
      </c>
      <c r="E249" s="3">
        <f t="shared" si="39"/>
        <v>8.9722222222222214</v>
      </c>
      <c r="F249" s="10">
        <v>32.299999999999997</v>
      </c>
      <c r="G249" s="10">
        <f t="shared" si="46"/>
        <v>-0.77777777777777768</v>
      </c>
      <c r="H249" s="10">
        <f t="shared" si="40"/>
        <v>-2.8000000000000007</v>
      </c>
      <c r="I249" s="10">
        <f>'Vehicle Data'!$B$6*'WLTP Calculations'!G249</f>
        <v>-227.64466666666667</v>
      </c>
      <c r="J249" s="10">
        <f>'Vehicle Data'!$B$6*9.81*'Vehicle Data'!$B$8</f>
        <v>57.42499320000001</v>
      </c>
      <c r="K249" s="10">
        <f>0.5*(1.225*'Vehicle Data'!B$9*'Vehicle Data'!B$7*'WLTP Calculations'!F249)</f>
        <v>3.9171825</v>
      </c>
      <c r="L249" s="10">
        <f t="shared" si="47"/>
        <v>-0.16630249096666666</v>
      </c>
      <c r="M249" s="10">
        <f t="shared" si="48"/>
        <v>-1.4921029050620369</v>
      </c>
      <c r="N249" s="10">
        <f t="shared" si="49"/>
        <v>-1.6794649139476845</v>
      </c>
      <c r="O249" s="10">
        <f t="shared" si="41"/>
        <v>0</v>
      </c>
      <c r="P249" s="10">
        <f t="shared" si="42"/>
        <v>-413.14836883113037</v>
      </c>
      <c r="Q249" s="9">
        <f t="shared" si="50"/>
        <v>21593.495616206295</v>
      </c>
      <c r="R249" s="9">
        <f t="shared" si="43"/>
        <v>21.593495616206294</v>
      </c>
      <c r="S249" s="9">
        <f t="shared" si="51"/>
        <v>7826.0669075970691</v>
      </c>
      <c r="T249" s="38">
        <f t="shared" si="44"/>
        <v>7.8260669075970695</v>
      </c>
      <c r="U249" s="38">
        <f t="shared" si="45"/>
        <v>508.69434899380951</v>
      </c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</row>
    <row r="250" spans="2:33" x14ac:dyDescent="0.75">
      <c r="B250" s="3" t="s">
        <v>8</v>
      </c>
      <c r="C250" s="3">
        <v>246</v>
      </c>
      <c r="D250" s="3">
        <v>246</v>
      </c>
      <c r="E250" s="3">
        <f t="shared" si="39"/>
        <v>8.0555555555555554</v>
      </c>
      <c r="F250" s="10">
        <v>29</v>
      </c>
      <c r="G250" s="10">
        <f t="shared" si="46"/>
        <v>-0.99999999999999956</v>
      </c>
      <c r="H250" s="10">
        <f t="shared" si="40"/>
        <v>-3.5999999999999979</v>
      </c>
      <c r="I250" s="10">
        <f>'Vehicle Data'!$B$6*'WLTP Calculations'!G250</f>
        <v>-292.68599999999992</v>
      </c>
      <c r="J250" s="10">
        <f>'Vehicle Data'!$B$6*9.81*'Vehicle Data'!$B$8</f>
        <v>57.42499320000001</v>
      </c>
      <c r="K250" s="10">
        <f>0.5*(1.225*'Vehicle Data'!B$9*'Vehicle Data'!B$7*'WLTP Calculations'!F250)</f>
        <v>3.5169750000000004</v>
      </c>
      <c r="L250" s="10">
        <f t="shared" si="47"/>
        <v>-0.23174403179999989</v>
      </c>
      <c r="M250" s="10">
        <f t="shared" si="48"/>
        <v>-1.8668269228333323</v>
      </c>
      <c r="N250" s="10">
        <f t="shared" si="49"/>
        <v>-1.6862624115921294</v>
      </c>
      <c r="O250" s="10">
        <f t="shared" si="41"/>
        <v>0</v>
      </c>
      <c r="P250" s="10">
        <f t="shared" si="42"/>
        <v>-416.50681566325596</v>
      </c>
      <c r="Q250" s="9">
        <f t="shared" si="50"/>
        <v>21593.495616206295</v>
      </c>
      <c r="R250" s="9">
        <f t="shared" si="43"/>
        <v>21.593495616206294</v>
      </c>
      <c r="S250" s="9">
        <f t="shared" si="51"/>
        <v>8242.5737232603242</v>
      </c>
      <c r="T250" s="38">
        <f t="shared" si="44"/>
        <v>8.2425737232603247</v>
      </c>
      <c r="U250" s="38">
        <f t="shared" si="45"/>
        <v>535.76729201192109</v>
      </c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</row>
    <row r="251" spans="2:33" x14ac:dyDescent="0.75">
      <c r="B251" s="3" t="s">
        <v>8</v>
      </c>
      <c r="C251" s="3">
        <v>247</v>
      </c>
      <c r="D251" s="3">
        <v>247</v>
      </c>
      <c r="E251" s="3">
        <f t="shared" si="39"/>
        <v>6.9722222222222223</v>
      </c>
      <c r="F251" s="10">
        <v>25.1</v>
      </c>
      <c r="G251" s="10">
        <f t="shared" si="46"/>
        <v>-0.94444444444444464</v>
      </c>
      <c r="H251" s="10">
        <f t="shared" si="40"/>
        <v>-3.4000000000000004</v>
      </c>
      <c r="I251" s="10">
        <f>'Vehicle Data'!$B$6*'WLTP Calculations'!G251</f>
        <v>-276.42566666666676</v>
      </c>
      <c r="J251" s="10">
        <f>'Vehicle Data'!$B$6*9.81*'Vehicle Data'!$B$8</f>
        <v>57.42499320000001</v>
      </c>
      <c r="K251" s="10">
        <f>0.5*(1.225*'Vehicle Data'!B$9*'Vehicle Data'!B$7*'WLTP Calculations'!F251)</f>
        <v>3.0440025000000004</v>
      </c>
      <c r="L251" s="10">
        <f t="shared" si="47"/>
        <v>-0.21595667096666674</v>
      </c>
      <c r="M251" s="10">
        <f t="shared" si="48"/>
        <v>-1.5056979003509263</v>
      </c>
      <c r="N251" s="10">
        <f t="shared" si="49"/>
        <v>-1.0939155723921299</v>
      </c>
      <c r="O251" s="10">
        <f t="shared" si="41"/>
        <v>0</v>
      </c>
      <c r="P251" s="10">
        <f t="shared" si="42"/>
        <v>-271.29106195324823</v>
      </c>
      <c r="Q251" s="9">
        <f t="shared" si="50"/>
        <v>21593.495616206295</v>
      </c>
      <c r="R251" s="9">
        <f t="shared" si="43"/>
        <v>21.593495616206294</v>
      </c>
      <c r="S251" s="9">
        <f t="shared" si="51"/>
        <v>8513.8647852135728</v>
      </c>
      <c r="T251" s="38">
        <f t="shared" si="44"/>
        <v>8.5138647852135723</v>
      </c>
      <c r="U251" s="38">
        <f t="shared" si="45"/>
        <v>553.40121103888225</v>
      </c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</row>
    <row r="252" spans="2:33" x14ac:dyDescent="0.75">
      <c r="B252" s="3" t="s">
        <v>8</v>
      </c>
      <c r="C252" s="3">
        <v>248</v>
      </c>
      <c r="D252" s="3">
        <v>248</v>
      </c>
      <c r="E252" s="3">
        <f t="shared" si="39"/>
        <v>6.1666666666666661</v>
      </c>
      <c r="F252" s="10">
        <v>22.2</v>
      </c>
      <c r="G252" s="10">
        <f t="shared" si="46"/>
        <v>-0.58333333333333348</v>
      </c>
      <c r="H252" s="10">
        <f t="shared" si="40"/>
        <v>-2.1000000000000014</v>
      </c>
      <c r="I252" s="10">
        <f>'Vehicle Data'!$B$6*'WLTP Calculations'!G252</f>
        <v>-170.73350000000008</v>
      </c>
      <c r="J252" s="10">
        <f>'Vehicle Data'!$B$6*9.81*'Vehicle Data'!$B$8</f>
        <v>57.42499320000001</v>
      </c>
      <c r="K252" s="10">
        <f>0.5*(1.225*'Vehicle Data'!B$9*'Vehicle Data'!B$7*'WLTP Calculations'!F252)</f>
        <v>2.6923050000000002</v>
      </c>
      <c r="L252" s="10">
        <f t="shared" si="47"/>
        <v>-0.11061620180000005</v>
      </c>
      <c r="M252" s="10">
        <f t="shared" si="48"/>
        <v>-0.68213324443333356</v>
      </c>
      <c r="N252" s="10">
        <f t="shared" si="49"/>
        <v>-0.37941771379583344</v>
      </c>
      <c r="O252" s="10">
        <f t="shared" si="41"/>
        <v>0</v>
      </c>
      <c r="P252" s="10">
        <f t="shared" si="42"/>
        <v>-94.475010735162527</v>
      </c>
      <c r="Q252" s="9">
        <f t="shared" si="50"/>
        <v>21593.495616206295</v>
      </c>
      <c r="R252" s="9">
        <f t="shared" si="43"/>
        <v>21.593495616206294</v>
      </c>
      <c r="S252" s="9">
        <f t="shared" si="51"/>
        <v>8608.3397959487356</v>
      </c>
      <c r="T252" s="38">
        <f t="shared" si="44"/>
        <v>8.6083397959487353</v>
      </c>
      <c r="U252" s="38">
        <f t="shared" si="45"/>
        <v>559.54208673666778</v>
      </c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</row>
    <row r="253" spans="2:33" x14ac:dyDescent="0.75">
      <c r="B253" s="3" t="s">
        <v>8</v>
      </c>
      <c r="C253" s="3">
        <v>249</v>
      </c>
      <c r="D253" s="3">
        <v>249</v>
      </c>
      <c r="E253" s="3">
        <f t="shared" si="39"/>
        <v>5.8055555555555554</v>
      </c>
      <c r="F253" s="10">
        <v>20.9</v>
      </c>
      <c r="G253" s="10">
        <f t="shared" si="46"/>
        <v>-0.25</v>
      </c>
      <c r="H253" s="10">
        <f t="shared" si="40"/>
        <v>-0.90000000000000036</v>
      </c>
      <c r="I253" s="10">
        <f>'Vehicle Data'!$B$6*'WLTP Calculations'!G253</f>
        <v>-73.171500000000009</v>
      </c>
      <c r="J253" s="10">
        <f>'Vehicle Data'!$B$6*9.81*'Vehicle Data'!$B$8</f>
        <v>57.42499320000001</v>
      </c>
      <c r="K253" s="10">
        <f>0.5*(1.225*'Vehicle Data'!B$9*'Vehicle Data'!B$7*'WLTP Calculations'!F253)</f>
        <v>2.5346475000000002</v>
      </c>
      <c r="L253" s="10">
        <f t="shared" si="47"/>
        <v>-1.3211859299999998E-2</v>
      </c>
      <c r="M253" s="10">
        <f t="shared" si="48"/>
        <v>-7.6702183158333326E-2</v>
      </c>
      <c r="N253" s="10">
        <f t="shared" si="49"/>
        <v>-2.9885554734722011E-2</v>
      </c>
      <c r="O253" s="10">
        <f t="shared" si="41"/>
        <v>0</v>
      </c>
      <c r="P253" s="10">
        <f t="shared" si="42"/>
        <v>-7.4713886836805026</v>
      </c>
      <c r="Q253" s="9">
        <f t="shared" si="50"/>
        <v>21593.495616206295</v>
      </c>
      <c r="R253" s="9">
        <f t="shared" si="43"/>
        <v>21.593495616206294</v>
      </c>
      <c r="S253" s="9">
        <f t="shared" si="51"/>
        <v>8615.8111846324155</v>
      </c>
      <c r="T253" s="38">
        <f t="shared" si="44"/>
        <v>8.615811184632415</v>
      </c>
      <c r="U253" s="38">
        <f t="shared" si="45"/>
        <v>560.027727001107</v>
      </c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</row>
    <row r="254" spans="2:33" x14ac:dyDescent="0.75">
      <c r="B254" s="3" t="s">
        <v>8</v>
      </c>
      <c r="C254" s="3">
        <v>250</v>
      </c>
      <c r="D254" s="3">
        <v>250</v>
      </c>
      <c r="E254" s="3">
        <f t="shared" si="39"/>
        <v>5.6666666666666661</v>
      </c>
      <c r="F254" s="10">
        <v>20.399999999999999</v>
      </c>
      <c r="G254" s="10">
        <f t="shared" si="46"/>
        <v>-0.1944444444444442</v>
      </c>
      <c r="H254" s="10">
        <f t="shared" si="40"/>
        <v>-0.69999999999999929</v>
      </c>
      <c r="I254" s="10">
        <f>'Vehicle Data'!$B$6*'WLTP Calculations'!G254</f>
        <v>-56.911166666666603</v>
      </c>
      <c r="J254" s="10">
        <f>'Vehicle Data'!$B$6*9.81*'Vehicle Data'!$B$8</f>
        <v>57.42499320000001</v>
      </c>
      <c r="K254" s="10">
        <f>0.5*(1.225*'Vehicle Data'!B$9*'Vehicle Data'!B$7*'WLTP Calculations'!F254)</f>
        <v>2.4740099999999998</v>
      </c>
      <c r="L254" s="10">
        <f t="shared" si="47"/>
        <v>2.9878365333334072E-3</v>
      </c>
      <c r="M254" s="10">
        <f t="shared" si="48"/>
        <v>1.6931073688889305E-2</v>
      </c>
      <c r="N254" s="10">
        <f t="shared" si="49"/>
        <v>-4.9795617856944169E-2</v>
      </c>
      <c r="O254" s="10">
        <f t="shared" si="41"/>
        <v>0</v>
      </c>
      <c r="P254" s="10">
        <f t="shared" si="42"/>
        <v>-12.498700082092986</v>
      </c>
      <c r="Q254" s="9">
        <f t="shared" si="50"/>
        <v>21593.495616206295</v>
      </c>
      <c r="R254" s="9">
        <f t="shared" si="43"/>
        <v>21.593495616206294</v>
      </c>
      <c r="S254" s="9">
        <f t="shared" si="51"/>
        <v>8628.3098847145084</v>
      </c>
      <c r="T254" s="38">
        <f t="shared" si="44"/>
        <v>8.6283098847145077</v>
      </c>
      <c r="U254" s="38">
        <f t="shared" si="45"/>
        <v>560.84014250644304</v>
      </c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</row>
    <row r="255" spans="2:33" x14ac:dyDescent="0.75">
      <c r="B255" s="3" t="s">
        <v>8</v>
      </c>
      <c r="C255" s="3">
        <v>251</v>
      </c>
      <c r="D255" s="3">
        <v>251</v>
      </c>
      <c r="E255" s="3">
        <f t="shared" si="39"/>
        <v>5.416666666666667</v>
      </c>
      <c r="F255" s="10">
        <v>19.5</v>
      </c>
      <c r="G255" s="10">
        <f t="shared" si="46"/>
        <v>-0.27777777777777768</v>
      </c>
      <c r="H255" s="10">
        <f t="shared" si="40"/>
        <v>-1</v>
      </c>
      <c r="I255" s="10">
        <f>'Vehicle Data'!$B$6*'WLTP Calculations'!G255</f>
        <v>-81.301666666666648</v>
      </c>
      <c r="J255" s="10">
        <f>'Vehicle Data'!$B$6*9.81*'Vehicle Data'!$B$8</f>
        <v>57.42499320000001</v>
      </c>
      <c r="K255" s="10">
        <f>0.5*(1.225*'Vehicle Data'!B$9*'Vehicle Data'!B$7*'WLTP Calculations'!F255)</f>
        <v>2.3648625000000001</v>
      </c>
      <c r="L255" s="10">
        <f t="shared" si="47"/>
        <v>-2.1511810966666638E-2</v>
      </c>
      <c r="M255" s="10">
        <f t="shared" si="48"/>
        <v>-0.11652230940277764</v>
      </c>
      <c r="N255" s="10">
        <f t="shared" si="49"/>
        <v>-8.2411061338425878E-2</v>
      </c>
      <c r="O255" s="10">
        <f t="shared" si="41"/>
        <v>0</v>
      </c>
      <c r="P255" s="10">
        <f t="shared" si="42"/>
        <v>-20.767587457283323</v>
      </c>
      <c r="Q255" s="9">
        <f t="shared" si="50"/>
        <v>21593.495616206295</v>
      </c>
      <c r="R255" s="9">
        <f t="shared" si="43"/>
        <v>21.593495616206294</v>
      </c>
      <c r="S255" s="9">
        <f t="shared" si="51"/>
        <v>8649.0774721717917</v>
      </c>
      <c r="T255" s="38">
        <f t="shared" si="44"/>
        <v>8.6490774721717916</v>
      </c>
      <c r="U255" s="38">
        <f t="shared" si="45"/>
        <v>562.19003569116649</v>
      </c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</row>
    <row r="256" spans="2:33" x14ac:dyDescent="0.75">
      <c r="B256" s="3" t="s">
        <v>8</v>
      </c>
      <c r="C256" s="3">
        <v>252</v>
      </c>
      <c r="D256" s="3">
        <v>252</v>
      </c>
      <c r="E256" s="3">
        <f t="shared" si="39"/>
        <v>5.1111111111111107</v>
      </c>
      <c r="F256" s="10">
        <v>18.399999999999999</v>
      </c>
      <c r="G256" s="10">
        <f t="shared" si="46"/>
        <v>-0.23611111111111116</v>
      </c>
      <c r="H256" s="10">
        <f t="shared" si="40"/>
        <v>-0.84999999999999964</v>
      </c>
      <c r="I256" s="10">
        <f>'Vehicle Data'!$B$6*'WLTP Calculations'!G256</f>
        <v>-69.106416666666689</v>
      </c>
      <c r="J256" s="10">
        <f>'Vehicle Data'!$B$6*9.81*'Vehicle Data'!$B$8</f>
        <v>57.42499320000001</v>
      </c>
      <c r="K256" s="10">
        <f>0.5*(1.225*'Vehicle Data'!B$9*'Vehicle Data'!B$7*'WLTP Calculations'!F256)</f>
        <v>2.2314599999999998</v>
      </c>
      <c r="L256" s="10">
        <f t="shared" si="47"/>
        <v>-9.4499634666666797E-3</v>
      </c>
      <c r="M256" s="10">
        <f t="shared" si="48"/>
        <v>-4.8299813274074135E-2</v>
      </c>
      <c r="N256" s="10">
        <f t="shared" si="49"/>
        <v>6.2855475301852065E-2</v>
      </c>
      <c r="O256" s="10">
        <f t="shared" si="41"/>
        <v>15.902435251368573</v>
      </c>
      <c r="P256" s="10">
        <f t="shared" si="42"/>
        <v>0</v>
      </c>
      <c r="Q256" s="9">
        <f t="shared" si="50"/>
        <v>21609.398051457665</v>
      </c>
      <c r="R256" s="9">
        <f t="shared" si="43"/>
        <v>21.609398051457664</v>
      </c>
      <c r="S256" s="9">
        <f t="shared" si="51"/>
        <v>8649.0774721717917</v>
      </c>
      <c r="T256" s="38">
        <f t="shared" si="44"/>
        <v>8.6490774721717916</v>
      </c>
      <c r="U256" s="38">
        <f t="shared" si="45"/>
        <v>562.19003569116649</v>
      </c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</row>
    <row r="257" spans="2:33" x14ac:dyDescent="0.75">
      <c r="B257" s="3" t="s">
        <v>8</v>
      </c>
      <c r="C257" s="3">
        <v>253</v>
      </c>
      <c r="D257" s="3">
        <v>253</v>
      </c>
      <c r="E257" s="3">
        <f t="shared" si="39"/>
        <v>4.9444444444444446</v>
      </c>
      <c r="F257" s="10">
        <v>17.8</v>
      </c>
      <c r="G257" s="10">
        <f t="shared" si="46"/>
        <v>-8.3333333333333037E-2</v>
      </c>
      <c r="H257" s="10">
        <f t="shared" si="40"/>
        <v>-0.29999999999999893</v>
      </c>
      <c r="I257" s="10">
        <f>'Vehicle Data'!$B$6*'WLTP Calculations'!G257</f>
        <v>-24.390499999999918</v>
      </c>
      <c r="J257" s="10">
        <f>'Vehicle Data'!$B$6*9.81*'Vehicle Data'!$B$8</f>
        <v>57.42499320000001</v>
      </c>
      <c r="K257" s="10">
        <f>0.5*(1.225*'Vehicle Data'!B$9*'Vehicle Data'!B$7*'WLTP Calculations'!F257)</f>
        <v>2.1586950000000003</v>
      </c>
      <c r="L257" s="10">
        <f t="shared" si="47"/>
        <v>3.5193188200000093E-2</v>
      </c>
      <c r="M257" s="10">
        <f t="shared" si="48"/>
        <v>0.17401076387777825</v>
      </c>
      <c r="N257" s="10">
        <f t="shared" si="49"/>
        <v>0.19411034258148158</v>
      </c>
      <c r="O257" s="10">
        <f t="shared" si="41"/>
        <v>49.30402701569632</v>
      </c>
      <c r="P257" s="10">
        <f t="shared" si="42"/>
        <v>0</v>
      </c>
      <c r="Q257" s="9">
        <f t="shared" si="50"/>
        <v>21658.702078473361</v>
      </c>
      <c r="R257" s="9">
        <f t="shared" si="43"/>
        <v>21.658702078473361</v>
      </c>
      <c r="S257" s="9">
        <f t="shared" si="51"/>
        <v>8649.0774721717917</v>
      </c>
      <c r="T257" s="38">
        <f t="shared" si="44"/>
        <v>8.6490774721717916</v>
      </c>
      <c r="U257" s="38">
        <f t="shared" si="45"/>
        <v>562.19003569116649</v>
      </c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</row>
    <row r="258" spans="2:33" x14ac:dyDescent="0.75">
      <c r="B258" s="3" t="s">
        <v>8</v>
      </c>
      <c r="C258" s="3">
        <v>254</v>
      </c>
      <c r="D258" s="3">
        <v>254</v>
      </c>
      <c r="E258" s="3">
        <f t="shared" si="39"/>
        <v>4.9444444444444446</v>
      </c>
      <c r="F258" s="10">
        <v>17.8</v>
      </c>
      <c r="G258" s="10">
        <f t="shared" si="46"/>
        <v>-5.5555555555555802E-2</v>
      </c>
      <c r="H258" s="10">
        <f t="shared" si="40"/>
        <v>-0.20000000000000107</v>
      </c>
      <c r="I258" s="10">
        <f>'Vehicle Data'!$B$6*'WLTP Calculations'!G258</f>
        <v>-16.260333333333406</v>
      </c>
      <c r="J258" s="10">
        <f>'Vehicle Data'!$B$6*9.81*'Vehicle Data'!$B$8</f>
        <v>57.42499320000001</v>
      </c>
      <c r="K258" s="10">
        <f>0.5*(1.225*'Vehicle Data'!B$9*'Vehicle Data'!B$7*'WLTP Calculations'!F258)</f>
        <v>2.1586950000000003</v>
      </c>
      <c r="L258" s="10">
        <f t="shared" si="47"/>
        <v>4.3323354866666608E-2</v>
      </c>
      <c r="M258" s="10">
        <f t="shared" si="48"/>
        <v>0.2142099212851849</v>
      </c>
      <c r="N258" s="10">
        <f t="shared" si="49"/>
        <v>4.4678662125925583E-2</v>
      </c>
      <c r="O258" s="10">
        <f t="shared" si="41"/>
        <v>11.393058842111024</v>
      </c>
      <c r="P258" s="10">
        <f t="shared" si="42"/>
        <v>0</v>
      </c>
      <c r="Q258" s="9">
        <f t="shared" si="50"/>
        <v>21670.095137315471</v>
      </c>
      <c r="R258" s="9">
        <f t="shared" si="43"/>
        <v>21.670095137315471</v>
      </c>
      <c r="S258" s="9">
        <f t="shared" si="51"/>
        <v>8649.0774721717917</v>
      </c>
      <c r="T258" s="38">
        <f t="shared" si="44"/>
        <v>8.6490774721717916</v>
      </c>
      <c r="U258" s="38">
        <f t="shared" si="45"/>
        <v>562.19003569116649</v>
      </c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</row>
    <row r="259" spans="2:33" x14ac:dyDescent="0.75">
      <c r="B259" s="3" t="s">
        <v>8</v>
      </c>
      <c r="C259" s="3">
        <v>255</v>
      </c>
      <c r="D259" s="3">
        <v>255</v>
      </c>
      <c r="E259" s="3">
        <f t="shared" si="39"/>
        <v>4.833333333333333</v>
      </c>
      <c r="F259" s="10">
        <v>17.399999999999999</v>
      </c>
      <c r="G259" s="10">
        <f t="shared" si="46"/>
        <v>-0.29166666666666696</v>
      </c>
      <c r="H259" s="10">
        <f t="shared" si="40"/>
        <v>-1.0500000000000007</v>
      </c>
      <c r="I259" s="10">
        <f>'Vehicle Data'!$B$6*'WLTP Calculations'!G259</f>
        <v>-85.366750000000096</v>
      </c>
      <c r="J259" s="10">
        <f>'Vehicle Data'!$B$6*9.81*'Vehicle Data'!$B$8</f>
        <v>57.42499320000001</v>
      </c>
      <c r="K259" s="10">
        <f>0.5*(1.225*'Vehicle Data'!B$9*'Vehicle Data'!B$7*'WLTP Calculations'!F259)</f>
        <v>2.110185</v>
      </c>
      <c r="L259" s="10">
        <f t="shared" si="47"/>
        <v>-2.5831571800000085E-2</v>
      </c>
      <c r="M259" s="10">
        <f t="shared" si="48"/>
        <v>-0.12485259703333373</v>
      </c>
      <c r="N259" s="10">
        <f t="shared" si="49"/>
        <v>-0.1901161559717594</v>
      </c>
      <c r="O259" s="10">
        <f t="shared" si="41"/>
        <v>0</v>
      </c>
      <c r="P259" s="10">
        <f t="shared" si="42"/>
        <v>-48.669735928770407</v>
      </c>
      <c r="Q259" s="9">
        <f t="shared" si="50"/>
        <v>21670.095137315471</v>
      </c>
      <c r="R259" s="9">
        <f t="shared" si="43"/>
        <v>21.670095137315471</v>
      </c>
      <c r="S259" s="9">
        <f t="shared" si="51"/>
        <v>8697.7472081005617</v>
      </c>
      <c r="T259" s="38">
        <f t="shared" si="44"/>
        <v>8.6977472081005622</v>
      </c>
      <c r="U259" s="38">
        <f t="shared" si="45"/>
        <v>565.35356852653649</v>
      </c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</row>
    <row r="260" spans="2:33" x14ac:dyDescent="0.75">
      <c r="B260" s="3" t="s">
        <v>8</v>
      </c>
      <c r="C260" s="3">
        <v>256</v>
      </c>
      <c r="D260" s="3">
        <v>256</v>
      </c>
      <c r="E260" s="3">
        <f t="shared" ref="E260:E323" si="52">F260/3.6</f>
        <v>4.3611111111111107</v>
      </c>
      <c r="F260" s="10">
        <v>15.7</v>
      </c>
      <c r="G260" s="10">
        <f t="shared" si="46"/>
        <v>-0.40277777777777768</v>
      </c>
      <c r="H260" s="10">
        <f t="shared" si="40"/>
        <v>-1.4499999999999993</v>
      </c>
      <c r="I260" s="10">
        <f>'Vehicle Data'!$B$6*'WLTP Calculations'!G260</f>
        <v>-117.88741666666665</v>
      </c>
      <c r="J260" s="10">
        <f>'Vehicle Data'!$B$6*9.81*'Vehicle Data'!$B$8</f>
        <v>57.42499320000001</v>
      </c>
      <c r="K260" s="10">
        <f>0.5*(1.225*'Vehicle Data'!B$9*'Vehicle Data'!B$7*'WLTP Calculations'!F260)</f>
        <v>1.9040175000000001</v>
      </c>
      <c r="L260" s="10">
        <f t="shared" si="47"/>
        <v>-5.8558405966666643E-2</v>
      </c>
      <c r="M260" s="10">
        <f t="shared" si="48"/>
        <v>-0.25537971491018507</v>
      </c>
      <c r="N260" s="10">
        <f t="shared" si="49"/>
        <v>-3.3060781739814665E-2</v>
      </c>
      <c r="O260" s="10">
        <f t="shared" si="41"/>
        <v>0</v>
      </c>
      <c r="P260" s="10">
        <f t="shared" si="42"/>
        <v>-8.4966209071323693</v>
      </c>
      <c r="Q260" s="9">
        <f t="shared" si="50"/>
        <v>21670.095137315471</v>
      </c>
      <c r="R260" s="9">
        <f t="shared" si="43"/>
        <v>21.670095137315471</v>
      </c>
      <c r="S260" s="9">
        <f t="shared" si="51"/>
        <v>8706.2438290076934</v>
      </c>
      <c r="T260" s="38">
        <f t="shared" si="44"/>
        <v>8.7062438290076933</v>
      </c>
      <c r="U260" s="38">
        <f t="shared" si="45"/>
        <v>565.90584888550006</v>
      </c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</row>
    <row r="261" spans="2:33" x14ac:dyDescent="0.75">
      <c r="B261" s="3" t="s">
        <v>8</v>
      </c>
      <c r="C261" s="3">
        <v>257</v>
      </c>
      <c r="D261" s="3">
        <v>257</v>
      </c>
      <c r="E261" s="3">
        <f t="shared" si="52"/>
        <v>4.0277777777777777</v>
      </c>
      <c r="F261" s="10">
        <v>14.5</v>
      </c>
      <c r="G261" s="10">
        <f t="shared" si="46"/>
        <v>-4.1666666666666519E-2</v>
      </c>
      <c r="H261" s="10">
        <f t="shared" ref="H261:H324" si="53">($F262-$F260)/2</f>
        <v>-0.14999999999999947</v>
      </c>
      <c r="I261" s="10">
        <f>'Vehicle Data'!$B$6*'WLTP Calculations'!G261</f>
        <v>-12.195249999999959</v>
      </c>
      <c r="J261" s="10">
        <f>'Vehicle Data'!$B$6*9.81*'Vehicle Data'!$B$8</f>
        <v>57.42499320000001</v>
      </c>
      <c r="K261" s="10">
        <f>0.5*(1.225*'Vehicle Data'!B$9*'Vehicle Data'!B$7*'WLTP Calculations'!F261)</f>
        <v>1.7584875000000002</v>
      </c>
      <c r="L261" s="10">
        <f t="shared" si="47"/>
        <v>4.698823070000005E-2</v>
      </c>
      <c r="M261" s="10">
        <f t="shared" si="48"/>
        <v>0.18925815143055574</v>
      </c>
      <c r="N261" s="10">
        <f t="shared" si="49"/>
        <v>0.51707131288379626</v>
      </c>
      <c r="O261" s="10">
        <f t="shared" ref="O261:O324" si="54">IF((M261 + M262) / 2 &gt; 0, ((M261 + M262) / 2) * D262, 0)</f>
        <v>133.40439872401944</v>
      </c>
      <c r="P261" s="10">
        <f t="shared" ref="P261:P324" si="55">IF((M261 + M262) / 2 &lt; 0, ((M261 + M262) / 2) * D262, 0)</f>
        <v>0</v>
      </c>
      <c r="Q261" s="9">
        <f t="shared" si="50"/>
        <v>21803.49953603949</v>
      </c>
      <c r="R261" s="9">
        <f t="shared" ref="R261:R324" si="56">Q261/1000</f>
        <v>21.803499536039489</v>
      </c>
      <c r="S261" s="9">
        <f t="shared" si="51"/>
        <v>8706.2438290076934</v>
      </c>
      <c r="T261" s="38">
        <f t="shared" ref="T261:T324" si="57">S261/1000</f>
        <v>8.7062438290076933</v>
      </c>
      <c r="U261" s="38">
        <f t="shared" ref="U261:U324" si="58">T261*X$4</f>
        <v>565.90584888550006</v>
      </c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</row>
    <row r="262" spans="2:33" x14ac:dyDescent="0.75">
      <c r="B262" s="3" t="s">
        <v>8</v>
      </c>
      <c r="C262" s="3">
        <v>258</v>
      </c>
      <c r="D262" s="3">
        <v>258</v>
      </c>
      <c r="E262" s="3">
        <f t="shared" si="52"/>
        <v>4.2777777777777777</v>
      </c>
      <c r="F262" s="10">
        <v>15.4</v>
      </c>
      <c r="G262" s="10">
        <f t="shared" ref="G262:G325" si="59">($E263-$E261)/2</f>
        <v>0.47222222222222188</v>
      </c>
      <c r="H262" s="10">
        <f t="shared" si="53"/>
        <v>1.6999999999999993</v>
      </c>
      <c r="I262" s="10">
        <f>'Vehicle Data'!$B$6*'WLTP Calculations'!G262</f>
        <v>138.21283333333324</v>
      </c>
      <c r="J262" s="10">
        <f>'Vehicle Data'!$B$6*9.81*'Vehicle Data'!$B$8</f>
        <v>57.42499320000001</v>
      </c>
      <c r="K262" s="10">
        <f>0.5*(1.225*'Vehicle Data'!B$9*'Vehicle Data'!B$7*'WLTP Calculations'!F262)</f>
        <v>1.8676350000000002</v>
      </c>
      <c r="L262" s="10">
        <f t="shared" ref="L262:L325" si="60">(I262+J262+K262)/1000</f>
        <v>0.19750546153333326</v>
      </c>
      <c r="M262" s="10">
        <f t="shared" ref="M262:M325" si="61">(L262*E262)</f>
        <v>0.84488447433703673</v>
      </c>
      <c r="N262" s="10">
        <f t="shared" ref="N262:N325" si="62">(((M262+M263)/2)*(C263-C262))</f>
        <v>1.0961289965708332</v>
      </c>
      <c r="O262" s="10">
        <f t="shared" si="54"/>
        <v>283.89741011184577</v>
      </c>
      <c r="P262" s="10">
        <f t="shared" si="55"/>
        <v>0</v>
      </c>
      <c r="Q262" s="9">
        <f t="shared" ref="Q262:Q325" si="63">(Q261+O262)</f>
        <v>22087.396946151337</v>
      </c>
      <c r="R262" s="9">
        <f t="shared" si="56"/>
        <v>22.087396946151337</v>
      </c>
      <c r="S262" s="9">
        <f t="shared" ref="S262:T325" si="64">S261+(P262*-1)</f>
        <v>8706.2438290076934</v>
      </c>
      <c r="T262" s="38">
        <f t="shared" si="57"/>
        <v>8.7062438290076933</v>
      </c>
      <c r="U262" s="38">
        <f t="shared" si="58"/>
        <v>565.90584888550006</v>
      </c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</row>
    <row r="263" spans="2:33" x14ac:dyDescent="0.75">
      <c r="B263" s="3" t="s">
        <v>8</v>
      </c>
      <c r="C263" s="3">
        <v>259</v>
      </c>
      <c r="D263" s="3">
        <v>259</v>
      </c>
      <c r="E263" s="3">
        <f t="shared" si="52"/>
        <v>4.9722222222222214</v>
      </c>
      <c r="F263" s="10">
        <v>17.899999999999999</v>
      </c>
      <c r="G263" s="10">
        <f t="shared" si="59"/>
        <v>0.72222222222222232</v>
      </c>
      <c r="H263" s="10">
        <f t="shared" si="53"/>
        <v>2.6000000000000005</v>
      </c>
      <c r="I263" s="10">
        <f>'Vehicle Data'!$B$6*'WLTP Calculations'!G263</f>
        <v>211.38433333333339</v>
      </c>
      <c r="J263" s="10">
        <f>'Vehicle Data'!$B$6*9.81*'Vehicle Data'!$B$8</f>
        <v>57.42499320000001</v>
      </c>
      <c r="K263" s="10">
        <f>0.5*(1.225*'Vehicle Data'!B$9*'Vehicle Data'!B$7*'WLTP Calculations'!F263)</f>
        <v>2.1708224999999999</v>
      </c>
      <c r="L263" s="10">
        <f t="shared" si="60"/>
        <v>0.27098014903333334</v>
      </c>
      <c r="M263" s="10">
        <f t="shared" si="61"/>
        <v>1.3473735188046294</v>
      </c>
      <c r="N263" s="10">
        <f t="shared" si="62"/>
        <v>1.4615585791597223</v>
      </c>
      <c r="O263" s="10">
        <f t="shared" si="54"/>
        <v>380.00523058152783</v>
      </c>
      <c r="P263" s="10">
        <f t="shared" si="55"/>
        <v>0</v>
      </c>
      <c r="Q263" s="9">
        <f t="shared" si="63"/>
        <v>22467.402176732863</v>
      </c>
      <c r="R263" s="9">
        <f t="shared" si="56"/>
        <v>22.467402176732865</v>
      </c>
      <c r="S263" s="9">
        <f t="shared" si="64"/>
        <v>8706.2438290076934</v>
      </c>
      <c r="T263" s="38">
        <f t="shared" si="57"/>
        <v>8.7062438290076933</v>
      </c>
      <c r="U263" s="38">
        <f t="shared" si="58"/>
        <v>565.90584888550006</v>
      </c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</row>
    <row r="264" spans="2:33" x14ac:dyDescent="0.75">
      <c r="B264" s="3" t="s">
        <v>8</v>
      </c>
      <c r="C264" s="3">
        <v>260</v>
      </c>
      <c r="D264" s="3">
        <v>260</v>
      </c>
      <c r="E264" s="3">
        <f t="shared" si="52"/>
        <v>5.7222222222222223</v>
      </c>
      <c r="F264" s="10">
        <v>20.6</v>
      </c>
      <c r="G264" s="10">
        <f t="shared" si="59"/>
        <v>0.73611111111111116</v>
      </c>
      <c r="H264" s="10">
        <f t="shared" si="53"/>
        <v>2.6500000000000004</v>
      </c>
      <c r="I264" s="10">
        <f>'Vehicle Data'!$B$6*'WLTP Calculations'!G264</f>
        <v>215.44941666666671</v>
      </c>
      <c r="J264" s="10">
        <f>'Vehicle Data'!$B$6*9.81*'Vehicle Data'!$B$8</f>
        <v>57.42499320000001</v>
      </c>
      <c r="K264" s="10">
        <f>0.5*(1.225*'Vehicle Data'!B$9*'Vehicle Data'!B$7*'WLTP Calculations'!F264)</f>
        <v>2.4982650000000004</v>
      </c>
      <c r="L264" s="10">
        <f t="shared" si="60"/>
        <v>0.27537267486666672</v>
      </c>
      <c r="M264" s="10">
        <f t="shared" si="61"/>
        <v>1.5757436395148152</v>
      </c>
      <c r="N264" s="10">
        <f t="shared" si="62"/>
        <v>1.6500025834018519</v>
      </c>
      <c r="O264" s="10">
        <f t="shared" si="54"/>
        <v>430.65067426788335</v>
      </c>
      <c r="P264" s="10">
        <f t="shared" si="55"/>
        <v>0</v>
      </c>
      <c r="Q264" s="9">
        <f t="shared" si="63"/>
        <v>22898.052851000746</v>
      </c>
      <c r="R264" s="9">
        <f t="shared" si="56"/>
        <v>22.898052851000745</v>
      </c>
      <c r="S264" s="9">
        <f t="shared" si="64"/>
        <v>8706.2438290076934</v>
      </c>
      <c r="T264" s="38">
        <f t="shared" si="57"/>
        <v>8.7062438290076933</v>
      </c>
      <c r="U264" s="38">
        <f t="shared" si="58"/>
        <v>565.90584888550006</v>
      </c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</row>
    <row r="265" spans="2:33" x14ac:dyDescent="0.75">
      <c r="B265" s="3" t="s">
        <v>8</v>
      </c>
      <c r="C265" s="3">
        <v>261</v>
      </c>
      <c r="D265" s="3">
        <v>261</v>
      </c>
      <c r="E265" s="3">
        <f t="shared" si="52"/>
        <v>6.4444444444444438</v>
      </c>
      <c r="F265" s="10">
        <v>23.2</v>
      </c>
      <c r="G265" s="10">
        <f t="shared" si="59"/>
        <v>0.70833333333333304</v>
      </c>
      <c r="H265" s="10">
        <f t="shared" si="53"/>
        <v>2.5499999999999989</v>
      </c>
      <c r="I265" s="10">
        <f>'Vehicle Data'!$B$6*'WLTP Calculations'!G265</f>
        <v>207.31924999999993</v>
      </c>
      <c r="J265" s="10">
        <f>'Vehicle Data'!$B$6*9.81*'Vehicle Data'!$B$8</f>
        <v>57.42499320000001</v>
      </c>
      <c r="K265" s="10">
        <f>0.5*(1.225*'Vehicle Data'!B$9*'Vehicle Data'!B$7*'WLTP Calculations'!F265)</f>
        <v>2.81358</v>
      </c>
      <c r="L265" s="10">
        <f t="shared" si="60"/>
        <v>0.26755782319999993</v>
      </c>
      <c r="M265" s="10">
        <f t="shared" si="61"/>
        <v>1.7242615272888884</v>
      </c>
      <c r="N265" s="10">
        <f t="shared" si="62"/>
        <v>1.8762861166523146</v>
      </c>
      <c r="O265" s="10">
        <f t="shared" si="54"/>
        <v>491.58696256290642</v>
      </c>
      <c r="P265" s="10">
        <f t="shared" si="55"/>
        <v>0</v>
      </c>
      <c r="Q265" s="9">
        <f t="shared" si="63"/>
        <v>23389.639813563652</v>
      </c>
      <c r="R265" s="9">
        <f t="shared" si="56"/>
        <v>23.389639813563651</v>
      </c>
      <c r="S265" s="9">
        <f t="shared" si="64"/>
        <v>8706.2438290076934</v>
      </c>
      <c r="T265" s="38">
        <f t="shared" si="57"/>
        <v>8.7062438290076933</v>
      </c>
      <c r="U265" s="38">
        <f t="shared" si="58"/>
        <v>565.90584888550006</v>
      </c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</row>
    <row r="266" spans="2:33" x14ac:dyDescent="0.75">
      <c r="B266" s="3" t="s">
        <v>8</v>
      </c>
      <c r="C266" s="3">
        <v>262</v>
      </c>
      <c r="D266" s="3">
        <v>262</v>
      </c>
      <c r="E266" s="3">
        <f t="shared" si="52"/>
        <v>7.1388888888888884</v>
      </c>
      <c r="F266" s="10">
        <v>25.7</v>
      </c>
      <c r="G266" s="10">
        <f t="shared" si="59"/>
        <v>0.76388888888888884</v>
      </c>
      <c r="H266" s="10">
        <f t="shared" si="53"/>
        <v>2.75</v>
      </c>
      <c r="I266" s="10">
        <f>'Vehicle Data'!$B$6*'WLTP Calculations'!G266</f>
        <v>223.57958333333335</v>
      </c>
      <c r="J266" s="10">
        <f>'Vehicle Data'!$B$6*9.81*'Vehicle Data'!$B$8</f>
        <v>57.42499320000001</v>
      </c>
      <c r="K266" s="10">
        <f>0.5*(1.225*'Vehicle Data'!B$9*'Vehicle Data'!B$7*'WLTP Calculations'!F266)</f>
        <v>3.1167674999999999</v>
      </c>
      <c r="L266" s="10">
        <f t="shared" si="60"/>
        <v>0.28412134403333333</v>
      </c>
      <c r="M266" s="10">
        <f t="shared" si="61"/>
        <v>2.0283107060157408</v>
      </c>
      <c r="N266" s="10">
        <f t="shared" si="62"/>
        <v>2.3587952061916666</v>
      </c>
      <c r="O266" s="10">
        <f t="shared" si="54"/>
        <v>620.36313922840827</v>
      </c>
      <c r="P266" s="10">
        <f t="shared" si="55"/>
        <v>0</v>
      </c>
      <c r="Q266" s="9">
        <f t="shared" si="63"/>
        <v>24010.00295279206</v>
      </c>
      <c r="R266" s="9">
        <f t="shared" si="56"/>
        <v>24.01000295279206</v>
      </c>
      <c r="S266" s="9">
        <f t="shared" si="64"/>
        <v>8706.2438290076934</v>
      </c>
      <c r="T266" s="38">
        <f t="shared" si="57"/>
        <v>8.7062438290076933</v>
      </c>
      <c r="U266" s="38">
        <f t="shared" si="58"/>
        <v>565.90584888550006</v>
      </c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</row>
    <row r="267" spans="2:33" x14ac:dyDescent="0.75">
      <c r="B267" s="3" t="s">
        <v>8</v>
      </c>
      <c r="C267" s="3">
        <v>263</v>
      </c>
      <c r="D267" s="3">
        <v>263</v>
      </c>
      <c r="E267" s="3">
        <f t="shared" si="52"/>
        <v>7.9722222222222214</v>
      </c>
      <c r="F267" s="10">
        <v>28.7</v>
      </c>
      <c r="G267" s="10">
        <f t="shared" si="59"/>
        <v>0.9444444444444442</v>
      </c>
      <c r="H267" s="10">
        <f t="shared" si="53"/>
        <v>3.4000000000000004</v>
      </c>
      <c r="I267" s="10">
        <f>'Vehicle Data'!$B$6*'WLTP Calculations'!G267</f>
        <v>276.42566666666664</v>
      </c>
      <c r="J267" s="10">
        <f>'Vehicle Data'!$B$6*9.81*'Vehicle Data'!$B$8</f>
        <v>57.42499320000001</v>
      </c>
      <c r="K267" s="10">
        <f>0.5*(1.225*'Vehicle Data'!B$9*'Vehicle Data'!B$7*'WLTP Calculations'!F267)</f>
        <v>3.4805925000000002</v>
      </c>
      <c r="L267" s="10">
        <f t="shared" si="60"/>
        <v>0.33733125236666667</v>
      </c>
      <c r="M267" s="10">
        <f t="shared" si="61"/>
        <v>2.6892797063675924</v>
      </c>
      <c r="N267" s="10">
        <f t="shared" si="62"/>
        <v>2.9794918551861125</v>
      </c>
      <c r="O267" s="10">
        <f t="shared" si="54"/>
        <v>786.58584976913369</v>
      </c>
      <c r="P267" s="10">
        <f t="shared" si="55"/>
        <v>0</v>
      </c>
      <c r="Q267" s="9">
        <f t="shared" si="63"/>
        <v>24796.588802561193</v>
      </c>
      <c r="R267" s="9">
        <f t="shared" si="56"/>
        <v>24.796588802561192</v>
      </c>
      <c r="S267" s="9">
        <f t="shared" si="64"/>
        <v>8706.2438290076934</v>
      </c>
      <c r="T267" s="38">
        <f t="shared" si="57"/>
        <v>8.7062438290076933</v>
      </c>
      <c r="U267" s="38">
        <f t="shared" si="58"/>
        <v>565.90584888550006</v>
      </c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</row>
    <row r="268" spans="2:33" x14ac:dyDescent="0.75">
      <c r="B268" s="3" t="s">
        <v>8</v>
      </c>
      <c r="C268" s="3">
        <v>264</v>
      </c>
      <c r="D268" s="3">
        <v>264</v>
      </c>
      <c r="E268" s="3">
        <f t="shared" si="52"/>
        <v>9.0277777777777768</v>
      </c>
      <c r="F268" s="10">
        <v>32.5</v>
      </c>
      <c r="G268" s="10">
        <f t="shared" si="59"/>
        <v>1.0277777777777786</v>
      </c>
      <c r="H268" s="10">
        <f t="shared" si="53"/>
        <v>3.7000000000000011</v>
      </c>
      <c r="I268" s="10">
        <f>'Vehicle Data'!$B$6*'WLTP Calculations'!G268</f>
        <v>300.81616666666696</v>
      </c>
      <c r="J268" s="10">
        <f>'Vehicle Data'!$B$6*9.81*'Vehicle Data'!$B$8</f>
        <v>57.42499320000001</v>
      </c>
      <c r="K268" s="10">
        <f>0.5*(1.225*'Vehicle Data'!B$9*'Vehicle Data'!B$7*'WLTP Calculations'!F268)</f>
        <v>3.9414375000000001</v>
      </c>
      <c r="L268" s="10">
        <f t="shared" si="60"/>
        <v>0.36218259736666697</v>
      </c>
      <c r="M268" s="10">
        <f t="shared" si="61"/>
        <v>3.2697040040046321</v>
      </c>
      <c r="N268" s="10">
        <f t="shared" si="62"/>
        <v>3.2695474310212989</v>
      </c>
      <c r="O268" s="10">
        <f t="shared" si="54"/>
        <v>866.43006922064421</v>
      </c>
      <c r="P268" s="10">
        <f t="shared" si="55"/>
        <v>0</v>
      </c>
      <c r="Q268" s="9">
        <f t="shared" si="63"/>
        <v>25663.018871781838</v>
      </c>
      <c r="R268" s="9">
        <f t="shared" si="56"/>
        <v>25.663018871781837</v>
      </c>
      <c r="S268" s="9">
        <f t="shared" si="64"/>
        <v>8706.2438290076934</v>
      </c>
      <c r="T268" s="38">
        <f t="shared" si="57"/>
        <v>8.7062438290076933</v>
      </c>
      <c r="U268" s="38">
        <f t="shared" si="58"/>
        <v>565.90584888550006</v>
      </c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</row>
    <row r="269" spans="2:33" x14ac:dyDescent="0.75">
      <c r="B269" s="3" t="s">
        <v>8</v>
      </c>
      <c r="C269" s="3">
        <v>265</v>
      </c>
      <c r="D269" s="3">
        <v>265</v>
      </c>
      <c r="E269" s="3">
        <f t="shared" si="52"/>
        <v>10.027777777777779</v>
      </c>
      <c r="F269" s="10">
        <v>36.1</v>
      </c>
      <c r="G269" s="10">
        <f t="shared" si="59"/>
        <v>0.90277777777777857</v>
      </c>
      <c r="H269" s="10">
        <f t="shared" si="53"/>
        <v>3.25</v>
      </c>
      <c r="I269" s="10">
        <f>'Vehicle Data'!$B$6*'WLTP Calculations'!G269</f>
        <v>264.23041666666694</v>
      </c>
      <c r="J269" s="10">
        <f>'Vehicle Data'!$B$6*9.81*'Vehicle Data'!$B$8</f>
        <v>57.42499320000001</v>
      </c>
      <c r="K269" s="10">
        <f>0.5*(1.225*'Vehicle Data'!B$9*'Vehicle Data'!B$7*'WLTP Calculations'!F269)</f>
        <v>4.3780275000000008</v>
      </c>
      <c r="L269" s="10">
        <f t="shared" si="60"/>
        <v>0.32603343736666696</v>
      </c>
      <c r="M269" s="10">
        <f t="shared" si="61"/>
        <v>3.269390858037966</v>
      </c>
      <c r="N269" s="10">
        <f t="shared" si="62"/>
        <v>3.0062692845467596</v>
      </c>
      <c r="O269" s="10">
        <f t="shared" si="54"/>
        <v>799.66762968943806</v>
      </c>
      <c r="P269" s="10">
        <f t="shared" si="55"/>
        <v>0</v>
      </c>
      <c r="Q269" s="9">
        <f t="shared" si="63"/>
        <v>26462.686501471275</v>
      </c>
      <c r="R269" s="9">
        <f t="shared" si="56"/>
        <v>26.462686501471275</v>
      </c>
      <c r="S269" s="9">
        <f t="shared" si="64"/>
        <v>8706.2438290076934</v>
      </c>
      <c r="T269" s="38">
        <f t="shared" si="57"/>
        <v>8.7062438290076933</v>
      </c>
      <c r="U269" s="38">
        <f t="shared" si="58"/>
        <v>565.90584888550006</v>
      </c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</row>
    <row r="270" spans="2:33" x14ac:dyDescent="0.75">
      <c r="B270" s="3" t="s">
        <v>8</v>
      </c>
      <c r="C270" s="3">
        <v>266</v>
      </c>
      <c r="D270" s="3">
        <v>266</v>
      </c>
      <c r="E270" s="3">
        <f t="shared" si="52"/>
        <v>10.833333333333334</v>
      </c>
      <c r="F270" s="10">
        <v>39</v>
      </c>
      <c r="G270" s="10">
        <f t="shared" si="59"/>
        <v>0.65277777777777679</v>
      </c>
      <c r="H270" s="10">
        <f t="shared" si="53"/>
        <v>2.3499999999999979</v>
      </c>
      <c r="I270" s="10">
        <f>'Vehicle Data'!$B$6*'WLTP Calculations'!G270</f>
        <v>191.05891666666639</v>
      </c>
      <c r="J270" s="10">
        <f>'Vehicle Data'!$B$6*9.81*'Vehicle Data'!$B$8</f>
        <v>57.42499320000001</v>
      </c>
      <c r="K270" s="10">
        <f>0.5*(1.225*'Vehicle Data'!B$9*'Vehicle Data'!B$7*'WLTP Calculations'!F270)</f>
        <v>4.7297250000000002</v>
      </c>
      <c r="L270" s="10">
        <f t="shared" si="60"/>
        <v>0.25321363486666643</v>
      </c>
      <c r="M270" s="10">
        <f t="shared" si="61"/>
        <v>2.7431477110555531</v>
      </c>
      <c r="N270" s="10">
        <f t="shared" si="62"/>
        <v>2.6234043469944419</v>
      </c>
      <c r="O270" s="10">
        <f t="shared" si="54"/>
        <v>700.44896064751595</v>
      </c>
      <c r="P270" s="10">
        <f t="shared" si="55"/>
        <v>0</v>
      </c>
      <c r="Q270" s="9">
        <f t="shared" si="63"/>
        <v>27163.135462118789</v>
      </c>
      <c r="R270" s="9">
        <f t="shared" si="56"/>
        <v>27.163135462118788</v>
      </c>
      <c r="S270" s="9">
        <f t="shared" si="64"/>
        <v>8706.2438290076934</v>
      </c>
      <c r="T270" s="38">
        <f t="shared" si="57"/>
        <v>8.7062438290076933</v>
      </c>
      <c r="U270" s="38">
        <f t="shared" si="58"/>
        <v>565.90584888550006</v>
      </c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</row>
    <row r="271" spans="2:33" x14ac:dyDescent="0.75">
      <c r="B271" s="3" t="s">
        <v>8</v>
      </c>
      <c r="C271" s="3">
        <v>267</v>
      </c>
      <c r="D271" s="3">
        <v>267</v>
      </c>
      <c r="E271" s="3">
        <f t="shared" si="52"/>
        <v>11.333333333333332</v>
      </c>
      <c r="F271" s="10">
        <v>40.799999999999997</v>
      </c>
      <c r="G271" s="10">
        <f t="shared" si="59"/>
        <v>0.54166666666666607</v>
      </c>
      <c r="H271" s="10">
        <f t="shared" si="53"/>
        <v>1.9499999999999993</v>
      </c>
      <c r="I271" s="10">
        <f>'Vehicle Data'!$B$6*'WLTP Calculations'!G271</f>
        <v>158.53824999999983</v>
      </c>
      <c r="J271" s="10">
        <f>'Vehicle Data'!$B$6*9.81*'Vehicle Data'!$B$8</f>
        <v>57.42499320000001</v>
      </c>
      <c r="K271" s="10">
        <f>0.5*(1.225*'Vehicle Data'!B$9*'Vehicle Data'!B$7*'WLTP Calculations'!F271)</f>
        <v>4.9480199999999996</v>
      </c>
      <c r="L271" s="10">
        <f t="shared" si="60"/>
        <v>0.22091126319999985</v>
      </c>
      <c r="M271" s="10">
        <f t="shared" si="61"/>
        <v>2.5036609829333312</v>
      </c>
      <c r="N271" s="10">
        <f t="shared" si="62"/>
        <v>2.4969475235541658</v>
      </c>
      <c r="O271" s="10">
        <f t="shared" si="54"/>
        <v>669.18193631251643</v>
      </c>
      <c r="P271" s="10">
        <f t="shared" si="55"/>
        <v>0</v>
      </c>
      <c r="Q271" s="9">
        <f t="shared" si="63"/>
        <v>27832.317398431307</v>
      </c>
      <c r="R271" s="9">
        <f t="shared" si="56"/>
        <v>27.832317398431307</v>
      </c>
      <c r="S271" s="9">
        <f t="shared" si="64"/>
        <v>8706.2438290076934</v>
      </c>
      <c r="T271" s="38">
        <f t="shared" si="57"/>
        <v>8.7062438290076933</v>
      </c>
      <c r="U271" s="38">
        <f t="shared" si="58"/>
        <v>565.90584888550006</v>
      </c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</row>
    <row r="272" spans="2:33" x14ac:dyDescent="0.75">
      <c r="B272" s="3" t="s">
        <v>8</v>
      </c>
      <c r="C272" s="3">
        <v>268</v>
      </c>
      <c r="D272" s="3">
        <v>268</v>
      </c>
      <c r="E272" s="3">
        <f t="shared" si="52"/>
        <v>11.916666666666666</v>
      </c>
      <c r="F272" s="10">
        <v>42.9</v>
      </c>
      <c r="G272" s="10">
        <f t="shared" si="59"/>
        <v>0.5</v>
      </c>
      <c r="H272" s="10">
        <f t="shared" si="53"/>
        <v>1.8000000000000007</v>
      </c>
      <c r="I272" s="10">
        <f>'Vehicle Data'!$B$6*'WLTP Calculations'!G272</f>
        <v>146.34300000000002</v>
      </c>
      <c r="J272" s="10">
        <f>'Vehicle Data'!$B$6*9.81*'Vehicle Data'!$B$8</f>
        <v>57.42499320000001</v>
      </c>
      <c r="K272" s="10">
        <f>0.5*(1.225*'Vehicle Data'!B$9*'Vehicle Data'!B$7*'WLTP Calculations'!F272)</f>
        <v>5.2026975000000002</v>
      </c>
      <c r="L272" s="10">
        <f t="shared" si="60"/>
        <v>0.20897069070000004</v>
      </c>
      <c r="M272" s="10">
        <f t="shared" si="61"/>
        <v>2.4902340641750005</v>
      </c>
      <c r="N272" s="10">
        <f t="shared" si="62"/>
        <v>2.3844833351541679</v>
      </c>
      <c r="O272" s="10">
        <f t="shared" si="54"/>
        <v>641.42601715647118</v>
      </c>
      <c r="P272" s="10">
        <f t="shared" si="55"/>
        <v>0</v>
      </c>
      <c r="Q272" s="9">
        <f t="shared" si="63"/>
        <v>28473.743415587778</v>
      </c>
      <c r="R272" s="9">
        <f t="shared" si="56"/>
        <v>28.473743415587776</v>
      </c>
      <c r="S272" s="9">
        <f t="shared" si="64"/>
        <v>8706.2438290076934</v>
      </c>
      <c r="T272" s="38">
        <f t="shared" si="57"/>
        <v>8.7062438290076933</v>
      </c>
      <c r="U272" s="38">
        <f t="shared" si="58"/>
        <v>565.90584888550006</v>
      </c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</row>
    <row r="273" spans="2:33" x14ac:dyDescent="0.75">
      <c r="B273" s="3" t="s">
        <v>8</v>
      </c>
      <c r="C273" s="3">
        <v>269</v>
      </c>
      <c r="D273" s="3">
        <v>269</v>
      </c>
      <c r="E273" s="3">
        <f t="shared" si="52"/>
        <v>12.333333333333332</v>
      </c>
      <c r="F273" s="10">
        <v>44.4</v>
      </c>
      <c r="G273" s="10">
        <f t="shared" si="59"/>
        <v>0.41666666666666696</v>
      </c>
      <c r="H273" s="10">
        <f t="shared" si="53"/>
        <v>1.5</v>
      </c>
      <c r="I273" s="10">
        <f>'Vehicle Data'!$B$6*'WLTP Calculations'!G273</f>
        <v>121.9525000000001</v>
      </c>
      <c r="J273" s="10">
        <f>'Vehicle Data'!$B$6*9.81*'Vehicle Data'!$B$8</f>
        <v>57.42499320000001</v>
      </c>
      <c r="K273" s="10">
        <f>0.5*(1.225*'Vehicle Data'!B$9*'Vehicle Data'!B$7*'WLTP Calculations'!F273)</f>
        <v>5.3846100000000003</v>
      </c>
      <c r="L273" s="10">
        <f t="shared" si="60"/>
        <v>0.18476210320000014</v>
      </c>
      <c r="M273" s="10">
        <f t="shared" si="61"/>
        <v>2.2787326061333348</v>
      </c>
      <c r="N273" s="10">
        <f t="shared" si="62"/>
        <v>1.9555757156541675</v>
      </c>
      <c r="O273" s="10">
        <f t="shared" si="54"/>
        <v>528.00544322662529</v>
      </c>
      <c r="P273" s="10">
        <f t="shared" si="55"/>
        <v>0</v>
      </c>
      <c r="Q273" s="9">
        <f t="shared" si="63"/>
        <v>29001.748858814404</v>
      </c>
      <c r="R273" s="9">
        <f t="shared" si="56"/>
        <v>29.001748858814405</v>
      </c>
      <c r="S273" s="9">
        <f t="shared" si="64"/>
        <v>8706.2438290076934</v>
      </c>
      <c r="T273" s="38">
        <f t="shared" si="57"/>
        <v>8.7062438290076933</v>
      </c>
      <c r="U273" s="38">
        <f t="shared" si="58"/>
        <v>565.90584888550006</v>
      </c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</row>
    <row r="274" spans="2:33" x14ac:dyDescent="0.75">
      <c r="B274" s="3" t="s">
        <v>8</v>
      </c>
      <c r="C274" s="3">
        <v>270</v>
      </c>
      <c r="D274" s="3">
        <v>270</v>
      </c>
      <c r="E274" s="3">
        <f t="shared" si="52"/>
        <v>12.75</v>
      </c>
      <c r="F274" s="10">
        <v>45.9</v>
      </c>
      <c r="G274" s="10">
        <f t="shared" si="59"/>
        <v>0.22222222222222232</v>
      </c>
      <c r="H274" s="10">
        <f t="shared" si="53"/>
        <v>0.80000000000000071</v>
      </c>
      <c r="I274" s="10">
        <f>'Vehicle Data'!$B$6*'WLTP Calculations'!G274</f>
        <v>65.04133333333337</v>
      </c>
      <c r="J274" s="10">
        <f>'Vehicle Data'!$B$6*9.81*'Vehicle Data'!$B$8</f>
        <v>57.42499320000001</v>
      </c>
      <c r="K274" s="10">
        <f>0.5*(1.225*'Vehicle Data'!B$9*'Vehicle Data'!B$7*'WLTP Calculations'!F274)</f>
        <v>5.5665225000000005</v>
      </c>
      <c r="L274" s="10">
        <f t="shared" si="60"/>
        <v>0.12803284903333337</v>
      </c>
      <c r="M274" s="10">
        <f t="shared" si="61"/>
        <v>1.6324188251750005</v>
      </c>
      <c r="N274" s="10">
        <f t="shared" si="62"/>
        <v>1.1408185913652775</v>
      </c>
      <c r="O274" s="10">
        <f t="shared" si="54"/>
        <v>309.16183825999019</v>
      </c>
      <c r="P274" s="10">
        <f t="shared" si="55"/>
        <v>0</v>
      </c>
      <c r="Q274" s="9">
        <f t="shared" si="63"/>
        <v>29310.910697074396</v>
      </c>
      <c r="R274" s="9">
        <f t="shared" si="56"/>
        <v>29.310910697074394</v>
      </c>
      <c r="S274" s="9">
        <f t="shared" si="64"/>
        <v>8706.2438290076934</v>
      </c>
      <c r="T274" s="38">
        <f t="shared" si="57"/>
        <v>8.7062438290076933</v>
      </c>
      <c r="U274" s="38">
        <f t="shared" si="58"/>
        <v>565.90584888550006</v>
      </c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</row>
    <row r="275" spans="2:33" x14ac:dyDescent="0.75">
      <c r="B275" s="3" t="s">
        <v>8</v>
      </c>
      <c r="C275" s="3">
        <v>271</v>
      </c>
      <c r="D275" s="3">
        <v>271</v>
      </c>
      <c r="E275" s="3">
        <f t="shared" si="52"/>
        <v>12.777777777777777</v>
      </c>
      <c r="F275" s="10">
        <v>46</v>
      </c>
      <c r="G275" s="10">
        <f t="shared" si="59"/>
        <v>-4.1666666666666963E-2</v>
      </c>
      <c r="H275" s="10">
        <f t="shared" si="53"/>
        <v>-0.14999999999999858</v>
      </c>
      <c r="I275" s="10">
        <f>'Vehicle Data'!$B$6*'WLTP Calculations'!G275</f>
        <v>-12.195250000000089</v>
      </c>
      <c r="J275" s="10">
        <f>'Vehicle Data'!$B$6*9.81*'Vehicle Data'!$B$8</f>
        <v>57.42499320000001</v>
      </c>
      <c r="K275" s="10">
        <f>0.5*(1.225*'Vehicle Data'!B$9*'Vehicle Data'!B$7*'WLTP Calculations'!F275)</f>
        <v>5.5786500000000006</v>
      </c>
      <c r="L275" s="10">
        <f t="shared" si="60"/>
        <v>5.0808393199999927E-2</v>
      </c>
      <c r="M275" s="10">
        <f t="shared" si="61"/>
        <v>0.64921835755555457</v>
      </c>
      <c r="N275" s="10">
        <f t="shared" si="62"/>
        <v>0.54310632793333269</v>
      </c>
      <c r="O275" s="10">
        <f t="shared" si="54"/>
        <v>147.72492119786648</v>
      </c>
      <c r="P275" s="10">
        <f t="shared" si="55"/>
        <v>0</v>
      </c>
      <c r="Q275" s="9">
        <f t="shared" si="63"/>
        <v>29458.635618272263</v>
      </c>
      <c r="R275" s="9">
        <f t="shared" si="56"/>
        <v>29.458635618272265</v>
      </c>
      <c r="S275" s="9">
        <f t="shared" si="64"/>
        <v>8706.2438290076934</v>
      </c>
      <c r="T275" s="38">
        <f t="shared" si="57"/>
        <v>8.7062438290076933</v>
      </c>
      <c r="U275" s="38">
        <f t="shared" si="58"/>
        <v>565.90584888550006</v>
      </c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</row>
    <row r="276" spans="2:33" x14ac:dyDescent="0.75">
      <c r="B276" s="3" t="s">
        <v>8</v>
      </c>
      <c r="C276" s="3">
        <v>272</v>
      </c>
      <c r="D276" s="3">
        <v>272</v>
      </c>
      <c r="E276" s="3">
        <f t="shared" si="52"/>
        <v>12.666666666666666</v>
      </c>
      <c r="F276" s="10">
        <v>45.6</v>
      </c>
      <c r="G276" s="10">
        <f t="shared" si="59"/>
        <v>-9.7222222222222321E-2</v>
      </c>
      <c r="H276" s="10">
        <f t="shared" si="53"/>
        <v>-0.35000000000000142</v>
      </c>
      <c r="I276" s="10">
        <f>'Vehicle Data'!$B$6*'WLTP Calculations'!G276</f>
        <v>-28.455583333333365</v>
      </c>
      <c r="J276" s="10">
        <f>'Vehicle Data'!$B$6*9.81*'Vehicle Data'!$B$8</f>
        <v>57.42499320000001</v>
      </c>
      <c r="K276" s="10">
        <f>0.5*(1.225*'Vehicle Data'!B$9*'Vehicle Data'!B$7*'WLTP Calculations'!F276)</f>
        <v>5.5301400000000003</v>
      </c>
      <c r="L276" s="10">
        <f t="shared" si="60"/>
        <v>3.4499549866666646E-2</v>
      </c>
      <c r="M276" s="10">
        <f t="shared" si="61"/>
        <v>0.43699429831111081</v>
      </c>
      <c r="N276" s="10">
        <f t="shared" si="62"/>
        <v>0.12841411883750076</v>
      </c>
      <c r="O276" s="10">
        <f t="shared" si="54"/>
        <v>35.057054442637707</v>
      </c>
      <c r="P276" s="10">
        <f t="shared" si="55"/>
        <v>0</v>
      </c>
      <c r="Q276" s="9">
        <f t="shared" si="63"/>
        <v>29493.6926727149</v>
      </c>
      <c r="R276" s="9">
        <f t="shared" si="56"/>
        <v>29.4936926727149</v>
      </c>
      <c r="S276" s="9">
        <f t="shared" si="64"/>
        <v>8706.2438290076934</v>
      </c>
      <c r="T276" s="38">
        <f t="shared" si="57"/>
        <v>8.7062438290076933</v>
      </c>
      <c r="U276" s="38">
        <f t="shared" si="58"/>
        <v>565.90584888550006</v>
      </c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</row>
    <row r="277" spans="2:33" x14ac:dyDescent="0.75">
      <c r="B277" s="3" t="s">
        <v>8</v>
      </c>
      <c r="C277" s="3">
        <v>273</v>
      </c>
      <c r="D277" s="3">
        <v>273</v>
      </c>
      <c r="E277" s="3">
        <f t="shared" si="52"/>
        <v>12.583333333333332</v>
      </c>
      <c r="F277" s="10">
        <v>45.3</v>
      </c>
      <c r="G277" s="10">
        <f t="shared" si="59"/>
        <v>-0.2638888888888884</v>
      </c>
      <c r="H277" s="10">
        <f t="shared" si="53"/>
        <v>-0.94999999999999929</v>
      </c>
      <c r="I277" s="10">
        <f>'Vehicle Data'!$B$6*'WLTP Calculations'!G277</f>
        <v>-77.236583333333201</v>
      </c>
      <c r="J277" s="10">
        <f>'Vehicle Data'!$B$6*9.81*'Vehicle Data'!$B$8</f>
        <v>57.42499320000001</v>
      </c>
      <c r="K277" s="10">
        <f>0.5*(1.225*'Vehicle Data'!B$9*'Vehicle Data'!B$7*'WLTP Calculations'!F277)</f>
        <v>5.4937575000000001</v>
      </c>
      <c r="L277" s="10">
        <f t="shared" si="60"/>
        <v>-1.4317832633333189E-2</v>
      </c>
      <c r="M277" s="10">
        <f t="shared" si="61"/>
        <v>-0.18016606063610927</v>
      </c>
      <c r="N277" s="10">
        <f t="shared" si="62"/>
        <v>-0.81965476884722144</v>
      </c>
      <c r="O277" s="10">
        <f t="shared" si="54"/>
        <v>0</v>
      </c>
      <c r="P277" s="10">
        <f t="shared" si="55"/>
        <v>-224.58540666413867</v>
      </c>
      <c r="Q277" s="9">
        <f t="shared" si="63"/>
        <v>29493.6926727149</v>
      </c>
      <c r="R277" s="9">
        <f t="shared" si="56"/>
        <v>29.4936926727149</v>
      </c>
      <c r="S277" s="9">
        <f t="shared" si="64"/>
        <v>8930.8292356718321</v>
      </c>
      <c r="T277" s="38">
        <f t="shared" si="57"/>
        <v>8.9308292356718315</v>
      </c>
      <c r="U277" s="38">
        <f t="shared" si="58"/>
        <v>580.50390031866903</v>
      </c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</row>
    <row r="278" spans="2:33" x14ac:dyDescent="0.75">
      <c r="B278" s="3" t="s">
        <v>8</v>
      </c>
      <c r="C278" s="3">
        <v>274</v>
      </c>
      <c r="D278" s="3">
        <v>274</v>
      </c>
      <c r="E278" s="3">
        <f t="shared" si="52"/>
        <v>12.138888888888889</v>
      </c>
      <c r="F278" s="10">
        <v>43.7</v>
      </c>
      <c r="G278" s="10">
        <f t="shared" si="59"/>
        <v>-0.625</v>
      </c>
      <c r="H278" s="10">
        <f t="shared" si="53"/>
        <v>-2.25</v>
      </c>
      <c r="I278" s="10">
        <f>'Vehicle Data'!$B$6*'WLTP Calculations'!G278</f>
        <v>-182.92875000000004</v>
      </c>
      <c r="J278" s="10">
        <f>'Vehicle Data'!$B$6*9.81*'Vehicle Data'!$B$8</f>
        <v>57.42499320000001</v>
      </c>
      <c r="K278" s="10">
        <f>0.5*(1.225*'Vehicle Data'!B$9*'Vehicle Data'!B$7*'WLTP Calculations'!F278)</f>
        <v>5.2997175000000007</v>
      </c>
      <c r="L278" s="10">
        <f t="shared" si="60"/>
        <v>-0.12020403930000002</v>
      </c>
      <c r="M278" s="10">
        <f t="shared" si="61"/>
        <v>-1.4591434770583336</v>
      </c>
      <c r="N278" s="10">
        <f t="shared" si="62"/>
        <v>-1.6891465803958341</v>
      </c>
      <c r="O278" s="10">
        <f t="shared" si="54"/>
        <v>0</v>
      </c>
      <c r="P278" s="10">
        <f t="shared" si="55"/>
        <v>-464.51530960885435</v>
      </c>
      <c r="Q278" s="9">
        <f t="shared" si="63"/>
        <v>29493.6926727149</v>
      </c>
      <c r="R278" s="9">
        <f t="shared" si="56"/>
        <v>29.4936926727149</v>
      </c>
      <c r="S278" s="9">
        <f t="shared" si="64"/>
        <v>9395.3445452806864</v>
      </c>
      <c r="T278" s="38">
        <f t="shared" si="57"/>
        <v>9.3953445452806861</v>
      </c>
      <c r="U278" s="38">
        <f t="shared" si="58"/>
        <v>610.69739544324455</v>
      </c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</row>
    <row r="279" spans="2:33" x14ac:dyDescent="0.75">
      <c r="B279" s="3" t="s">
        <v>8</v>
      </c>
      <c r="C279" s="3">
        <v>275</v>
      </c>
      <c r="D279" s="3">
        <v>275</v>
      </c>
      <c r="E279" s="3">
        <f t="shared" si="52"/>
        <v>11.333333333333332</v>
      </c>
      <c r="F279" s="10">
        <v>40.799999999999997</v>
      </c>
      <c r="G279" s="10">
        <f t="shared" si="59"/>
        <v>-0.79166666666666696</v>
      </c>
      <c r="H279" s="10">
        <f t="shared" si="53"/>
        <v>-2.8500000000000014</v>
      </c>
      <c r="I279" s="10">
        <f>'Vehicle Data'!$B$6*'WLTP Calculations'!G279</f>
        <v>-231.70975000000013</v>
      </c>
      <c r="J279" s="10">
        <f>'Vehicle Data'!$B$6*9.81*'Vehicle Data'!$B$8</f>
        <v>57.42499320000001</v>
      </c>
      <c r="K279" s="10">
        <f>0.5*(1.225*'Vehicle Data'!B$9*'Vehicle Data'!B$7*'WLTP Calculations'!F279)</f>
        <v>4.9480199999999996</v>
      </c>
      <c r="L279" s="10">
        <f t="shared" si="60"/>
        <v>-0.16933673680000011</v>
      </c>
      <c r="M279" s="10">
        <f t="shared" si="61"/>
        <v>-1.9191496837333344</v>
      </c>
      <c r="N279" s="10">
        <f t="shared" si="62"/>
        <v>-2.0052709286814814</v>
      </c>
      <c r="O279" s="10">
        <f t="shared" si="54"/>
        <v>0</v>
      </c>
      <c r="P279" s="10">
        <f t="shared" si="55"/>
        <v>-553.4547763160889</v>
      </c>
      <c r="Q279" s="9">
        <f t="shared" si="63"/>
        <v>29493.6926727149</v>
      </c>
      <c r="R279" s="9">
        <f t="shared" si="56"/>
        <v>29.4936926727149</v>
      </c>
      <c r="S279" s="9">
        <f t="shared" si="64"/>
        <v>9948.7993215967745</v>
      </c>
      <c r="T279" s="38">
        <f t="shared" si="57"/>
        <v>9.9487993215967752</v>
      </c>
      <c r="U279" s="38">
        <f t="shared" si="58"/>
        <v>646.67195590379038</v>
      </c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</row>
    <row r="280" spans="2:33" x14ac:dyDescent="0.75">
      <c r="B280" s="3" t="s">
        <v>8</v>
      </c>
      <c r="C280" s="3">
        <v>276</v>
      </c>
      <c r="D280" s="3">
        <v>276</v>
      </c>
      <c r="E280" s="3">
        <f t="shared" si="52"/>
        <v>10.555555555555555</v>
      </c>
      <c r="F280" s="10">
        <v>38</v>
      </c>
      <c r="G280" s="10">
        <f t="shared" si="59"/>
        <v>-0.8888888888888884</v>
      </c>
      <c r="H280" s="10">
        <f t="shared" si="53"/>
        <v>-3.1999999999999993</v>
      </c>
      <c r="I280" s="10">
        <f>'Vehicle Data'!$B$6*'WLTP Calculations'!G280</f>
        <v>-260.16533333333319</v>
      </c>
      <c r="J280" s="10">
        <f>'Vehicle Data'!$B$6*9.81*'Vehicle Data'!$B$8</f>
        <v>57.42499320000001</v>
      </c>
      <c r="K280" s="10">
        <f>0.5*(1.225*'Vehicle Data'!B$9*'Vehicle Data'!B$7*'WLTP Calculations'!F280)</f>
        <v>4.6084500000000004</v>
      </c>
      <c r="L280" s="10">
        <f t="shared" si="60"/>
        <v>-0.19813189013333318</v>
      </c>
      <c r="M280" s="10">
        <f t="shared" si="61"/>
        <v>-2.0913921736296279</v>
      </c>
      <c r="N280" s="10">
        <f t="shared" si="62"/>
        <v>-2.1303666122666667</v>
      </c>
      <c r="O280" s="10">
        <f t="shared" si="54"/>
        <v>0</v>
      </c>
      <c r="P280" s="10">
        <f t="shared" si="55"/>
        <v>-590.11155159786665</v>
      </c>
      <c r="Q280" s="9">
        <f t="shared" si="63"/>
        <v>29493.6926727149</v>
      </c>
      <c r="R280" s="9">
        <f t="shared" si="56"/>
        <v>29.4936926727149</v>
      </c>
      <c r="S280" s="9">
        <f t="shared" si="64"/>
        <v>10538.910873194642</v>
      </c>
      <c r="T280" s="38">
        <f t="shared" si="57"/>
        <v>10.538910873194641</v>
      </c>
      <c r="U280" s="38">
        <f t="shared" si="58"/>
        <v>685.02920675765165</v>
      </c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</row>
    <row r="281" spans="2:33" x14ac:dyDescent="0.75">
      <c r="B281" s="3" t="s">
        <v>8</v>
      </c>
      <c r="C281" s="3">
        <v>277</v>
      </c>
      <c r="D281" s="3">
        <v>277</v>
      </c>
      <c r="E281" s="3">
        <f t="shared" si="52"/>
        <v>9.5555555555555554</v>
      </c>
      <c r="F281" s="10">
        <v>34.4</v>
      </c>
      <c r="G281" s="10">
        <f t="shared" si="59"/>
        <v>-0.9861111111111116</v>
      </c>
      <c r="H281" s="10">
        <f t="shared" si="53"/>
        <v>-3.5500000000000007</v>
      </c>
      <c r="I281" s="10">
        <f>'Vehicle Data'!$B$6*'WLTP Calculations'!G281</f>
        <v>-288.62091666666686</v>
      </c>
      <c r="J281" s="10">
        <f>'Vehicle Data'!$B$6*9.81*'Vehicle Data'!$B$8</f>
        <v>57.42499320000001</v>
      </c>
      <c r="K281" s="10">
        <f>0.5*(1.225*'Vehicle Data'!B$9*'Vehicle Data'!B$7*'WLTP Calculations'!F281)</f>
        <v>4.1718599999999997</v>
      </c>
      <c r="L281" s="10">
        <f t="shared" si="60"/>
        <v>-0.22702406346666684</v>
      </c>
      <c r="M281" s="10">
        <f t="shared" si="61"/>
        <v>-2.1693410509037054</v>
      </c>
      <c r="N281" s="10">
        <f t="shared" si="62"/>
        <v>-2.3748314702254638</v>
      </c>
      <c r="O281" s="10">
        <f t="shared" si="54"/>
        <v>0</v>
      </c>
      <c r="P281" s="10">
        <f t="shared" si="55"/>
        <v>-660.20314872267897</v>
      </c>
      <c r="Q281" s="9">
        <f t="shared" si="63"/>
        <v>29493.6926727149</v>
      </c>
      <c r="R281" s="9">
        <f t="shared" si="56"/>
        <v>29.4936926727149</v>
      </c>
      <c r="S281" s="9">
        <f t="shared" si="64"/>
        <v>11199.114021917321</v>
      </c>
      <c r="T281" s="38">
        <f t="shared" si="57"/>
        <v>11.199114021917321</v>
      </c>
      <c r="U281" s="38">
        <f t="shared" si="58"/>
        <v>727.9424114246259</v>
      </c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</row>
    <row r="282" spans="2:33" x14ac:dyDescent="0.75">
      <c r="B282" s="3" t="s">
        <v>8</v>
      </c>
      <c r="C282" s="3">
        <v>278</v>
      </c>
      <c r="D282" s="3">
        <v>278</v>
      </c>
      <c r="E282" s="3">
        <f t="shared" si="52"/>
        <v>8.5833333333333321</v>
      </c>
      <c r="F282" s="10">
        <v>30.9</v>
      </c>
      <c r="G282" s="10">
        <f t="shared" si="59"/>
        <v>-1.2361111111111112</v>
      </c>
      <c r="H282" s="10">
        <f t="shared" si="53"/>
        <v>-4.4499999999999993</v>
      </c>
      <c r="I282" s="10">
        <f>'Vehicle Data'!$B$6*'WLTP Calculations'!G282</f>
        <v>-361.79241666666672</v>
      </c>
      <c r="J282" s="10">
        <f>'Vehicle Data'!$B$6*9.81*'Vehicle Data'!$B$8</f>
        <v>57.42499320000001</v>
      </c>
      <c r="K282" s="10">
        <f>0.5*(1.225*'Vehicle Data'!B$9*'Vehicle Data'!B$7*'WLTP Calculations'!F282)</f>
        <v>3.7473974999999999</v>
      </c>
      <c r="L282" s="10">
        <f t="shared" si="60"/>
        <v>-0.3006200259666667</v>
      </c>
      <c r="M282" s="10">
        <f t="shared" si="61"/>
        <v>-2.5803218895472222</v>
      </c>
      <c r="N282" s="10">
        <f t="shared" si="62"/>
        <v>-2.4435592752805553</v>
      </c>
      <c r="O282" s="10">
        <f t="shared" si="54"/>
        <v>0</v>
      </c>
      <c r="P282" s="10">
        <f t="shared" si="55"/>
        <v>-681.75303780327488</v>
      </c>
      <c r="Q282" s="9">
        <f t="shared" si="63"/>
        <v>29493.6926727149</v>
      </c>
      <c r="R282" s="9">
        <f t="shared" si="56"/>
        <v>29.4936926727149</v>
      </c>
      <c r="S282" s="9">
        <f t="shared" si="64"/>
        <v>11880.867059720596</v>
      </c>
      <c r="T282" s="38">
        <f t="shared" si="57"/>
        <v>11.880867059720597</v>
      </c>
      <c r="U282" s="38">
        <f t="shared" si="58"/>
        <v>772.25635888183876</v>
      </c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</row>
    <row r="283" spans="2:33" x14ac:dyDescent="0.75">
      <c r="B283" s="3" t="s">
        <v>8</v>
      </c>
      <c r="C283" s="3">
        <v>279</v>
      </c>
      <c r="D283" s="3">
        <v>279</v>
      </c>
      <c r="E283" s="3">
        <f t="shared" si="52"/>
        <v>7.083333333333333</v>
      </c>
      <c r="F283" s="10">
        <v>25.5</v>
      </c>
      <c r="G283" s="10">
        <f t="shared" si="59"/>
        <v>-1.3194444444444442</v>
      </c>
      <c r="H283" s="10">
        <f t="shared" si="53"/>
        <v>-4.75</v>
      </c>
      <c r="I283" s="10">
        <f>'Vehicle Data'!$B$6*'WLTP Calculations'!G283</f>
        <v>-386.18291666666664</v>
      </c>
      <c r="J283" s="10">
        <f>'Vehicle Data'!$B$6*9.81*'Vehicle Data'!$B$8</f>
        <v>57.42499320000001</v>
      </c>
      <c r="K283" s="10">
        <f>0.5*(1.225*'Vehicle Data'!B$9*'Vehicle Data'!B$7*'WLTP Calculations'!F283)</f>
        <v>3.0925125000000002</v>
      </c>
      <c r="L283" s="10">
        <f t="shared" si="60"/>
        <v>-0.32566541096666662</v>
      </c>
      <c r="M283" s="10">
        <f t="shared" si="61"/>
        <v>-2.3067966610138884</v>
      </c>
      <c r="N283" s="10">
        <f t="shared" si="62"/>
        <v>-1.6153682698384257</v>
      </c>
      <c r="O283" s="10">
        <f t="shared" si="54"/>
        <v>0</v>
      </c>
      <c r="P283" s="10">
        <f t="shared" si="55"/>
        <v>-452.30311555475919</v>
      </c>
      <c r="Q283" s="9">
        <f t="shared" si="63"/>
        <v>29493.6926727149</v>
      </c>
      <c r="R283" s="9">
        <f t="shared" si="56"/>
        <v>29.4936926727149</v>
      </c>
      <c r="S283" s="9">
        <f t="shared" si="64"/>
        <v>12333.170175275356</v>
      </c>
      <c r="T283" s="38">
        <f t="shared" si="57"/>
        <v>12.333170175275356</v>
      </c>
      <c r="U283" s="38">
        <f t="shared" si="58"/>
        <v>801.6560613928981</v>
      </c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</row>
    <row r="284" spans="2:33" x14ac:dyDescent="0.75">
      <c r="B284" s="3" t="s">
        <v>8</v>
      </c>
      <c r="C284" s="3">
        <v>280</v>
      </c>
      <c r="D284" s="3">
        <v>280</v>
      </c>
      <c r="E284" s="3">
        <f t="shared" si="52"/>
        <v>5.9444444444444438</v>
      </c>
      <c r="F284" s="10">
        <v>21.4</v>
      </c>
      <c r="G284" s="10">
        <f t="shared" si="59"/>
        <v>-0.73611111111111116</v>
      </c>
      <c r="H284" s="10">
        <f t="shared" si="53"/>
        <v>-2.6500000000000004</v>
      </c>
      <c r="I284" s="10">
        <f>'Vehicle Data'!$B$6*'WLTP Calculations'!G284</f>
        <v>-215.44941666666671</v>
      </c>
      <c r="J284" s="10">
        <f>'Vehicle Data'!$B$6*9.81*'Vehicle Data'!$B$8</f>
        <v>57.42499320000001</v>
      </c>
      <c r="K284" s="10">
        <f>0.5*(1.225*'Vehicle Data'!B$9*'Vehicle Data'!B$7*'WLTP Calculations'!F284)</f>
        <v>2.5952850000000001</v>
      </c>
      <c r="L284" s="10">
        <f t="shared" si="60"/>
        <v>-0.1554291384666667</v>
      </c>
      <c r="M284" s="10">
        <f t="shared" si="61"/>
        <v>-0.92393987866296301</v>
      </c>
      <c r="N284" s="10">
        <f t="shared" si="62"/>
        <v>-0.12291574993703691</v>
      </c>
      <c r="O284" s="10">
        <f t="shared" si="54"/>
        <v>0</v>
      </c>
      <c r="P284" s="10">
        <f t="shared" si="55"/>
        <v>-34.539325732307375</v>
      </c>
      <c r="Q284" s="9">
        <f t="shared" si="63"/>
        <v>29493.6926727149</v>
      </c>
      <c r="R284" s="9">
        <f t="shared" si="56"/>
        <v>29.4936926727149</v>
      </c>
      <c r="S284" s="9">
        <f t="shared" si="64"/>
        <v>12367.709501007663</v>
      </c>
      <c r="T284" s="38">
        <f t="shared" si="57"/>
        <v>12.367709501007663</v>
      </c>
      <c r="U284" s="38">
        <f t="shared" si="58"/>
        <v>803.90111756549811</v>
      </c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</row>
    <row r="285" spans="2:33" x14ac:dyDescent="0.75">
      <c r="B285" s="3" t="s">
        <v>8</v>
      </c>
      <c r="C285" s="3">
        <v>281</v>
      </c>
      <c r="D285" s="3">
        <v>281</v>
      </c>
      <c r="E285" s="3">
        <f t="shared" si="52"/>
        <v>5.6111111111111107</v>
      </c>
      <c r="F285" s="10">
        <v>20.2</v>
      </c>
      <c r="G285" s="10">
        <f t="shared" si="59"/>
        <v>0.20833333333333348</v>
      </c>
      <c r="H285" s="10">
        <f t="shared" si="53"/>
        <v>0.75</v>
      </c>
      <c r="I285" s="10">
        <f>'Vehicle Data'!$B$6*'WLTP Calculations'!G285</f>
        <v>60.97625000000005</v>
      </c>
      <c r="J285" s="10">
        <f>'Vehicle Data'!$B$6*9.81*'Vehicle Data'!$B$8</f>
        <v>57.42499320000001</v>
      </c>
      <c r="K285" s="10">
        <f>0.5*(1.225*'Vehicle Data'!B$9*'Vehicle Data'!B$7*'WLTP Calculations'!F285)</f>
        <v>2.4497550000000001</v>
      </c>
      <c r="L285" s="10">
        <f t="shared" si="60"/>
        <v>0.12085099820000006</v>
      </c>
      <c r="M285" s="10">
        <f t="shared" si="61"/>
        <v>0.67810837878888919</v>
      </c>
      <c r="N285" s="10">
        <f t="shared" si="62"/>
        <v>1.3580008977782414</v>
      </c>
      <c r="O285" s="10">
        <f t="shared" si="54"/>
        <v>382.95625317346406</v>
      </c>
      <c r="P285" s="10">
        <f t="shared" si="55"/>
        <v>0</v>
      </c>
      <c r="Q285" s="9">
        <f t="shared" si="63"/>
        <v>29876.648925888363</v>
      </c>
      <c r="R285" s="9">
        <f t="shared" si="56"/>
        <v>29.876648925888365</v>
      </c>
      <c r="S285" s="9">
        <f t="shared" si="64"/>
        <v>12367.709501007663</v>
      </c>
      <c r="T285" s="38">
        <f t="shared" si="57"/>
        <v>12.367709501007663</v>
      </c>
      <c r="U285" s="38">
        <f t="shared" si="58"/>
        <v>803.90111756549811</v>
      </c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</row>
    <row r="286" spans="2:33" x14ac:dyDescent="0.75">
      <c r="B286" s="3" t="s">
        <v>8</v>
      </c>
      <c r="C286" s="3">
        <v>282</v>
      </c>
      <c r="D286" s="3">
        <v>282</v>
      </c>
      <c r="E286" s="3">
        <f t="shared" si="52"/>
        <v>6.3611111111111107</v>
      </c>
      <c r="F286" s="10">
        <v>22.9</v>
      </c>
      <c r="G286" s="10">
        <f t="shared" si="59"/>
        <v>0.88888888888888928</v>
      </c>
      <c r="H286" s="10">
        <f t="shared" si="53"/>
        <v>3.2000000000000011</v>
      </c>
      <c r="I286" s="10">
        <f>'Vehicle Data'!$B$6*'WLTP Calculations'!G286</f>
        <v>260.16533333333348</v>
      </c>
      <c r="J286" s="10">
        <f>'Vehicle Data'!$B$6*9.81*'Vehicle Data'!$B$8</f>
        <v>57.42499320000001</v>
      </c>
      <c r="K286" s="10">
        <f>0.5*(1.225*'Vehicle Data'!B$9*'Vehicle Data'!B$7*'WLTP Calculations'!F286)</f>
        <v>2.7771975000000002</v>
      </c>
      <c r="L286" s="10">
        <f t="shared" si="60"/>
        <v>0.32036752403333352</v>
      </c>
      <c r="M286" s="10">
        <f t="shared" si="61"/>
        <v>2.0378934167675937</v>
      </c>
      <c r="N286" s="10">
        <f t="shared" si="62"/>
        <v>2.3393485104375014</v>
      </c>
      <c r="O286" s="10">
        <f t="shared" si="54"/>
        <v>662.03562845381293</v>
      </c>
      <c r="P286" s="10">
        <f t="shared" si="55"/>
        <v>0</v>
      </c>
      <c r="Q286" s="9">
        <f t="shared" si="63"/>
        <v>30538.684554342177</v>
      </c>
      <c r="R286" s="9">
        <f t="shared" si="56"/>
        <v>30.538684554342176</v>
      </c>
      <c r="S286" s="9">
        <f t="shared" si="64"/>
        <v>12367.709501007663</v>
      </c>
      <c r="T286" s="38">
        <f t="shared" si="57"/>
        <v>12.367709501007663</v>
      </c>
      <c r="U286" s="38">
        <f t="shared" si="58"/>
        <v>803.90111756549811</v>
      </c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</row>
    <row r="287" spans="2:33" x14ac:dyDescent="0.75">
      <c r="B287" s="3" t="s">
        <v>8</v>
      </c>
      <c r="C287" s="3">
        <v>283</v>
      </c>
      <c r="D287" s="3">
        <v>283</v>
      </c>
      <c r="E287" s="3">
        <f t="shared" si="52"/>
        <v>7.3888888888888893</v>
      </c>
      <c r="F287" s="10">
        <v>26.6</v>
      </c>
      <c r="G287" s="10">
        <f t="shared" si="59"/>
        <v>1.0138888888888893</v>
      </c>
      <c r="H287" s="10">
        <f t="shared" si="53"/>
        <v>3.6500000000000004</v>
      </c>
      <c r="I287" s="10">
        <f>'Vehicle Data'!$B$6*'WLTP Calculations'!G287</f>
        <v>296.7510833333335</v>
      </c>
      <c r="J287" s="10">
        <f>'Vehicle Data'!$B$6*9.81*'Vehicle Data'!$B$8</f>
        <v>57.42499320000001</v>
      </c>
      <c r="K287" s="10">
        <f>0.5*(1.225*'Vehicle Data'!B$9*'Vehicle Data'!B$7*'WLTP Calculations'!F287)</f>
        <v>3.2259150000000005</v>
      </c>
      <c r="L287" s="10">
        <f t="shared" si="60"/>
        <v>0.35740199153333352</v>
      </c>
      <c r="M287" s="10">
        <f t="shared" si="61"/>
        <v>2.640803604107409</v>
      </c>
      <c r="N287" s="10">
        <f t="shared" si="62"/>
        <v>2.8554373847814829</v>
      </c>
      <c r="O287" s="10">
        <f t="shared" si="54"/>
        <v>810.94421727794111</v>
      </c>
      <c r="P287" s="10">
        <f t="shared" si="55"/>
        <v>0</v>
      </c>
      <c r="Q287" s="9">
        <f t="shared" si="63"/>
        <v>31349.628771620119</v>
      </c>
      <c r="R287" s="9">
        <f t="shared" si="56"/>
        <v>31.349628771620118</v>
      </c>
      <c r="S287" s="9">
        <f t="shared" si="64"/>
        <v>12367.709501007663</v>
      </c>
      <c r="T287" s="38">
        <f t="shared" si="57"/>
        <v>12.367709501007663</v>
      </c>
      <c r="U287" s="38">
        <f t="shared" si="58"/>
        <v>803.90111756549811</v>
      </c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</row>
    <row r="288" spans="2:33" x14ac:dyDescent="0.75">
      <c r="B288" s="3" t="s">
        <v>8</v>
      </c>
      <c r="C288" s="3">
        <v>284</v>
      </c>
      <c r="D288" s="3">
        <v>284</v>
      </c>
      <c r="E288" s="3">
        <f t="shared" si="52"/>
        <v>8.3888888888888893</v>
      </c>
      <c r="F288" s="10">
        <v>30.2</v>
      </c>
      <c r="G288" s="10">
        <f t="shared" si="59"/>
        <v>1.041666666666667</v>
      </c>
      <c r="H288" s="10">
        <f t="shared" si="53"/>
        <v>3.75</v>
      </c>
      <c r="I288" s="10">
        <f>'Vehicle Data'!$B$6*'WLTP Calculations'!G288</f>
        <v>304.88125000000014</v>
      </c>
      <c r="J288" s="10">
        <f>'Vehicle Data'!$B$6*9.81*'Vehicle Data'!$B$8</f>
        <v>57.42499320000001</v>
      </c>
      <c r="K288" s="10">
        <f>0.5*(1.225*'Vehicle Data'!B$9*'Vehicle Data'!B$7*'WLTP Calculations'!F288)</f>
        <v>3.6625050000000003</v>
      </c>
      <c r="L288" s="10">
        <f t="shared" si="60"/>
        <v>0.36596874820000014</v>
      </c>
      <c r="M288" s="10">
        <f t="shared" si="61"/>
        <v>3.0700711654555568</v>
      </c>
      <c r="N288" s="10">
        <f t="shared" si="62"/>
        <v>3.212786228681944</v>
      </c>
      <c r="O288" s="10">
        <f t="shared" si="54"/>
        <v>915.64407517435404</v>
      </c>
      <c r="P288" s="10">
        <f t="shared" si="55"/>
        <v>0</v>
      </c>
      <c r="Q288" s="9">
        <f t="shared" si="63"/>
        <v>32265.272846794473</v>
      </c>
      <c r="R288" s="9">
        <f t="shared" si="56"/>
        <v>32.265272846794474</v>
      </c>
      <c r="S288" s="9">
        <f t="shared" si="64"/>
        <v>12367.709501007663</v>
      </c>
      <c r="T288" s="38">
        <f t="shared" si="57"/>
        <v>12.367709501007663</v>
      </c>
      <c r="U288" s="38">
        <f t="shared" si="58"/>
        <v>803.90111756549811</v>
      </c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</row>
    <row r="289" spans="2:33" x14ac:dyDescent="0.75">
      <c r="B289" s="3" t="s">
        <v>8</v>
      </c>
      <c r="C289" s="3">
        <v>285</v>
      </c>
      <c r="D289" s="3">
        <v>285</v>
      </c>
      <c r="E289" s="3">
        <f t="shared" si="52"/>
        <v>9.4722222222222232</v>
      </c>
      <c r="F289" s="10">
        <v>34.1</v>
      </c>
      <c r="G289" s="10">
        <f t="shared" si="59"/>
        <v>0.99999999999999911</v>
      </c>
      <c r="H289" s="10">
        <f t="shared" si="53"/>
        <v>3.5999999999999996</v>
      </c>
      <c r="I289" s="10">
        <f>'Vehicle Data'!$B$6*'WLTP Calculations'!G289</f>
        <v>292.68599999999975</v>
      </c>
      <c r="J289" s="10">
        <f>'Vehicle Data'!$B$6*9.81*'Vehicle Data'!$B$8</f>
        <v>57.42499320000001</v>
      </c>
      <c r="K289" s="10">
        <f>0.5*(1.225*'Vehicle Data'!B$9*'Vehicle Data'!B$7*'WLTP Calculations'!F289)</f>
        <v>4.1354775000000004</v>
      </c>
      <c r="L289" s="10">
        <f t="shared" si="60"/>
        <v>0.35424647069999976</v>
      </c>
      <c r="M289" s="10">
        <f t="shared" si="61"/>
        <v>3.3555012919083316</v>
      </c>
      <c r="N289" s="10">
        <f t="shared" si="62"/>
        <v>3.3932480160486094</v>
      </c>
      <c r="O289" s="10">
        <f t="shared" si="54"/>
        <v>970.46893258990224</v>
      </c>
      <c r="P289" s="10">
        <f t="shared" si="55"/>
        <v>0</v>
      </c>
      <c r="Q289" s="9">
        <f t="shared" si="63"/>
        <v>33235.741779384378</v>
      </c>
      <c r="R289" s="9">
        <f t="shared" si="56"/>
        <v>33.235741779384377</v>
      </c>
      <c r="S289" s="9">
        <f t="shared" si="64"/>
        <v>12367.709501007663</v>
      </c>
      <c r="T289" s="38">
        <f t="shared" si="57"/>
        <v>12.367709501007663</v>
      </c>
      <c r="U289" s="38">
        <f t="shared" si="58"/>
        <v>803.90111756549811</v>
      </c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</row>
    <row r="290" spans="2:33" x14ac:dyDescent="0.75">
      <c r="B290" s="3" t="s">
        <v>8</v>
      </c>
      <c r="C290" s="3">
        <v>286</v>
      </c>
      <c r="D290" s="3">
        <v>286</v>
      </c>
      <c r="E290" s="3">
        <f t="shared" si="52"/>
        <v>10.388888888888888</v>
      </c>
      <c r="F290" s="10">
        <v>37.4</v>
      </c>
      <c r="G290" s="10">
        <f t="shared" si="59"/>
        <v>0.91666666666666607</v>
      </c>
      <c r="H290" s="10">
        <f t="shared" si="53"/>
        <v>3.3000000000000007</v>
      </c>
      <c r="I290" s="10">
        <f>'Vehicle Data'!$B$6*'WLTP Calculations'!G290</f>
        <v>268.29549999999983</v>
      </c>
      <c r="J290" s="10">
        <f>'Vehicle Data'!$B$6*9.81*'Vehicle Data'!$B$8</f>
        <v>57.42499320000001</v>
      </c>
      <c r="K290" s="10">
        <f>0.5*(1.225*'Vehicle Data'!B$9*'Vehicle Data'!B$7*'WLTP Calculations'!F290)</f>
        <v>4.535685</v>
      </c>
      <c r="L290" s="10">
        <f t="shared" si="60"/>
        <v>0.33025617819999986</v>
      </c>
      <c r="M290" s="10">
        <f t="shared" si="61"/>
        <v>3.4309947401888872</v>
      </c>
      <c r="N290" s="10">
        <f t="shared" si="62"/>
        <v>3.5846244392597222</v>
      </c>
      <c r="O290" s="10">
        <f t="shared" si="54"/>
        <v>1028.7872140675402</v>
      </c>
      <c r="P290" s="10">
        <f t="shared" si="55"/>
        <v>0</v>
      </c>
      <c r="Q290" s="9">
        <f t="shared" si="63"/>
        <v>34264.528993451917</v>
      </c>
      <c r="R290" s="9">
        <f t="shared" si="56"/>
        <v>34.264528993451918</v>
      </c>
      <c r="S290" s="9">
        <f t="shared" si="64"/>
        <v>12367.709501007663</v>
      </c>
      <c r="T290" s="38">
        <f t="shared" si="57"/>
        <v>12.367709501007663</v>
      </c>
      <c r="U290" s="38">
        <f t="shared" si="58"/>
        <v>803.90111756549811</v>
      </c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</row>
    <row r="291" spans="2:33" x14ac:dyDescent="0.75">
      <c r="B291" s="3" t="s">
        <v>8</v>
      </c>
      <c r="C291" s="3">
        <v>287</v>
      </c>
      <c r="D291" s="3">
        <v>287</v>
      </c>
      <c r="E291" s="3">
        <f t="shared" si="52"/>
        <v>11.305555555555555</v>
      </c>
      <c r="F291" s="10">
        <v>40.700000000000003</v>
      </c>
      <c r="G291" s="10">
        <f t="shared" si="59"/>
        <v>0.91666666666666696</v>
      </c>
      <c r="H291" s="10">
        <f t="shared" si="53"/>
        <v>3.3000000000000007</v>
      </c>
      <c r="I291" s="10">
        <f>'Vehicle Data'!$B$6*'WLTP Calculations'!G291</f>
        <v>268.29550000000012</v>
      </c>
      <c r="J291" s="10">
        <f>'Vehicle Data'!$B$6*9.81*'Vehicle Data'!$B$8</f>
        <v>57.42499320000001</v>
      </c>
      <c r="K291" s="10">
        <f>0.5*(1.225*'Vehicle Data'!B$9*'Vehicle Data'!B$7*'WLTP Calculations'!F291)</f>
        <v>4.9358925000000005</v>
      </c>
      <c r="L291" s="10">
        <f t="shared" si="60"/>
        <v>0.33065638570000017</v>
      </c>
      <c r="M291" s="10">
        <f t="shared" si="61"/>
        <v>3.7382541383305572</v>
      </c>
      <c r="N291" s="10">
        <f t="shared" si="62"/>
        <v>3.8922506942763886</v>
      </c>
      <c r="O291" s="10">
        <f t="shared" si="54"/>
        <v>1120.9681999515999</v>
      </c>
      <c r="P291" s="10">
        <f t="shared" si="55"/>
        <v>0</v>
      </c>
      <c r="Q291" s="9">
        <f t="shared" si="63"/>
        <v>35385.49719340352</v>
      </c>
      <c r="R291" s="9">
        <f t="shared" si="56"/>
        <v>35.385497193403523</v>
      </c>
      <c r="S291" s="9">
        <f t="shared" si="64"/>
        <v>12367.709501007663</v>
      </c>
      <c r="T291" s="38">
        <f t="shared" si="57"/>
        <v>12.367709501007663</v>
      </c>
      <c r="U291" s="38">
        <f t="shared" si="58"/>
        <v>803.90111756549811</v>
      </c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</row>
    <row r="292" spans="2:33" x14ac:dyDescent="0.75">
      <c r="B292" s="3" t="s">
        <v>8</v>
      </c>
      <c r="C292" s="3">
        <v>288</v>
      </c>
      <c r="D292" s="3">
        <v>288</v>
      </c>
      <c r="E292" s="3">
        <f t="shared" si="52"/>
        <v>12.222222222222221</v>
      </c>
      <c r="F292" s="10">
        <v>44</v>
      </c>
      <c r="G292" s="10">
        <f t="shared" si="59"/>
        <v>0.91666666666666607</v>
      </c>
      <c r="H292" s="10">
        <f t="shared" si="53"/>
        <v>3.2999999999999972</v>
      </c>
      <c r="I292" s="10">
        <f>'Vehicle Data'!$B$6*'WLTP Calculations'!G292</f>
        <v>268.29549999999983</v>
      </c>
      <c r="J292" s="10">
        <f>'Vehicle Data'!$B$6*9.81*'Vehicle Data'!$B$8</f>
        <v>57.42499320000001</v>
      </c>
      <c r="K292" s="10">
        <f>0.5*(1.225*'Vehicle Data'!B$9*'Vehicle Data'!B$7*'WLTP Calculations'!F292)</f>
        <v>5.3361000000000001</v>
      </c>
      <c r="L292" s="10">
        <f t="shared" si="60"/>
        <v>0.33105659319999986</v>
      </c>
      <c r="M292" s="10">
        <f t="shared" si="61"/>
        <v>4.04624725022222</v>
      </c>
      <c r="N292" s="10">
        <f t="shared" si="62"/>
        <v>3.8267359153578711</v>
      </c>
      <c r="O292" s="10">
        <f t="shared" si="54"/>
        <v>1105.9266795384247</v>
      </c>
      <c r="P292" s="10">
        <f t="shared" si="55"/>
        <v>0</v>
      </c>
      <c r="Q292" s="9">
        <f t="shared" si="63"/>
        <v>36491.423872941945</v>
      </c>
      <c r="R292" s="9">
        <f t="shared" si="56"/>
        <v>36.491423872941944</v>
      </c>
      <c r="S292" s="9">
        <f t="shared" si="64"/>
        <v>12367.709501007663</v>
      </c>
      <c r="T292" s="38">
        <f t="shared" si="57"/>
        <v>12.367709501007663</v>
      </c>
      <c r="U292" s="38">
        <f t="shared" si="58"/>
        <v>803.90111756549811</v>
      </c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</row>
    <row r="293" spans="2:33" x14ac:dyDescent="0.75">
      <c r="B293" s="3" t="s">
        <v>8</v>
      </c>
      <c r="C293" s="3">
        <v>289</v>
      </c>
      <c r="D293" s="3">
        <v>289</v>
      </c>
      <c r="E293" s="3">
        <f t="shared" si="52"/>
        <v>13.138888888888888</v>
      </c>
      <c r="F293" s="10">
        <v>47.3</v>
      </c>
      <c r="G293" s="10">
        <f t="shared" si="59"/>
        <v>0.72222222222222321</v>
      </c>
      <c r="H293" s="10">
        <f t="shared" si="53"/>
        <v>2.6000000000000014</v>
      </c>
      <c r="I293" s="10">
        <f>'Vehicle Data'!$B$6*'WLTP Calculations'!G293</f>
        <v>211.38433333333364</v>
      </c>
      <c r="J293" s="10">
        <f>'Vehicle Data'!$B$6*9.81*'Vehicle Data'!$B$8</f>
        <v>57.42499320000001</v>
      </c>
      <c r="K293" s="10">
        <f>0.5*(1.225*'Vehicle Data'!B$9*'Vehicle Data'!B$7*'WLTP Calculations'!F293)</f>
        <v>5.7363074999999997</v>
      </c>
      <c r="L293" s="10">
        <f t="shared" si="60"/>
        <v>0.27454563403333365</v>
      </c>
      <c r="M293" s="10">
        <f t="shared" si="61"/>
        <v>3.6072245804935221</v>
      </c>
      <c r="N293" s="10">
        <f t="shared" si="62"/>
        <v>2.9312408015578724</v>
      </c>
      <c r="O293" s="10">
        <f t="shared" si="54"/>
        <v>850.059832451783</v>
      </c>
      <c r="P293" s="10">
        <f t="shared" si="55"/>
        <v>0</v>
      </c>
      <c r="Q293" s="9">
        <f t="shared" si="63"/>
        <v>37341.48370539373</v>
      </c>
      <c r="R293" s="9">
        <f t="shared" si="56"/>
        <v>37.341483705393728</v>
      </c>
      <c r="S293" s="9">
        <f t="shared" si="64"/>
        <v>12367.709501007663</v>
      </c>
      <c r="T293" s="38">
        <f t="shared" si="57"/>
        <v>12.367709501007663</v>
      </c>
      <c r="U293" s="38">
        <f t="shared" si="58"/>
        <v>803.90111756549811</v>
      </c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</row>
    <row r="294" spans="2:33" x14ac:dyDescent="0.75">
      <c r="B294" s="3" t="s">
        <v>8</v>
      </c>
      <c r="C294" s="3">
        <v>290</v>
      </c>
      <c r="D294" s="3">
        <v>290</v>
      </c>
      <c r="E294" s="3">
        <f t="shared" si="52"/>
        <v>13.666666666666668</v>
      </c>
      <c r="F294" s="10">
        <v>49.2</v>
      </c>
      <c r="G294" s="10">
        <f t="shared" si="59"/>
        <v>0.34722222222222232</v>
      </c>
      <c r="H294" s="10">
        <f t="shared" si="53"/>
        <v>1.25</v>
      </c>
      <c r="I294" s="10">
        <f>'Vehicle Data'!$B$6*'WLTP Calculations'!G294</f>
        <v>101.62708333333337</v>
      </c>
      <c r="J294" s="10">
        <f>'Vehicle Data'!$B$6*9.81*'Vehicle Data'!$B$8</f>
        <v>57.42499320000001</v>
      </c>
      <c r="K294" s="10">
        <f>0.5*(1.225*'Vehicle Data'!B$9*'Vehicle Data'!B$7*'WLTP Calculations'!F294)</f>
        <v>5.966730000000001</v>
      </c>
      <c r="L294" s="10">
        <f t="shared" si="60"/>
        <v>0.1650188065333334</v>
      </c>
      <c r="M294" s="10">
        <f t="shared" si="61"/>
        <v>2.2552570226222231</v>
      </c>
      <c r="N294" s="10">
        <f t="shared" si="62"/>
        <v>1.5665912213611115</v>
      </c>
      <c r="O294" s="10">
        <f t="shared" si="54"/>
        <v>455.87804541608347</v>
      </c>
      <c r="P294" s="10">
        <f t="shared" si="55"/>
        <v>0</v>
      </c>
      <c r="Q294" s="9">
        <f t="shared" si="63"/>
        <v>37797.36175080981</v>
      </c>
      <c r="R294" s="9">
        <f t="shared" si="56"/>
        <v>37.797361750809813</v>
      </c>
      <c r="S294" s="9">
        <f t="shared" si="64"/>
        <v>12367.709501007663</v>
      </c>
      <c r="T294" s="38">
        <f t="shared" si="57"/>
        <v>12.367709501007663</v>
      </c>
      <c r="U294" s="38">
        <f t="shared" si="58"/>
        <v>803.90111756549811</v>
      </c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</row>
    <row r="295" spans="2:33" x14ac:dyDescent="0.75">
      <c r="B295" s="3" t="s">
        <v>8</v>
      </c>
      <c r="C295" s="3">
        <v>291</v>
      </c>
      <c r="D295" s="3">
        <v>291</v>
      </c>
      <c r="E295" s="3">
        <f t="shared" si="52"/>
        <v>13.833333333333332</v>
      </c>
      <c r="F295" s="10">
        <v>49.8</v>
      </c>
      <c r="G295" s="10">
        <f t="shared" si="59"/>
        <v>0</v>
      </c>
      <c r="H295" s="10">
        <f t="shared" si="53"/>
        <v>0</v>
      </c>
      <c r="I295" s="10">
        <f>'Vehicle Data'!$B$6*'WLTP Calculations'!G295</f>
        <v>0</v>
      </c>
      <c r="J295" s="10">
        <f>'Vehicle Data'!$B$6*9.81*'Vehicle Data'!$B$8</f>
        <v>57.42499320000001</v>
      </c>
      <c r="K295" s="10">
        <f>0.5*(1.225*'Vehicle Data'!B$9*'Vehicle Data'!B$7*'WLTP Calculations'!F295)</f>
        <v>6.0394949999999996</v>
      </c>
      <c r="L295" s="10">
        <f t="shared" si="60"/>
        <v>6.3464488200000016E-2</v>
      </c>
      <c r="M295" s="10">
        <f t="shared" si="61"/>
        <v>0.87792542010000019</v>
      </c>
      <c r="N295" s="10">
        <f t="shared" si="62"/>
        <v>0.39991230469444533</v>
      </c>
      <c r="O295" s="10">
        <f t="shared" si="54"/>
        <v>116.77439297077804</v>
      </c>
      <c r="P295" s="10">
        <f t="shared" si="55"/>
        <v>0</v>
      </c>
      <c r="Q295" s="9">
        <f t="shared" si="63"/>
        <v>37914.13614378059</v>
      </c>
      <c r="R295" s="9">
        <f t="shared" si="56"/>
        <v>37.914136143780588</v>
      </c>
      <c r="S295" s="9">
        <f t="shared" si="64"/>
        <v>12367.709501007663</v>
      </c>
      <c r="T295" s="38">
        <f t="shared" si="57"/>
        <v>12.367709501007663</v>
      </c>
      <c r="U295" s="38">
        <f t="shared" si="58"/>
        <v>803.90111756549811</v>
      </c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</row>
    <row r="296" spans="2:33" x14ac:dyDescent="0.75">
      <c r="B296" s="3" t="s">
        <v>8</v>
      </c>
      <c r="C296" s="3">
        <v>292</v>
      </c>
      <c r="D296" s="3">
        <v>292</v>
      </c>
      <c r="E296" s="3">
        <f t="shared" si="52"/>
        <v>13.666666666666668</v>
      </c>
      <c r="F296" s="10">
        <v>49.2</v>
      </c>
      <c r="G296" s="10">
        <f t="shared" si="59"/>
        <v>-0.23611111111111072</v>
      </c>
      <c r="H296" s="10">
        <f t="shared" si="53"/>
        <v>-0.84999999999999787</v>
      </c>
      <c r="I296" s="10">
        <f>'Vehicle Data'!$B$6*'WLTP Calculations'!G296</f>
        <v>-69.106416666666561</v>
      </c>
      <c r="J296" s="10">
        <f>'Vehicle Data'!$B$6*9.81*'Vehicle Data'!$B$8</f>
        <v>57.42499320000001</v>
      </c>
      <c r="K296" s="10">
        <f>0.5*(1.225*'Vehicle Data'!B$9*'Vehicle Data'!B$7*'WLTP Calculations'!F296)</f>
        <v>5.966730000000001</v>
      </c>
      <c r="L296" s="10">
        <f t="shared" si="60"/>
        <v>-5.7146934666665507E-3</v>
      </c>
      <c r="M296" s="10">
        <f t="shared" si="61"/>
        <v>-7.8100810711109539E-2</v>
      </c>
      <c r="N296" s="10">
        <f t="shared" si="62"/>
        <v>-0.13243296544768687</v>
      </c>
      <c r="O296" s="10">
        <f t="shared" si="54"/>
        <v>0</v>
      </c>
      <c r="P296" s="10">
        <f t="shared" si="55"/>
        <v>-38.802858876172252</v>
      </c>
      <c r="Q296" s="9">
        <f t="shared" si="63"/>
        <v>37914.13614378059</v>
      </c>
      <c r="R296" s="9">
        <f t="shared" si="56"/>
        <v>37.914136143780588</v>
      </c>
      <c r="S296" s="9">
        <f t="shared" si="64"/>
        <v>12406.512359883835</v>
      </c>
      <c r="T296" s="38">
        <f t="shared" si="57"/>
        <v>12.406512359883834</v>
      </c>
      <c r="U296" s="38">
        <f t="shared" si="58"/>
        <v>806.42330339244927</v>
      </c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</row>
    <row r="297" spans="2:33" x14ac:dyDescent="0.75">
      <c r="B297" s="3" t="s">
        <v>8</v>
      </c>
      <c r="C297" s="3">
        <v>293</v>
      </c>
      <c r="D297" s="3">
        <v>293</v>
      </c>
      <c r="E297" s="3">
        <f t="shared" si="52"/>
        <v>13.361111111111111</v>
      </c>
      <c r="F297" s="10">
        <v>48.1</v>
      </c>
      <c r="G297" s="10">
        <f t="shared" si="59"/>
        <v>-0.26388888888889017</v>
      </c>
      <c r="H297" s="10">
        <f t="shared" si="53"/>
        <v>-0.95000000000000284</v>
      </c>
      <c r="I297" s="10">
        <f>'Vehicle Data'!$B$6*'WLTP Calculations'!G297</f>
        <v>-77.236583333333712</v>
      </c>
      <c r="J297" s="10">
        <f>'Vehicle Data'!$B$6*9.81*'Vehicle Data'!$B$8</f>
        <v>57.42499320000001</v>
      </c>
      <c r="K297" s="10">
        <f>0.5*(1.225*'Vehicle Data'!B$9*'Vehicle Data'!B$7*'WLTP Calculations'!F297)</f>
        <v>5.8333275000000002</v>
      </c>
      <c r="L297" s="10">
        <f t="shared" si="60"/>
        <v>-1.3978262633333703E-2</v>
      </c>
      <c r="M297" s="10">
        <f t="shared" si="61"/>
        <v>-0.18676512018426419</v>
      </c>
      <c r="N297" s="10">
        <f t="shared" si="62"/>
        <v>-2.5617312669448208E-2</v>
      </c>
      <c r="O297" s="10">
        <f t="shared" si="54"/>
        <v>0</v>
      </c>
      <c r="P297" s="10">
        <f t="shared" si="55"/>
        <v>-7.5314899248177731</v>
      </c>
      <c r="Q297" s="9">
        <f t="shared" si="63"/>
        <v>37914.13614378059</v>
      </c>
      <c r="R297" s="9">
        <f t="shared" si="56"/>
        <v>37.914136143780588</v>
      </c>
      <c r="S297" s="9">
        <f t="shared" si="64"/>
        <v>12414.043849808651</v>
      </c>
      <c r="T297" s="38">
        <f t="shared" si="57"/>
        <v>12.414043849808651</v>
      </c>
      <c r="U297" s="38">
        <f t="shared" si="58"/>
        <v>806.91285023756234</v>
      </c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</row>
    <row r="298" spans="2:33" x14ac:dyDescent="0.75">
      <c r="B298" s="3" t="s">
        <v>8</v>
      </c>
      <c r="C298" s="3">
        <v>294</v>
      </c>
      <c r="D298" s="3">
        <v>294</v>
      </c>
      <c r="E298" s="3">
        <f t="shared" si="52"/>
        <v>13.138888888888888</v>
      </c>
      <c r="F298" s="10">
        <v>47.3</v>
      </c>
      <c r="G298" s="10">
        <f t="shared" si="59"/>
        <v>-0.18055555555555625</v>
      </c>
      <c r="H298" s="10">
        <f t="shared" si="53"/>
        <v>-0.65000000000000213</v>
      </c>
      <c r="I298" s="10">
        <f>'Vehicle Data'!$B$6*'WLTP Calculations'!G298</f>
        <v>-52.846083333333539</v>
      </c>
      <c r="J298" s="10">
        <f>'Vehicle Data'!$B$6*9.81*'Vehicle Data'!$B$8</f>
        <v>57.42499320000001</v>
      </c>
      <c r="K298" s="10">
        <f>0.5*(1.225*'Vehicle Data'!B$9*'Vehicle Data'!B$7*'WLTP Calculations'!F298)</f>
        <v>5.7363074999999997</v>
      </c>
      <c r="L298" s="10">
        <f t="shared" si="60"/>
        <v>1.031521736666647E-2</v>
      </c>
      <c r="M298" s="10">
        <f t="shared" si="61"/>
        <v>0.13553049484536778</v>
      </c>
      <c r="N298" s="10">
        <f t="shared" si="62"/>
        <v>0.31938130822268618</v>
      </c>
      <c r="O298" s="10">
        <f t="shared" si="54"/>
        <v>94.217485925692429</v>
      </c>
      <c r="P298" s="10">
        <f t="shared" si="55"/>
        <v>0</v>
      </c>
      <c r="Q298" s="9">
        <f t="shared" si="63"/>
        <v>38008.353629706282</v>
      </c>
      <c r="R298" s="9">
        <f t="shared" si="56"/>
        <v>38.008353629706285</v>
      </c>
      <c r="S298" s="9">
        <f t="shared" si="64"/>
        <v>12414.043849808651</v>
      </c>
      <c r="T298" s="38">
        <f t="shared" si="57"/>
        <v>12.414043849808651</v>
      </c>
      <c r="U298" s="38">
        <f t="shared" si="58"/>
        <v>806.91285023756234</v>
      </c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</row>
    <row r="299" spans="2:33" x14ac:dyDescent="0.75">
      <c r="B299" s="3" t="s">
        <v>8</v>
      </c>
      <c r="C299" s="3">
        <v>295</v>
      </c>
      <c r="D299" s="3">
        <v>295</v>
      </c>
      <c r="E299" s="3">
        <f t="shared" si="52"/>
        <v>12.999999999999998</v>
      </c>
      <c r="F299" s="10">
        <v>46.8</v>
      </c>
      <c r="G299" s="10">
        <f t="shared" si="59"/>
        <v>-8.3333333333332149E-2</v>
      </c>
      <c r="H299" s="10">
        <f t="shared" si="53"/>
        <v>-0.29999999999999716</v>
      </c>
      <c r="I299" s="10">
        <f>'Vehicle Data'!$B$6*'WLTP Calculations'!G299</f>
        <v>-24.390499999999655</v>
      </c>
      <c r="J299" s="10">
        <f>'Vehicle Data'!$B$6*9.81*'Vehicle Data'!$B$8</f>
        <v>57.42499320000001</v>
      </c>
      <c r="K299" s="10">
        <f>0.5*(1.225*'Vehicle Data'!B$9*'Vehicle Data'!B$7*'WLTP Calculations'!F299)</f>
        <v>5.6756700000000002</v>
      </c>
      <c r="L299" s="10">
        <f t="shared" si="60"/>
        <v>3.8710163200000355E-2</v>
      </c>
      <c r="M299" s="10">
        <f t="shared" si="61"/>
        <v>0.50323212160000452</v>
      </c>
      <c r="N299" s="10">
        <f t="shared" si="62"/>
        <v>0.66081531318750231</v>
      </c>
      <c r="O299" s="10">
        <f t="shared" si="54"/>
        <v>195.60133270350067</v>
      </c>
      <c r="P299" s="10">
        <f t="shared" si="55"/>
        <v>0</v>
      </c>
      <c r="Q299" s="9">
        <f t="shared" si="63"/>
        <v>38203.954962409785</v>
      </c>
      <c r="R299" s="9">
        <f t="shared" si="56"/>
        <v>38.203954962409789</v>
      </c>
      <c r="S299" s="9">
        <f t="shared" si="64"/>
        <v>12414.043849808651</v>
      </c>
      <c r="T299" s="38">
        <f t="shared" si="57"/>
        <v>12.414043849808651</v>
      </c>
      <c r="U299" s="38">
        <f t="shared" si="58"/>
        <v>806.91285023756234</v>
      </c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</row>
    <row r="300" spans="2:33" x14ac:dyDescent="0.75">
      <c r="B300" s="3" t="s">
        <v>8</v>
      </c>
      <c r="C300" s="3">
        <v>296</v>
      </c>
      <c r="D300" s="3">
        <v>296</v>
      </c>
      <c r="E300" s="3">
        <f t="shared" si="52"/>
        <v>12.972222222222223</v>
      </c>
      <c r="F300" s="10">
        <v>46.7</v>
      </c>
      <c r="G300" s="10">
        <f t="shared" si="59"/>
        <v>0</v>
      </c>
      <c r="H300" s="10">
        <f t="shared" si="53"/>
        <v>0</v>
      </c>
      <c r="I300" s="10">
        <f>'Vehicle Data'!$B$6*'WLTP Calculations'!G300</f>
        <v>0</v>
      </c>
      <c r="J300" s="10">
        <f>'Vehicle Data'!$B$6*9.81*'Vehicle Data'!$B$8</f>
        <v>57.42499320000001</v>
      </c>
      <c r="K300" s="10">
        <f>0.5*(1.225*'Vehicle Data'!B$9*'Vehicle Data'!B$7*'WLTP Calculations'!F300)</f>
        <v>5.663542500000001</v>
      </c>
      <c r="L300" s="10">
        <f t="shared" si="60"/>
        <v>6.3088535700000004E-2</v>
      </c>
      <c r="M300" s="10">
        <f t="shared" si="61"/>
        <v>0.81839850477500009</v>
      </c>
      <c r="N300" s="10">
        <f t="shared" si="62"/>
        <v>0.92504572985416633</v>
      </c>
      <c r="O300" s="10">
        <f t="shared" si="54"/>
        <v>274.73858176668739</v>
      </c>
      <c r="P300" s="10">
        <f t="shared" si="55"/>
        <v>0</v>
      </c>
      <c r="Q300" s="9">
        <f t="shared" si="63"/>
        <v>38478.693544176473</v>
      </c>
      <c r="R300" s="9">
        <f t="shared" si="56"/>
        <v>38.478693544176473</v>
      </c>
      <c r="S300" s="9">
        <f t="shared" si="64"/>
        <v>12414.043849808651</v>
      </c>
      <c r="T300" s="38">
        <f t="shared" si="57"/>
        <v>12.414043849808651</v>
      </c>
      <c r="U300" s="38">
        <f t="shared" si="58"/>
        <v>806.91285023756234</v>
      </c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</row>
    <row r="301" spans="2:33" x14ac:dyDescent="0.75">
      <c r="B301" s="3" t="s">
        <v>8</v>
      </c>
      <c r="C301" s="3">
        <v>297</v>
      </c>
      <c r="D301" s="3">
        <v>297</v>
      </c>
      <c r="E301" s="3">
        <f t="shared" si="52"/>
        <v>12.999999999999998</v>
      </c>
      <c r="F301" s="10">
        <v>46.8</v>
      </c>
      <c r="G301" s="10">
        <f t="shared" si="59"/>
        <v>5.5555555555555358E-2</v>
      </c>
      <c r="H301" s="10">
        <f t="shared" si="53"/>
        <v>0.19999999999999929</v>
      </c>
      <c r="I301" s="10">
        <f>'Vehicle Data'!$B$6*'WLTP Calculations'!G301</f>
        <v>16.260333333333278</v>
      </c>
      <c r="J301" s="10">
        <f>'Vehicle Data'!$B$6*9.81*'Vehicle Data'!$B$8</f>
        <v>57.42499320000001</v>
      </c>
      <c r="K301" s="10">
        <f>0.5*(1.225*'Vehicle Data'!B$9*'Vehicle Data'!B$7*'WLTP Calculations'!F301)</f>
        <v>5.6756700000000002</v>
      </c>
      <c r="L301" s="10">
        <f t="shared" si="60"/>
        <v>7.9360996533333297E-2</v>
      </c>
      <c r="M301" s="10">
        <f t="shared" si="61"/>
        <v>1.0316929549333327</v>
      </c>
      <c r="N301" s="10">
        <f t="shared" si="62"/>
        <v>1.0618300854486113</v>
      </c>
      <c r="O301" s="10">
        <f t="shared" si="54"/>
        <v>316.42536546368621</v>
      </c>
      <c r="P301" s="10">
        <f t="shared" si="55"/>
        <v>0</v>
      </c>
      <c r="Q301" s="9">
        <f t="shared" si="63"/>
        <v>38795.118909640158</v>
      </c>
      <c r="R301" s="9">
        <f t="shared" si="56"/>
        <v>38.795118909640159</v>
      </c>
      <c r="S301" s="9">
        <f t="shared" si="64"/>
        <v>12414.043849808651</v>
      </c>
      <c r="T301" s="38">
        <f t="shared" si="57"/>
        <v>12.414043849808651</v>
      </c>
      <c r="U301" s="38">
        <f t="shared" si="58"/>
        <v>806.91285023756234</v>
      </c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</row>
    <row r="302" spans="2:33" x14ac:dyDescent="0.75">
      <c r="B302" s="3" t="s">
        <v>8</v>
      </c>
      <c r="C302" s="3">
        <v>298</v>
      </c>
      <c r="D302" s="3">
        <v>298</v>
      </c>
      <c r="E302" s="3">
        <f t="shared" si="52"/>
        <v>13.083333333333334</v>
      </c>
      <c r="F302" s="10">
        <v>47.1</v>
      </c>
      <c r="G302" s="10">
        <f t="shared" si="59"/>
        <v>6.9444444444444642E-2</v>
      </c>
      <c r="H302" s="10">
        <f t="shared" si="53"/>
        <v>0.25</v>
      </c>
      <c r="I302" s="10">
        <f>'Vehicle Data'!$B$6*'WLTP Calculations'!G302</f>
        <v>20.325416666666726</v>
      </c>
      <c r="J302" s="10">
        <f>'Vehicle Data'!$B$6*9.81*'Vehicle Data'!$B$8</f>
        <v>57.42499320000001</v>
      </c>
      <c r="K302" s="10">
        <f>0.5*(1.225*'Vehicle Data'!B$9*'Vehicle Data'!B$7*'WLTP Calculations'!F302)</f>
        <v>5.7120525000000004</v>
      </c>
      <c r="L302" s="10">
        <f t="shared" si="60"/>
        <v>8.3462462366666726E-2</v>
      </c>
      <c r="M302" s="10">
        <f t="shared" si="61"/>
        <v>1.0919672159638898</v>
      </c>
      <c r="N302" s="10">
        <f t="shared" si="62"/>
        <v>1.0143289422101835</v>
      </c>
      <c r="O302" s="10">
        <f t="shared" si="54"/>
        <v>303.28435372084488</v>
      </c>
      <c r="P302" s="10">
        <f t="shared" si="55"/>
        <v>0</v>
      </c>
      <c r="Q302" s="9">
        <f t="shared" si="63"/>
        <v>39098.403263361004</v>
      </c>
      <c r="R302" s="9">
        <f t="shared" si="56"/>
        <v>39.098403263361007</v>
      </c>
      <c r="S302" s="9">
        <f t="shared" si="64"/>
        <v>12414.043849808651</v>
      </c>
      <c r="T302" s="38">
        <f t="shared" si="57"/>
        <v>12.414043849808651</v>
      </c>
      <c r="U302" s="38">
        <f t="shared" si="58"/>
        <v>806.91285023756234</v>
      </c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</row>
    <row r="303" spans="2:33" x14ac:dyDescent="0.75">
      <c r="B303" s="3" t="s">
        <v>8</v>
      </c>
      <c r="C303" s="3">
        <v>299</v>
      </c>
      <c r="D303" s="3">
        <v>299</v>
      </c>
      <c r="E303" s="3">
        <f t="shared" si="52"/>
        <v>13.138888888888888</v>
      </c>
      <c r="F303" s="10">
        <v>47.3</v>
      </c>
      <c r="G303" s="10">
        <f t="shared" si="59"/>
        <v>2.7777777777776791E-2</v>
      </c>
      <c r="H303" s="10">
        <f t="shared" si="53"/>
        <v>9.9999999999997868E-2</v>
      </c>
      <c r="I303" s="10">
        <f>'Vehicle Data'!$B$6*'WLTP Calculations'!G303</f>
        <v>8.1301666666663781</v>
      </c>
      <c r="J303" s="10">
        <f>'Vehicle Data'!$B$6*9.81*'Vehicle Data'!$B$8</f>
        <v>57.42499320000001</v>
      </c>
      <c r="K303" s="10">
        <f>0.5*(1.225*'Vehicle Data'!B$9*'Vehicle Data'!B$7*'WLTP Calculations'!F303)</f>
        <v>5.7363074999999997</v>
      </c>
      <c r="L303" s="10">
        <f t="shared" si="60"/>
        <v>7.1291467366666375E-2</v>
      </c>
      <c r="M303" s="10">
        <f t="shared" si="61"/>
        <v>0.93669066845647753</v>
      </c>
      <c r="N303" s="10">
        <f t="shared" si="62"/>
        <v>0.82986931197500002</v>
      </c>
      <c r="O303" s="10">
        <f t="shared" si="54"/>
        <v>248.96079359250001</v>
      </c>
      <c r="P303" s="10">
        <f t="shared" si="55"/>
        <v>0</v>
      </c>
      <c r="Q303" s="9">
        <f t="shared" si="63"/>
        <v>39347.364056953505</v>
      </c>
      <c r="R303" s="9">
        <f t="shared" si="56"/>
        <v>39.347364056953502</v>
      </c>
      <c r="S303" s="9">
        <f t="shared" si="64"/>
        <v>12414.043849808651</v>
      </c>
      <c r="T303" s="38">
        <f t="shared" si="57"/>
        <v>12.414043849808651</v>
      </c>
      <c r="U303" s="38">
        <f t="shared" si="58"/>
        <v>806.91285023756234</v>
      </c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</row>
    <row r="304" spans="2:33" x14ac:dyDescent="0.75">
      <c r="B304" s="3" t="s">
        <v>8</v>
      </c>
      <c r="C304" s="3">
        <v>300</v>
      </c>
      <c r="D304" s="3">
        <v>300</v>
      </c>
      <c r="E304" s="3">
        <f t="shared" si="52"/>
        <v>13.138888888888888</v>
      </c>
      <c r="F304" s="10">
        <v>47.3</v>
      </c>
      <c r="G304" s="10">
        <f t="shared" si="59"/>
        <v>-2.7777777777776791E-2</v>
      </c>
      <c r="H304" s="10">
        <f t="shared" si="53"/>
        <v>-9.9999999999997868E-2</v>
      </c>
      <c r="I304" s="10">
        <f>'Vehicle Data'!$B$6*'WLTP Calculations'!G304</f>
        <v>-8.1301666666663781</v>
      </c>
      <c r="J304" s="10">
        <f>'Vehicle Data'!$B$6*9.81*'Vehicle Data'!$B$8</f>
        <v>57.42499320000001</v>
      </c>
      <c r="K304" s="10">
        <f>0.5*(1.225*'Vehicle Data'!B$9*'Vehicle Data'!B$7*'WLTP Calculations'!F304)</f>
        <v>5.7363074999999997</v>
      </c>
      <c r="L304" s="10">
        <f t="shared" si="60"/>
        <v>5.5031134033333637E-2</v>
      </c>
      <c r="M304" s="10">
        <f t="shared" si="61"/>
        <v>0.72304795549352241</v>
      </c>
      <c r="N304" s="10">
        <f t="shared" si="62"/>
        <v>0.58839854406204051</v>
      </c>
      <c r="O304" s="10">
        <f t="shared" si="54"/>
        <v>177.10796176267419</v>
      </c>
      <c r="P304" s="10">
        <f t="shared" si="55"/>
        <v>0</v>
      </c>
      <c r="Q304" s="9">
        <f t="shared" si="63"/>
        <v>39524.47201871618</v>
      </c>
      <c r="R304" s="9">
        <f t="shared" si="56"/>
        <v>39.524472018716182</v>
      </c>
      <c r="S304" s="9">
        <f t="shared" si="64"/>
        <v>12414.043849808651</v>
      </c>
      <c r="T304" s="38">
        <f t="shared" si="57"/>
        <v>12.414043849808651</v>
      </c>
      <c r="U304" s="38">
        <f t="shared" si="58"/>
        <v>806.91285023756234</v>
      </c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</row>
    <row r="305" spans="2:33" x14ac:dyDescent="0.75">
      <c r="B305" s="3" t="s">
        <v>8</v>
      </c>
      <c r="C305" s="3">
        <v>301</v>
      </c>
      <c r="D305" s="3">
        <v>301</v>
      </c>
      <c r="E305" s="3">
        <f t="shared" si="52"/>
        <v>13.083333333333334</v>
      </c>
      <c r="F305" s="10">
        <v>47.1</v>
      </c>
      <c r="G305" s="10">
        <f t="shared" si="59"/>
        <v>-9.7222222222221433E-2</v>
      </c>
      <c r="H305" s="10">
        <f t="shared" si="53"/>
        <v>-0.34999999999999787</v>
      </c>
      <c r="I305" s="10">
        <f>'Vehicle Data'!$B$6*'WLTP Calculations'!G305</f>
        <v>-28.455583333333106</v>
      </c>
      <c r="J305" s="10">
        <f>'Vehicle Data'!$B$6*9.81*'Vehicle Data'!$B$8</f>
        <v>57.42499320000001</v>
      </c>
      <c r="K305" s="10">
        <f>0.5*(1.225*'Vehicle Data'!B$9*'Vehicle Data'!B$7*'WLTP Calculations'!F305)</f>
        <v>5.7120525000000004</v>
      </c>
      <c r="L305" s="10">
        <f t="shared" si="60"/>
        <v>3.4681462366666908E-2</v>
      </c>
      <c r="M305" s="10">
        <f t="shared" si="61"/>
        <v>0.45374913263055872</v>
      </c>
      <c r="N305" s="10">
        <f t="shared" si="62"/>
        <v>0.29308750225787072</v>
      </c>
      <c r="O305" s="10">
        <f t="shared" si="54"/>
        <v>88.512425681876962</v>
      </c>
      <c r="P305" s="10">
        <f t="shared" si="55"/>
        <v>0</v>
      </c>
      <c r="Q305" s="9">
        <f t="shared" si="63"/>
        <v>39612.984444398055</v>
      </c>
      <c r="R305" s="9">
        <f t="shared" si="56"/>
        <v>39.612984444398052</v>
      </c>
      <c r="S305" s="9">
        <f t="shared" si="64"/>
        <v>12414.043849808651</v>
      </c>
      <c r="T305" s="38">
        <f t="shared" si="57"/>
        <v>12.414043849808651</v>
      </c>
      <c r="U305" s="38">
        <f t="shared" si="58"/>
        <v>806.91285023756234</v>
      </c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</row>
    <row r="306" spans="2:33" x14ac:dyDescent="0.75">
      <c r="B306" s="3" t="s">
        <v>8</v>
      </c>
      <c r="C306" s="3">
        <v>302</v>
      </c>
      <c r="D306" s="3">
        <v>302</v>
      </c>
      <c r="E306" s="3">
        <f t="shared" si="52"/>
        <v>12.944444444444445</v>
      </c>
      <c r="F306" s="10">
        <v>46.6</v>
      </c>
      <c r="G306" s="10">
        <f t="shared" si="59"/>
        <v>-0.18055555555555625</v>
      </c>
      <c r="H306" s="10">
        <f t="shared" si="53"/>
        <v>-0.65000000000000213</v>
      </c>
      <c r="I306" s="10">
        <f>'Vehicle Data'!$B$6*'WLTP Calculations'!G306</f>
        <v>-52.846083333333539</v>
      </c>
      <c r="J306" s="10">
        <f>'Vehicle Data'!$B$6*9.81*'Vehicle Data'!$B$8</f>
        <v>57.42499320000001</v>
      </c>
      <c r="K306" s="10">
        <f>0.5*(1.225*'Vehicle Data'!B$9*'Vehicle Data'!B$7*'WLTP Calculations'!F306)</f>
        <v>5.651415000000001</v>
      </c>
      <c r="L306" s="10">
        <f t="shared" si="60"/>
        <v>1.0230324866666472E-2</v>
      </c>
      <c r="M306" s="10">
        <f t="shared" si="61"/>
        <v>0.13242587188518268</v>
      </c>
      <c r="N306" s="10">
        <f t="shared" si="62"/>
        <v>1.3797803259230496E-3</v>
      </c>
      <c r="O306" s="10">
        <f t="shared" si="54"/>
        <v>0.418073438754684</v>
      </c>
      <c r="P306" s="10">
        <f t="shared" si="55"/>
        <v>0</v>
      </c>
      <c r="Q306" s="9">
        <f t="shared" si="63"/>
        <v>39613.40251783681</v>
      </c>
      <c r="R306" s="9">
        <f t="shared" si="56"/>
        <v>39.613402517836811</v>
      </c>
      <c r="S306" s="9">
        <f t="shared" si="64"/>
        <v>12414.043849808651</v>
      </c>
      <c r="T306" s="38">
        <f t="shared" si="57"/>
        <v>12.414043849808651</v>
      </c>
      <c r="U306" s="38">
        <f t="shared" si="58"/>
        <v>806.91285023756234</v>
      </c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</row>
    <row r="307" spans="2:33" x14ac:dyDescent="0.75">
      <c r="B307" s="3" t="s">
        <v>8</v>
      </c>
      <c r="C307" s="3">
        <v>303</v>
      </c>
      <c r="D307" s="3">
        <v>303</v>
      </c>
      <c r="E307" s="3">
        <f t="shared" si="52"/>
        <v>12.722222222222221</v>
      </c>
      <c r="F307" s="10">
        <v>45.8</v>
      </c>
      <c r="G307" s="10">
        <f t="shared" si="59"/>
        <v>-0.25000000000000089</v>
      </c>
      <c r="H307" s="10">
        <f t="shared" si="53"/>
        <v>-0.90000000000000213</v>
      </c>
      <c r="I307" s="10">
        <f>'Vehicle Data'!$B$6*'WLTP Calculations'!G307</f>
        <v>-73.171500000000265</v>
      </c>
      <c r="J307" s="10">
        <f>'Vehicle Data'!$B$6*9.81*'Vehicle Data'!$B$8</f>
        <v>57.42499320000001</v>
      </c>
      <c r="K307" s="10">
        <f>0.5*(1.225*'Vehicle Data'!B$9*'Vehicle Data'!B$7*'WLTP Calculations'!F307)</f>
        <v>5.5543950000000004</v>
      </c>
      <c r="L307" s="10">
        <f t="shared" si="60"/>
        <v>-1.0192111800000256E-2</v>
      </c>
      <c r="M307" s="10">
        <f t="shared" si="61"/>
        <v>-0.12966631123333658</v>
      </c>
      <c r="N307" s="10">
        <f t="shared" si="62"/>
        <v>-0.30606230311296473</v>
      </c>
      <c r="O307" s="10">
        <f t="shared" si="54"/>
        <v>0</v>
      </c>
      <c r="P307" s="10">
        <f t="shared" si="55"/>
        <v>-93.04294014634128</v>
      </c>
      <c r="Q307" s="9">
        <f t="shared" si="63"/>
        <v>39613.40251783681</v>
      </c>
      <c r="R307" s="9">
        <f t="shared" si="56"/>
        <v>39.613402517836811</v>
      </c>
      <c r="S307" s="9">
        <f t="shared" si="64"/>
        <v>12507.086789954992</v>
      </c>
      <c r="T307" s="38">
        <f t="shared" si="57"/>
        <v>12.507086789954991</v>
      </c>
      <c r="U307" s="38">
        <f t="shared" si="58"/>
        <v>812.96064134707444</v>
      </c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</row>
    <row r="308" spans="2:33" x14ac:dyDescent="0.75">
      <c r="B308" s="3" t="s">
        <v>8</v>
      </c>
      <c r="C308" s="3">
        <v>304</v>
      </c>
      <c r="D308" s="3">
        <v>304</v>
      </c>
      <c r="E308" s="3">
        <f t="shared" si="52"/>
        <v>12.444444444444443</v>
      </c>
      <c r="F308" s="10">
        <v>44.8</v>
      </c>
      <c r="G308" s="10">
        <f t="shared" si="59"/>
        <v>-0.34722222222222232</v>
      </c>
      <c r="H308" s="10">
        <f t="shared" si="53"/>
        <v>-1.25</v>
      </c>
      <c r="I308" s="10">
        <f>'Vehicle Data'!$B$6*'WLTP Calculations'!G308</f>
        <v>-101.62708333333337</v>
      </c>
      <c r="J308" s="10">
        <f>'Vehicle Data'!$B$6*9.81*'Vehicle Data'!$B$8</f>
        <v>57.42499320000001</v>
      </c>
      <c r="K308" s="10">
        <f>0.5*(1.225*'Vehicle Data'!B$9*'Vehicle Data'!B$7*'WLTP Calculations'!F308)</f>
        <v>5.4331199999999997</v>
      </c>
      <c r="L308" s="10">
        <f t="shared" si="60"/>
        <v>-3.8768970133333365E-2</v>
      </c>
      <c r="M308" s="10">
        <f t="shared" si="61"/>
        <v>-0.48245829499259291</v>
      </c>
      <c r="N308" s="10">
        <f t="shared" si="62"/>
        <v>-0.59771022523101758</v>
      </c>
      <c r="O308" s="10">
        <f t="shared" si="54"/>
        <v>0</v>
      </c>
      <c r="P308" s="10">
        <f t="shared" si="55"/>
        <v>-182.30161869546035</v>
      </c>
      <c r="Q308" s="9">
        <f t="shared" si="63"/>
        <v>39613.40251783681</v>
      </c>
      <c r="R308" s="9">
        <f t="shared" si="56"/>
        <v>39.613402517836811</v>
      </c>
      <c r="S308" s="9">
        <f t="shared" si="64"/>
        <v>12689.388408650453</v>
      </c>
      <c r="T308" s="38">
        <f t="shared" si="57"/>
        <v>12.689388408650453</v>
      </c>
      <c r="U308" s="38">
        <f t="shared" si="58"/>
        <v>824.81024656227942</v>
      </c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</row>
    <row r="309" spans="2:33" x14ac:dyDescent="0.75">
      <c r="B309" s="3" t="s">
        <v>8</v>
      </c>
      <c r="C309" s="3">
        <v>305</v>
      </c>
      <c r="D309" s="3">
        <v>305</v>
      </c>
      <c r="E309" s="3">
        <f t="shared" si="52"/>
        <v>12.027777777777777</v>
      </c>
      <c r="F309" s="10">
        <v>43.3</v>
      </c>
      <c r="G309" s="10">
        <f t="shared" si="59"/>
        <v>-0.41666666666666607</v>
      </c>
      <c r="H309" s="10">
        <f t="shared" si="53"/>
        <v>-1.5</v>
      </c>
      <c r="I309" s="10">
        <f>'Vehicle Data'!$B$6*'WLTP Calculations'!G309</f>
        <v>-121.95249999999984</v>
      </c>
      <c r="J309" s="10">
        <f>'Vehicle Data'!$B$6*9.81*'Vehicle Data'!$B$8</f>
        <v>57.42499320000001</v>
      </c>
      <c r="K309" s="10">
        <f>0.5*(1.225*'Vehicle Data'!B$9*'Vehicle Data'!B$7*'WLTP Calculations'!F309)</f>
        <v>5.2512074999999996</v>
      </c>
      <c r="L309" s="10">
        <f t="shared" si="60"/>
        <v>-5.9276299299999828E-2</v>
      </c>
      <c r="M309" s="10">
        <f t="shared" si="61"/>
        <v>-0.7129621554694423</v>
      </c>
      <c r="N309" s="10">
        <f t="shared" si="62"/>
        <v>-0.58366869392546206</v>
      </c>
      <c r="O309" s="10">
        <f t="shared" si="54"/>
        <v>0</v>
      </c>
      <c r="P309" s="10">
        <f t="shared" si="55"/>
        <v>-178.6026203411914</v>
      </c>
      <c r="Q309" s="9">
        <f t="shared" si="63"/>
        <v>39613.40251783681</v>
      </c>
      <c r="R309" s="9">
        <f t="shared" si="56"/>
        <v>39.613402517836811</v>
      </c>
      <c r="S309" s="9">
        <f t="shared" si="64"/>
        <v>12867.991028991644</v>
      </c>
      <c r="T309" s="38">
        <f t="shared" si="57"/>
        <v>12.867991028991645</v>
      </c>
      <c r="U309" s="38">
        <f t="shared" si="58"/>
        <v>836.41941688445695</v>
      </c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</row>
    <row r="310" spans="2:33" x14ac:dyDescent="0.75">
      <c r="B310" s="3" t="s">
        <v>8</v>
      </c>
      <c r="C310" s="3">
        <v>306</v>
      </c>
      <c r="D310" s="3">
        <v>306</v>
      </c>
      <c r="E310" s="3">
        <f t="shared" si="52"/>
        <v>11.611111111111111</v>
      </c>
      <c r="F310" s="10">
        <v>41.8</v>
      </c>
      <c r="G310" s="10">
        <f t="shared" si="59"/>
        <v>-0.34722222222222232</v>
      </c>
      <c r="H310" s="10">
        <f t="shared" si="53"/>
        <v>-1.25</v>
      </c>
      <c r="I310" s="10">
        <f>'Vehicle Data'!$B$6*'WLTP Calculations'!G310</f>
        <v>-101.62708333333337</v>
      </c>
      <c r="J310" s="10">
        <f>'Vehicle Data'!$B$6*9.81*'Vehicle Data'!$B$8</f>
        <v>57.42499320000001</v>
      </c>
      <c r="K310" s="10">
        <f>0.5*(1.225*'Vehicle Data'!B$9*'Vehicle Data'!B$7*'WLTP Calculations'!F310)</f>
        <v>5.0692950000000003</v>
      </c>
      <c r="L310" s="10">
        <f t="shared" si="60"/>
        <v>-3.9132795133333363E-2</v>
      </c>
      <c r="M310" s="10">
        <f t="shared" si="61"/>
        <v>-0.45437523238148181</v>
      </c>
      <c r="N310" s="10">
        <f t="shared" si="62"/>
        <v>-0.21927262472407519</v>
      </c>
      <c r="O310" s="10">
        <f t="shared" si="54"/>
        <v>0</v>
      </c>
      <c r="P310" s="10">
        <f t="shared" si="55"/>
        <v>-67.316695790291078</v>
      </c>
      <c r="Q310" s="9">
        <f t="shared" si="63"/>
        <v>39613.40251783681</v>
      </c>
      <c r="R310" s="9">
        <f t="shared" si="56"/>
        <v>39.613402517836811</v>
      </c>
      <c r="S310" s="9">
        <f t="shared" si="64"/>
        <v>12935.307724781935</v>
      </c>
      <c r="T310" s="38">
        <f t="shared" si="57"/>
        <v>12.935307724781934</v>
      </c>
      <c r="U310" s="38">
        <f t="shared" si="58"/>
        <v>840.79500211082575</v>
      </c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</row>
    <row r="311" spans="2:33" x14ac:dyDescent="0.75">
      <c r="B311" s="3" t="s">
        <v>8</v>
      </c>
      <c r="C311" s="3">
        <v>307</v>
      </c>
      <c r="D311" s="3">
        <v>307</v>
      </c>
      <c r="E311" s="3">
        <f t="shared" si="52"/>
        <v>11.333333333333332</v>
      </c>
      <c r="F311" s="10">
        <v>40.799999999999997</v>
      </c>
      <c r="G311" s="10">
        <f t="shared" si="59"/>
        <v>-0.20833333333333393</v>
      </c>
      <c r="H311" s="10">
        <f t="shared" si="53"/>
        <v>-0.75</v>
      </c>
      <c r="I311" s="10">
        <f>'Vehicle Data'!$B$6*'WLTP Calculations'!G311</f>
        <v>-60.976250000000178</v>
      </c>
      <c r="J311" s="10">
        <f>'Vehicle Data'!$B$6*9.81*'Vehicle Data'!$B$8</f>
        <v>57.42499320000001</v>
      </c>
      <c r="K311" s="10">
        <f>0.5*(1.225*'Vehicle Data'!B$9*'Vehicle Data'!B$7*'WLTP Calculations'!F311)</f>
        <v>4.9480199999999996</v>
      </c>
      <c r="L311" s="10">
        <f t="shared" si="60"/>
        <v>1.3967631999998319E-3</v>
      </c>
      <c r="M311" s="10">
        <f t="shared" si="61"/>
        <v>1.5829982933331425E-2</v>
      </c>
      <c r="N311" s="10">
        <f t="shared" si="62"/>
        <v>0.19741898207453737</v>
      </c>
      <c r="O311" s="10">
        <f t="shared" si="54"/>
        <v>60.805046478957507</v>
      </c>
      <c r="P311" s="10">
        <f t="shared" si="55"/>
        <v>0</v>
      </c>
      <c r="Q311" s="9">
        <f t="shared" si="63"/>
        <v>39674.207564315766</v>
      </c>
      <c r="R311" s="9">
        <f t="shared" si="56"/>
        <v>39.674207564315765</v>
      </c>
      <c r="S311" s="9">
        <f t="shared" si="64"/>
        <v>12935.307724781935</v>
      </c>
      <c r="T311" s="38">
        <f t="shared" si="57"/>
        <v>12.935307724781934</v>
      </c>
      <c r="U311" s="38">
        <f t="shared" si="58"/>
        <v>840.79500211082575</v>
      </c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</row>
    <row r="312" spans="2:33" x14ac:dyDescent="0.75">
      <c r="B312" s="3" t="s">
        <v>8</v>
      </c>
      <c r="C312" s="3">
        <v>308</v>
      </c>
      <c r="D312" s="3">
        <v>308</v>
      </c>
      <c r="E312" s="3">
        <f t="shared" si="52"/>
        <v>11.194444444444443</v>
      </c>
      <c r="F312" s="10">
        <v>40.299999999999997</v>
      </c>
      <c r="G312" s="10">
        <f t="shared" si="59"/>
        <v>-9.7222222222221433E-2</v>
      </c>
      <c r="H312" s="10">
        <f t="shared" si="53"/>
        <v>-0.34999999999999787</v>
      </c>
      <c r="I312" s="10">
        <f>'Vehicle Data'!$B$6*'WLTP Calculations'!G312</f>
        <v>-28.455583333333106</v>
      </c>
      <c r="J312" s="10">
        <f>'Vehicle Data'!$B$6*9.81*'Vehicle Data'!$B$8</f>
        <v>57.42499320000001</v>
      </c>
      <c r="K312" s="10">
        <f>0.5*(1.225*'Vehicle Data'!B$9*'Vehicle Data'!B$7*'WLTP Calculations'!F312)</f>
        <v>4.8873825000000002</v>
      </c>
      <c r="L312" s="10">
        <f t="shared" si="60"/>
        <v>3.3856792366666902E-2</v>
      </c>
      <c r="M312" s="10">
        <f t="shared" si="61"/>
        <v>0.37900798121574331</v>
      </c>
      <c r="N312" s="10">
        <f t="shared" si="62"/>
        <v>0.40057268367315135</v>
      </c>
      <c r="O312" s="10">
        <f t="shared" si="54"/>
        <v>123.77695925500377</v>
      </c>
      <c r="P312" s="10">
        <f t="shared" si="55"/>
        <v>0</v>
      </c>
      <c r="Q312" s="9">
        <f t="shared" si="63"/>
        <v>39797.984523570769</v>
      </c>
      <c r="R312" s="9">
        <f t="shared" si="56"/>
        <v>39.797984523570769</v>
      </c>
      <c r="S312" s="9">
        <f t="shared" si="64"/>
        <v>12935.307724781935</v>
      </c>
      <c r="T312" s="38">
        <f t="shared" si="57"/>
        <v>12.935307724781934</v>
      </c>
      <c r="U312" s="38">
        <f t="shared" si="58"/>
        <v>840.79500211082575</v>
      </c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</row>
    <row r="313" spans="2:33" x14ac:dyDescent="0.75">
      <c r="B313" s="3" t="s">
        <v>8</v>
      </c>
      <c r="C313" s="3">
        <v>309</v>
      </c>
      <c r="D313" s="3">
        <v>309</v>
      </c>
      <c r="E313" s="3">
        <f t="shared" si="52"/>
        <v>11.138888888888889</v>
      </c>
      <c r="F313" s="10">
        <v>40.1</v>
      </c>
      <c r="G313" s="10">
        <f t="shared" si="59"/>
        <v>-8.3333333333332149E-2</v>
      </c>
      <c r="H313" s="10">
        <f t="shared" si="53"/>
        <v>-0.29999999999999716</v>
      </c>
      <c r="I313" s="10">
        <f>'Vehicle Data'!$B$6*'WLTP Calculations'!G313</f>
        <v>-24.390499999999655</v>
      </c>
      <c r="J313" s="10">
        <f>'Vehicle Data'!$B$6*9.81*'Vehicle Data'!$B$8</f>
        <v>57.42499320000001</v>
      </c>
      <c r="K313" s="10">
        <f>0.5*(1.225*'Vehicle Data'!B$9*'Vehicle Data'!B$7*'WLTP Calculations'!F313)</f>
        <v>4.8631275</v>
      </c>
      <c r="L313" s="10">
        <f t="shared" si="60"/>
        <v>3.7897620700000349E-2</v>
      </c>
      <c r="M313" s="10">
        <f t="shared" si="61"/>
        <v>0.42213738613055946</v>
      </c>
      <c r="N313" s="10">
        <f t="shared" si="62"/>
        <v>0.35252123053611312</v>
      </c>
      <c r="O313" s="10">
        <f t="shared" si="54"/>
        <v>109.28158146619506</v>
      </c>
      <c r="P313" s="10">
        <f t="shared" si="55"/>
        <v>0</v>
      </c>
      <c r="Q313" s="9">
        <f t="shared" si="63"/>
        <v>39907.266105036964</v>
      </c>
      <c r="R313" s="9">
        <f t="shared" si="56"/>
        <v>39.907266105036967</v>
      </c>
      <c r="S313" s="9">
        <f t="shared" si="64"/>
        <v>12935.307724781935</v>
      </c>
      <c r="T313" s="38">
        <f t="shared" si="57"/>
        <v>12.935307724781934</v>
      </c>
      <c r="U313" s="38">
        <f t="shared" si="58"/>
        <v>840.79500211082575</v>
      </c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</row>
    <row r="314" spans="2:33" x14ac:dyDescent="0.75">
      <c r="B314" s="3" t="s">
        <v>8</v>
      </c>
      <c r="C314" s="3">
        <v>310</v>
      </c>
      <c r="D314" s="3">
        <v>310</v>
      </c>
      <c r="E314" s="3">
        <f t="shared" si="52"/>
        <v>11.027777777777779</v>
      </c>
      <c r="F314" s="10">
        <v>39.700000000000003</v>
      </c>
      <c r="G314" s="10">
        <f t="shared" si="59"/>
        <v>-0.125</v>
      </c>
      <c r="H314" s="10">
        <f t="shared" si="53"/>
        <v>-0.44999999999999929</v>
      </c>
      <c r="I314" s="10">
        <f>'Vehicle Data'!$B$6*'WLTP Calculations'!G314</f>
        <v>-36.585750000000004</v>
      </c>
      <c r="J314" s="10">
        <f>'Vehicle Data'!$B$6*9.81*'Vehicle Data'!$B$8</f>
        <v>57.42499320000001</v>
      </c>
      <c r="K314" s="10">
        <f>0.5*(1.225*'Vehicle Data'!B$9*'Vehicle Data'!B$7*'WLTP Calculations'!F314)</f>
        <v>4.8146175000000007</v>
      </c>
      <c r="L314" s="10">
        <f t="shared" si="60"/>
        <v>2.5653860700000006E-2</v>
      </c>
      <c r="M314" s="10">
        <f t="shared" si="61"/>
        <v>0.28290507494166678</v>
      </c>
      <c r="N314" s="10">
        <f t="shared" si="62"/>
        <v>0.21439705822638849</v>
      </c>
      <c r="O314" s="10">
        <f t="shared" si="54"/>
        <v>66.677485108406827</v>
      </c>
      <c r="P314" s="10">
        <f t="shared" si="55"/>
        <v>0</v>
      </c>
      <c r="Q314" s="9">
        <f t="shared" si="63"/>
        <v>39973.943590145369</v>
      </c>
      <c r="R314" s="9">
        <f t="shared" si="56"/>
        <v>39.973943590145367</v>
      </c>
      <c r="S314" s="9">
        <f t="shared" si="64"/>
        <v>12935.307724781935</v>
      </c>
      <c r="T314" s="38">
        <f t="shared" si="57"/>
        <v>12.935307724781934</v>
      </c>
      <c r="U314" s="38">
        <f t="shared" si="58"/>
        <v>840.79500211082575</v>
      </c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</row>
    <row r="315" spans="2:33" x14ac:dyDescent="0.75">
      <c r="B315" s="3" t="s">
        <v>8</v>
      </c>
      <c r="C315" s="3">
        <v>311</v>
      </c>
      <c r="D315" s="3">
        <v>311</v>
      </c>
      <c r="E315" s="3">
        <f t="shared" si="52"/>
        <v>10.888888888888889</v>
      </c>
      <c r="F315" s="10">
        <v>39.200000000000003</v>
      </c>
      <c r="G315" s="10">
        <f t="shared" si="59"/>
        <v>-0.16666666666666696</v>
      </c>
      <c r="H315" s="10">
        <f t="shared" si="53"/>
        <v>-0.60000000000000142</v>
      </c>
      <c r="I315" s="10">
        <f>'Vehicle Data'!$B$6*'WLTP Calculations'!G315</f>
        <v>-48.781000000000091</v>
      </c>
      <c r="J315" s="10">
        <f>'Vehicle Data'!$B$6*9.81*'Vehicle Data'!$B$8</f>
        <v>57.42499320000001</v>
      </c>
      <c r="K315" s="10">
        <f>0.5*(1.225*'Vehicle Data'!B$9*'Vehicle Data'!B$7*'WLTP Calculations'!F315)</f>
        <v>4.7539800000000003</v>
      </c>
      <c r="L315" s="10">
        <f t="shared" si="60"/>
        <v>1.339797319999992E-2</v>
      </c>
      <c r="M315" s="10">
        <f t="shared" si="61"/>
        <v>0.14588904151111023</v>
      </c>
      <c r="N315" s="10">
        <f t="shared" si="62"/>
        <v>1.3711098109720418E-2</v>
      </c>
      <c r="O315" s="10">
        <f t="shared" si="54"/>
        <v>4.2778626102327708</v>
      </c>
      <c r="P315" s="10">
        <f t="shared" si="55"/>
        <v>0</v>
      </c>
      <c r="Q315" s="9">
        <f t="shared" si="63"/>
        <v>39978.221452755599</v>
      </c>
      <c r="R315" s="9">
        <f t="shared" si="56"/>
        <v>39.978221452755598</v>
      </c>
      <c r="S315" s="9">
        <f t="shared" si="64"/>
        <v>12935.307724781935</v>
      </c>
      <c r="T315" s="38">
        <f t="shared" si="57"/>
        <v>12.935307724781934</v>
      </c>
      <c r="U315" s="38">
        <f t="shared" si="58"/>
        <v>840.79500211082575</v>
      </c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</row>
    <row r="316" spans="2:33" x14ac:dyDescent="0.75">
      <c r="B316" s="3" t="s">
        <v>8</v>
      </c>
      <c r="C316" s="3">
        <v>312</v>
      </c>
      <c r="D316" s="3">
        <v>312</v>
      </c>
      <c r="E316" s="3">
        <f t="shared" si="52"/>
        <v>10.694444444444445</v>
      </c>
      <c r="F316" s="10">
        <v>38.5</v>
      </c>
      <c r="G316" s="10">
        <f t="shared" si="59"/>
        <v>-0.25000000000000089</v>
      </c>
      <c r="H316" s="10">
        <f t="shared" si="53"/>
        <v>-0.90000000000000213</v>
      </c>
      <c r="I316" s="10">
        <f>'Vehicle Data'!$B$6*'WLTP Calculations'!G316</f>
        <v>-73.171500000000265</v>
      </c>
      <c r="J316" s="10">
        <f>'Vehicle Data'!$B$6*9.81*'Vehicle Data'!$B$8</f>
        <v>57.42499320000001</v>
      </c>
      <c r="K316" s="10">
        <f>0.5*(1.225*'Vehicle Data'!B$9*'Vehicle Data'!B$7*'WLTP Calculations'!F316)</f>
        <v>4.6690875000000007</v>
      </c>
      <c r="L316" s="10">
        <f t="shared" si="60"/>
        <v>-1.1077419300000255E-2</v>
      </c>
      <c r="M316" s="10">
        <f t="shared" si="61"/>
        <v>-0.1184668452916694</v>
      </c>
      <c r="N316" s="10">
        <f t="shared" si="62"/>
        <v>-0.26527836042176073</v>
      </c>
      <c r="O316" s="10">
        <f t="shared" si="54"/>
        <v>0</v>
      </c>
      <c r="P316" s="10">
        <f t="shared" si="55"/>
        <v>-83.032126812011114</v>
      </c>
      <c r="Q316" s="9">
        <f t="shared" si="63"/>
        <v>39978.221452755599</v>
      </c>
      <c r="R316" s="9">
        <f t="shared" si="56"/>
        <v>39.978221452755598</v>
      </c>
      <c r="S316" s="9">
        <f t="shared" si="64"/>
        <v>13018.339851593946</v>
      </c>
      <c r="T316" s="38">
        <f t="shared" si="57"/>
        <v>13.018339851593947</v>
      </c>
      <c r="U316" s="38">
        <f t="shared" si="58"/>
        <v>846.19209035360655</v>
      </c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</row>
    <row r="317" spans="2:33" x14ac:dyDescent="0.75">
      <c r="B317" s="3" t="s">
        <v>8</v>
      </c>
      <c r="C317" s="3">
        <v>313</v>
      </c>
      <c r="D317" s="3">
        <v>313</v>
      </c>
      <c r="E317" s="3">
        <f t="shared" si="52"/>
        <v>10.388888888888888</v>
      </c>
      <c r="F317" s="10">
        <v>37.4</v>
      </c>
      <c r="G317" s="10">
        <f t="shared" si="59"/>
        <v>-0.34722222222222232</v>
      </c>
      <c r="H317" s="10">
        <f t="shared" si="53"/>
        <v>-1.25</v>
      </c>
      <c r="I317" s="10">
        <f>'Vehicle Data'!$B$6*'WLTP Calculations'!G317</f>
        <v>-101.62708333333337</v>
      </c>
      <c r="J317" s="10">
        <f>'Vehicle Data'!$B$6*9.81*'Vehicle Data'!$B$8</f>
        <v>57.42499320000001</v>
      </c>
      <c r="K317" s="10">
        <f>0.5*(1.225*'Vehicle Data'!B$9*'Vehicle Data'!B$7*'WLTP Calculations'!F317)</f>
        <v>4.535685</v>
      </c>
      <c r="L317" s="10">
        <f t="shared" si="60"/>
        <v>-3.966640513333336E-2</v>
      </c>
      <c r="M317" s="10">
        <f t="shared" si="61"/>
        <v>-0.41208987555185206</v>
      </c>
      <c r="N317" s="10">
        <f t="shared" si="62"/>
        <v>-0.50685297177592514</v>
      </c>
      <c r="O317" s="10">
        <f t="shared" si="54"/>
        <v>0</v>
      </c>
      <c r="P317" s="10">
        <f t="shared" si="55"/>
        <v>-159.15183313764049</v>
      </c>
      <c r="Q317" s="9">
        <f t="shared" si="63"/>
        <v>39978.221452755599</v>
      </c>
      <c r="R317" s="9">
        <f t="shared" si="56"/>
        <v>39.978221452755598</v>
      </c>
      <c r="S317" s="9">
        <f t="shared" si="64"/>
        <v>13177.491684731587</v>
      </c>
      <c r="T317" s="38">
        <f t="shared" si="57"/>
        <v>13.177491684731587</v>
      </c>
      <c r="U317" s="38">
        <f t="shared" si="58"/>
        <v>856.53695950755309</v>
      </c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</row>
    <row r="318" spans="2:33" x14ac:dyDescent="0.75">
      <c r="B318" s="3" t="s">
        <v>8</v>
      </c>
      <c r="C318" s="3">
        <v>314</v>
      </c>
      <c r="D318" s="3">
        <v>314</v>
      </c>
      <c r="E318" s="3">
        <f t="shared" si="52"/>
        <v>10</v>
      </c>
      <c r="F318" s="10">
        <v>36</v>
      </c>
      <c r="G318" s="10">
        <f t="shared" si="59"/>
        <v>-0.41666666666666607</v>
      </c>
      <c r="H318" s="10">
        <f t="shared" si="53"/>
        <v>-1.5</v>
      </c>
      <c r="I318" s="10">
        <f>'Vehicle Data'!$B$6*'WLTP Calculations'!G318</f>
        <v>-121.95249999999984</v>
      </c>
      <c r="J318" s="10">
        <f>'Vehicle Data'!$B$6*9.81*'Vehicle Data'!$B$8</f>
        <v>57.42499320000001</v>
      </c>
      <c r="K318" s="10">
        <f>0.5*(1.225*'Vehicle Data'!B$9*'Vehicle Data'!B$7*'WLTP Calculations'!F318)</f>
        <v>4.3658999999999999</v>
      </c>
      <c r="L318" s="10">
        <f t="shared" si="60"/>
        <v>-6.016160679999983E-2</v>
      </c>
      <c r="M318" s="10">
        <f t="shared" si="61"/>
        <v>-0.60161606799999834</v>
      </c>
      <c r="N318" s="10">
        <f t="shared" si="62"/>
        <v>-0.58917390204444398</v>
      </c>
      <c r="O318" s="10">
        <f t="shared" si="54"/>
        <v>0</v>
      </c>
      <c r="P318" s="10">
        <f t="shared" si="55"/>
        <v>-185.58977914399986</v>
      </c>
      <c r="Q318" s="9">
        <f t="shared" si="63"/>
        <v>39978.221452755599</v>
      </c>
      <c r="R318" s="9">
        <f t="shared" si="56"/>
        <v>39.978221452755598</v>
      </c>
      <c r="S318" s="9">
        <f t="shared" si="64"/>
        <v>13363.081463875587</v>
      </c>
      <c r="T318" s="38">
        <f t="shared" si="57"/>
        <v>13.363081463875588</v>
      </c>
      <c r="U318" s="38">
        <f t="shared" si="58"/>
        <v>868.6002951519132</v>
      </c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</row>
    <row r="319" spans="2:33" x14ac:dyDescent="0.75">
      <c r="B319" s="3" t="s">
        <v>8</v>
      </c>
      <c r="C319" s="3">
        <v>315</v>
      </c>
      <c r="D319" s="3">
        <v>315</v>
      </c>
      <c r="E319" s="3">
        <f t="shared" si="52"/>
        <v>9.5555555555555554</v>
      </c>
      <c r="F319" s="10">
        <v>34.4</v>
      </c>
      <c r="G319" s="10">
        <f t="shared" si="59"/>
        <v>-0.41666666666666696</v>
      </c>
      <c r="H319" s="10">
        <f t="shared" si="53"/>
        <v>-1.5</v>
      </c>
      <c r="I319" s="10">
        <f>'Vehicle Data'!$B$6*'WLTP Calculations'!G319</f>
        <v>-121.9525000000001</v>
      </c>
      <c r="J319" s="10">
        <f>'Vehicle Data'!$B$6*9.81*'Vehicle Data'!$B$8</f>
        <v>57.42499320000001</v>
      </c>
      <c r="K319" s="10">
        <f>0.5*(1.225*'Vehicle Data'!B$9*'Vehicle Data'!B$7*'WLTP Calculations'!F319)</f>
        <v>4.1718599999999997</v>
      </c>
      <c r="L319" s="10">
        <f t="shared" si="60"/>
        <v>-6.0355646800000079E-2</v>
      </c>
      <c r="M319" s="10">
        <f t="shared" si="61"/>
        <v>-0.57673173608888961</v>
      </c>
      <c r="N319" s="10">
        <f t="shared" si="62"/>
        <v>-0.50987920129444486</v>
      </c>
      <c r="O319" s="10">
        <f t="shared" si="54"/>
        <v>0</v>
      </c>
      <c r="P319" s="10">
        <f t="shared" si="55"/>
        <v>-161.12182760904457</v>
      </c>
      <c r="Q319" s="9">
        <f t="shared" si="63"/>
        <v>39978.221452755599</v>
      </c>
      <c r="R319" s="9">
        <f t="shared" si="56"/>
        <v>39.978221452755598</v>
      </c>
      <c r="S319" s="9">
        <f t="shared" si="64"/>
        <v>13524.203291484631</v>
      </c>
      <c r="T319" s="38">
        <f t="shared" si="57"/>
        <v>13.524203291484632</v>
      </c>
      <c r="U319" s="38">
        <f t="shared" si="58"/>
        <v>879.07321394650103</v>
      </c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</row>
    <row r="320" spans="2:33" x14ac:dyDescent="0.75">
      <c r="B320" s="3" t="s">
        <v>8</v>
      </c>
      <c r="C320" s="3">
        <v>316</v>
      </c>
      <c r="D320" s="3">
        <v>316</v>
      </c>
      <c r="E320" s="3">
        <f t="shared" si="52"/>
        <v>9.1666666666666661</v>
      </c>
      <c r="F320" s="10">
        <v>33</v>
      </c>
      <c r="G320" s="10">
        <f t="shared" si="59"/>
        <v>-0.375</v>
      </c>
      <c r="H320" s="10">
        <f t="shared" si="53"/>
        <v>-1.3499999999999996</v>
      </c>
      <c r="I320" s="10">
        <f>'Vehicle Data'!$B$6*'WLTP Calculations'!G320</f>
        <v>-109.75725000000001</v>
      </c>
      <c r="J320" s="10">
        <f>'Vehicle Data'!$B$6*9.81*'Vehicle Data'!$B$8</f>
        <v>57.42499320000001</v>
      </c>
      <c r="K320" s="10">
        <f>0.5*(1.225*'Vehicle Data'!B$9*'Vehicle Data'!B$7*'WLTP Calculations'!F320)</f>
        <v>4.0020750000000005</v>
      </c>
      <c r="L320" s="10">
        <f t="shared" si="60"/>
        <v>-4.8330181800000004E-2</v>
      </c>
      <c r="M320" s="10">
        <f t="shared" si="61"/>
        <v>-0.4430266665</v>
      </c>
      <c r="N320" s="10">
        <f t="shared" si="62"/>
        <v>-0.48868749030694369</v>
      </c>
      <c r="O320" s="10">
        <f t="shared" si="54"/>
        <v>0</v>
      </c>
      <c r="P320" s="10">
        <f t="shared" si="55"/>
        <v>-154.91393442730114</v>
      </c>
      <c r="Q320" s="9">
        <f t="shared" si="63"/>
        <v>39978.221452755599</v>
      </c>
      <c r="R320" s="9">
        <f t="shared" si="56"/>
        <v>39.978221452755598</v>
      </c>
      <c r="S320" s="9">
        <f t="shared" si="64"/>
        <v>13679.117225911932</v>
      </c>
      <c r="T320" s="38">
        <f t="shared" si="57"/>
        <v>13.679117225911932</v>
      </c>
      <c r="U320" s="38">
        <f t="shared" si="58"/>
        <v>889.14261968427559</v>
      </c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</row>
    <row r="321" spans="2:33" x14ac:dyDescent="0.75">
      <c r="B321" s="3" t="s">
        <v>8</v>
      </c>
      <c r="C321" s="3">
        <v>317</v>
      </c>
      <c r="D321" s="3">
        <v>317</v>
      </c>
      <c r="E321" s="3">
        <f t="shared" si="52"/>
        <v>8.8055555555555554</v>
      </c>
      <c r="F321" s="10">
        <v>31.7</v>
      </c>
      <c r="G321" s="10">
        <f t="shared" si="59"/>
        <v>-0.41666666666666607</v>
      </c>
      <c r="H321" s="10">
        <f t="shared" si="53"/>
        <v>-1.5</v>
      </c>
      <c r="I321" s="10">
        <f>'Vehicle Data'!$B$6*'WLTP Calculations'!G321</f>
        <v>-121.95249999999984</v>
      </c>
      <c r="J321" s="10">
        <f>'Vehicle Data'!$B$6*9.81*'Vehicle Data'!$B$8</f>
        <v>57.42499320000001</v>
      </c>
      <c r="K321" s="10">
        <f>0.5*(1.225*'Vehicle Data'!B$9*'Vehicle Data'!B$7*'WLTP Calculations'!F321)</f>
        <v>3.8444175</v>
      </c>
      <c r="L321" s="10">
        <f t="shared" si="60"/>
        <v>-6.0683089299999826E-2</v>
      </c>
      <c r="M321" s="10">
        <f t="shared" si="61"/>
        <v>-0.53434831411388739</v>
      </c>
      <c r="N321" s="10">
        <f t="shared" si="62"/>
        <v>-0.63944432427916587</v>
      </c>
      <c r="O321" s="10">
        <f t="shared" si="54"/>
        <v>0</v>
      </c>
      <c r="P321" s="10">
        <f t="shared" si="55"/>
        <v>-203.34329512077474</v>
      </c>
      <c r="Q321" s="9">
        <f t="shared" si="63"/>
        <v>39978.221452755599</v>
      </c>
      <c r="R321" s="9">
        <f t="shared" si="56"/>
        <v>39.978221452755598</v>
      </c>
      <c r="S321" s="9">
        <f t="shared" si="64"/>
        <v>13882.460521032706</v>
      </c>
      <c r="T321" s="38">
        <f t="shared" si="57"/>
        <v>13.882460521032707</v>
      </c>
      <c r="U321" s="38">
        <f t="shared" si="58"/>
        <v>902.35993386712596</v>
      </c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</row>
    <row r="322" spans="2:33" x14ac:dyDescent="0.75">
      <c r="B322" s="3" t="s">
        <v>8</v>
      </c>
      <c r="C322" s="3">
        <v>318</v>
      </c>
      <c r="D322" s="3">
        <v>318</v>
      </c>
      <c r="E322" s="3">
        <f t="shared" si="52"/>
        <v>8.3333333333333339</v>
      </c>
      <c r="F322" s="10">
        <v>30</v>
      </c>
      <c r="G322" s="10">
        <f t="shared" si="59"/>
        <v>-0.51388888888888884</v>
      </c>
      <c r="H322" s="10">
        <f t="shared" si="53"/>
        <v>-1.8499999999999996</v>
      </c>
      <c r="I322" s="10">
        <f>'Vehicle Data'!$B$6*'WLTP Calculations'!G322</f>
        <v>-150.40808333333334</v>
      </c>
      <c r="J322" s="10">
        <f>'Vehicle Data'!$B$6*9.81*'Vehicle Data'!$B$8</f>
        <v>57.42499320000001</v>
      </c>
      <c r="K322" s="10">
        <f>0.5*(1.225*'Vehicle Data'!B$9*'Vehicle Data'!B$7*'WLTP Calculations'!F322)</f>
        <v>3.6382500000000002</v>
      </c>
      <c r="L322" s="10">
        <f t="shared" si="60"/>
        <v>-8.9344840133333325E-2</v>
      </c>
      <c r="M322" s="10">
        <f t="shared" si="61"/>
        <v>-0.74454033444444445</v>
      </c>
      <c r="N322" s="10">
        <f t="shared" si="62"/>
        <v>-0.75228288811111144</v>
      </c>
      <c r="O322" s="10">
        <f t="shared" si="54"/>
        <v>0</v>
      </c>
      <c r="P322" s="10">
        <f t="shared" si="55"/>
        <v>-239.97824130744453</v>
      </c>
      <c r="Q322" s="9">
        <f t="shared" si="63"/>
        <v>39978.221452755599</v>
      </c>
      <c r="R322" s="9">
        <f t="shared" si="56"/>
        <v>39.978221452755598</v>
      </c>
      <c r="S322" s="9">
        <f t="shared" si="64"/>
        <v>14122.438762340151</v>
      </c>
      <c r="T322" s="38">
        <f t="shared" si="57"/>
        <v>14.122438762340151</v>
      </c>
      <c r="U322" s="38">
        <f t="shared" si="58"/>
        <v>917.95851955210981</v>
      </c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</row>
    <row r="323" spans="2:33" x14ac:dyDescent="0.75">
      <c r="B323" s="3" t="s">
        <v>8</v>
      </c>
      <c r="C323" s="3">
        <v>319</v>
      </c>
      <c r="D323" s="3">
        <v>319</v>
      </c>
      <c r="E323" s="3">
        <f t="shared" si="52"/>
        <v>7.7777777777777777</v>
      </c>
      <c r="F323" s="10">
        <v>28</v>
      </c>
      <c r="G323" s="10">
        <f t="shared" si="59"/>
        <v>-0.54166666666666696</v>
      </c>
      <c r="H323" s="10">
        <f t="shared" si="53"/>
        <v>-1.9499999999999993</v>
      </c>
      <c r="I323" s="10">
        <f>'Vehicle Data'!$B$6*'WLTP Calculations'!G323</f>
        <v>-158.53825000000012</v>
      </c>
      <c r="J323" s="10">
        <f>'Vehicle Data'!$B$6*9.81*'Vehicle Data'!$B$8</f>
        <v>57.42499320000001</v>
      </c>
      <c r="K323" s="10">
        <f>0.5*(1.225*'Vehicle Data'!B$9*'Vehicle Data'!B$7*'WLTP Calculations'!F323)</f>
        <v>3.3957000000000002</v>
      </c>
      <c r="L323" s="10">
        <f t="shared" si="60"/>
        <v>-9.7717556800000091E-2</v>
      </c>
      <c r="M323" s="10">
        <f t="shared" si="61"/>
        <v>-0.76002544177777842</v>
      </c>
      <c r="N323" s="10">
        <f t="shared" si="62"/>
        <v>-0.51403523960138897</v>
      </c>
      <c r="O323" s="10">
        <f t="shared" si="54"/>
        <v>0</v>
      </c>
      <c r="P323" s="10">
        <f t="shared" si="55"/>
        <v>-164.49127667244449</v>
      </c>
      <c r="Q323" s="9">
        <f t="shared" si="63"/>
        <v>39978.221452755599</v>
      </c>
      <c r="R323" s="9">
        <f t="shared" si="56"/>
        <v>39.978221452755598</v>
      </c>
      <c r="S323" s="9">
        <f t="shared" si="64"/>
        <v>14286.930039012595</v>
      </c>
      <c r="T323" s="38">
        <f t="shared" si="57"/>
        <v>14.286930039012596</v>
      </c>
      <c r="U323" s="38">
        <f t="shared" si="58"/>
        <v>928.65045253581877</v>
      </c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</row>
    <row r="324" spans="2:33" x14ac:dyDescent="0.75">
      <c r="B324" s="3" t="s">
        <v>8</v>
      </c>
      <c r="C324" s="3">
        <v>320</v>
      </c>
      <c r="D324" s="3">
        <v>320</v>
      </c>
      <c r="E324" s="3">
        <f t="shared" ref="E324:E387" si="65">F324/3.6</f>
        <v>7.25</v>
      </c>
      <c r="F324" s="10">
        <v>26.1</v>
      </c>
      <c r="G324" s="10">
        <f t="shared" si="59"/>
        <v>-0.33333333333333304</v>
      </c>
      <c r="H324" s="10">
        <f t="shared" si="53"/>
        <v>-1.1999999999999993</v>
      </c>
      <c r="I324" s="10">
        <f>'Vehicle Data'!$B$6*'WLTP Calculations'!G324</f>
        <v>-97.561999999999927</v>
      </c>
      <c r="J324" s="10">
        <f>'Vehicle Data'!$B$6*9.81*'Vehicle Data'!$B$8</f>
        <v>57.42499320000001</v>
      </c>
      <c r="K324" s="10">
        <f>0.5*(1.225*'Vehicle Data'!B$9*'Vehicle Data'!B$7*'WLTP Calculations'!F324)</f>
        <v>3.1652775000000002</v>
      </c>
      <c r="L324" s="10">
        <f t="shared" si="60"/>
        <v>-3.6971729299999916E-2</v>
      </c>
      <c r="M324" s="10">
        <f t="shared" si="61"/>
        <v>-0.26804503742499941</v>
      </c>
      <c r="N324" s="10">
        <f t="shared" si="62"/>
        <v>-9.2249600668055542E-2</v>
      </c>
      <c r="O324" s="10">
        <f t="shared" si="54"/>
        <v>0</v>
      </c>
      <c r="P324" s="10">
        <f t="shared" si="55"/>
        <v>-29.612121814445828</v>
      </c>
      <c r="Q324" s="9">
        <f t="shared" si="63"/>
        <v>39978.221452755599</v>
      </c>
      <c r="R324" s="9">
        <f t="shared" si="56"/>
        <v>39.978221452755598</v>
      </c>
      <c r="S324" s="9">
        <f t="shared" si="64"/>
        <v>14316.542160827041</v>
      </c>
      <c r="T324" s="38">
        <f t="shared" si="57"/>
        <v>14.316542160827041</v>
      </c>
      <c r="U324" s="38">
        <f t="shared" si="58"/>
        <v>930.5752404537576</v>
      </c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</row>
    <row r="325" spans="2:33" x14ac:dyDescent="0.75">
      <c r="B325" s="3" t="s">
        <v>8</v>
      </c>
      <c r="C325" s="3">
        <v>321</v>
      </c>
      <c r="D325" s="3">
        <v>321</v>
      </c>
      <c r="E325" s="3">
        <f t="shared" si="65"/>
        <v>7.1111111111111116</v>
      </c>
      <c r="F325" s="10">
        <v>25.6</v>
      </c>
      <c r="G325" s="10">
        <f t="shared" si="59"/>
        <v>-0.16666666666666696</v>
      </c>
      <c r="H325" s="10">
        <f t="shared" ref="H325:H388" si="66">($F326-$F324)/2</f>
        <v>-0.60000000000000142</v>
      </c>
      <c r="I325" s="10">
        <f>'Vehicle Data'!$B$6*'WLTP Calculations'!G325</f>
        <v>-48.781000000000091</v>
      </c>
      <c r="J325" s="10">
        <f>'Vehicle Data'!$B$6*9.81*'Vehicle Data'!$B$8</f>
        <v>57.42499320000001</v>
      </c>
      <c r="K325" s="10">
        <f>0.5*(1.225*'Vehicle Data'!B$9*'Vehicle Data'!B$7*'WLTP Calculations'!F325)</f>
        <v>3.1046400000000003</v>
      </c>
      <c r="L325" s="10">
        <f t="shared" si="60"/>
        <v>1.1748633199999919E-2</v>
      </c>
      <c r="M325" s="10">
        <f t="shared" si="61"/>
        <v>8.3545836088888326E-2</v>
      </c>
      <c r="N325" s="10">
        <f t="shared" si="62"/>
        <v>0.15240208727083251</v>
      </c>
      <c r="O325" s="10">
        <f t="shared" ref="O325:O388" si="67">IF((M325 + M326) / 2 &gt; 0, ((M325 + M326) / 2) * D326, 0)</f>
        <v>49.073472101208068</v>
      </c>
      <c r="P325" s="10">
        <f t="shared" ref="P325:P388" si="68">IF((M325 + M326) / 2 &lt; 0, ((M325 + M326) / 2) * D326, 0)</f>
        <v>0</v>
      </c>
      <c r="Q325" s="9">
        <f t="shared" si="63"/>
        <v>40027.294924856804</v>
      </c>
      <c r="R325" s="9">
        <f t="shared" ref="R325:R388" si="69">Q325/1000</f>
        <v>40.027294924856804</v>
      </c>
      <c r="S325" s="9">
        <f t="shared" si="64"/>
        <v>14316.542160827041</v>
      </c>
      <c r="T325" s="38">
        <f t="shared" ref="T325:T388" si="70">S325/1000</f>
        <v>14.316542160827041</v>
      </c>
      <c r="U325" s="38">
        <f t="shared" ref="U325:U388" si="71">T325*X$4</f>
        <v>930.5752404537576</v>
      </c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</row>
    <row r="326" spans="2:33" x14ac:dyDescent="0.75">
      <c r="B326" s="3" t="s">
        <v>8</v>
      </c>
      <c r="C326" s="3">
        <v>322</v>
      </c>
      <c r="D326" s="3">
        <v>322</v>
      </c>
      <c r="E326" s="3">
        <f t="shared" si="65"/>
        <v>6.9166666666666661</v>
      </c>
      <c r="F326" s="10">
        <v>24.9</v>
      </c>
      <c r="G326" s="10">
        <f t="shared" ref="G326:G389" si="72">($E327-$E325)/2</f>
        <v>-9.7222222222222765E-2</v>
      </c>
      <c r="H326" s="10">
        <f t="shared" si="66"/>
        <v>-0.35000000000000142</v>
      </c>
      <c r="I326" s="10">
        <f>'Vehicle Data'!$B$6*'WLTP Calculations'!G326</f>
        <v>-28.455583333333497</v>
      </c>
      <c r="J326" s="10">
        <f>'Vehicle Data'!$B$6*9.81*'Vehicle Data'!$B$8</f>
        <v>57.42499320000001</v>
      </c>
      <c r="K326" s="10">
        <f>0.5*(1.225*'Vehicle Data'!B$9*'Vehicle Data'!B$7*'WLTP Calculations'!F326)</f>
        <v>3.0197474999999998</v>
      </c>
      <c r="L326" s="10">
        <f t="shared" ref="L326:L389" si="73">(I326+J326+K326)/1000</f>
        <v>3.1989157366666514E-2</v>
      </c>
      <c r="M326" s="10">
        <f t="shared" ref="M326:M389" si="74">(L326*E326)</f>
        <v>0.2212583384527767</v>
      </c>
      <c r="N326" s="10">
        <f t="shared" ref="N326:N389" si="75">(((M326+M327)/2)*(C327-C326))</f>
        <v>0.23531675164722199</v>
      </c>
      <c r="O326" s="10">
        <f t="shared" si="67"/>
        <v>76.007310782052699</v>
      </c>
      <c r="P326" s="10">
        <f t="shared" si="68"/>
        <v>0</v>
      </c>
      <c r="Q326" s="9">
        <f t="shared" ref="Q326:Q389" si="76">(Q325+O326)</f>
        <v>40103.302235638854</v>
      </c>
      <c r="R326" s="9">
        <f t="shared" si="69"/>
        <v>40.103302235638857</v>
      </c>
      <c r="S326" s="9">
        <f t="shared" ref="S326:T389" si="77">S325+(P326*-1)</f>
        <v>14316.542160827041</v>
      </c>
      <c r="T326" s="38">
        <f t="shared" si="70"/>
        <v>14.316542160827041</v>
      </c>
      <c r="U326" s="38">
        <f t="shared" si="71"/>
        <v>930.5752404537576</v>
      </c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</row>
    <row r="327" spans="2:33" x14ac:dyDescent="0.75">
      <c r="B327" s="3" t="s">
        <v>8</v>
      </c>
      <c r="C327" s="3">
        <v>323</v>
      </c>
      <c r="D327" s="3">
        <v>323</v>
      </c>
      <c r="E327" s="3">
        <f t="shared" si="65"/>
        <v>6.9166666666666661</v>
      </c>
      <c r="F327" s="10">
        <v>24.9</v>
      </c>
      <c r="G327" s="10">
        <f t="shared" si="72"/>
        <v>-8.3333333333333037E-2</v>
      </c>
      <c r="H327" s="10">
        <f t="shared" si="66"/>
        <v>-0.29999999999999893</v>
      </c>
      <c r="I327" s="10">
        <f>'Vehicle Data'!$B$6*'WLTP Calculations'!G327</f>
        <v>-24.390499999999918</v>
      </c>
      <c r="J327" s="10">
        <f>'Vehicle Data'!$B$6*9.81*'Vehicle Data'!$B$8</f>
        <v>57.42499320000001</v>
      </c>
      <c r="K327" s="10">
        <f>0.5*(1.225*'Vehicle Data'!B$9*'Vehicle Data'!B$7*'WLTP Calculations'!F327)</f>
        <v>3.0197474999999998</v>
      </c>
      <c r="L327" s="10">
        <f t="shared" si="73"/>
        <v>3.6054240700000094E-2</v>
      </c>
      <c r="M327" s="10">
        <f t="shared" si="74"/>
        <v>0.2493751648416673</v>
      </c>
      <c r="N327" s="10">
        <f t="shared" si="75"/>
        <v>0.19124643790833373</v>
      </c>
      <c r="O327" s="10">
        <f t="shared" si="67"/>
        <v>61.963845882300127</v>
      </c>
      <c r="P327" s="10">
        <f t="shared" si="68"/>
        <v>0</v>
      </c>
      <c r="Q327" s="9">
        <f t="shared" si="76"/>
        <v>40165.266081521157</v>
      </c>
      <c r="R327" s="9">
        <f t="shared" si="69"/>
        <v>40.165266081521153</v>
      </c>
      <c r="S327" s="9">
        <f t="shared" si="77"/>
        <v>14316.542160827041</v>
      </c>
      <c r="T327" s="38">
        <f t="shared" si="70"/>
        <v>14.316542160827041</v>
      </c>
      <c r="U327" s="38">
        <f t="shared" si="71"/>
        <v>930.5752404537576</v>
      </c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</row>
    <row r="328" spans="2:33" x14ac:dyDescent="0.75">
      <c r="B328" s="3" t="s">
        <v>8</v>
      </c>
      <c r="C328" s="3">
        <v>324</v>
      </c>
      <c r="D328" s="3">
        <v>324</v>
      </c>
      <c r="E328" s="3">
        <f t="shared" si="65"/>
        <v>6.75</v>
      </c>
      <c r="F328" s="10">
        <v>24.3</v>
      </c>
      <c r="G328" s="10">
        <f t="shared" si="72"/>
        <v>-0.13888888888888884</v>
      </c>
      <c r="H328" s="10">
        <f t="shared" si="66"/>
        <v>-0.5</v>
      </c>
      <c r="I328" s="10">
        <f>'Vehicle Data'!$B$6*'WLTP Calculations'!G328</f>
        <v>-40.650833333333324</v>
      </c>
      <c r="J328" s="10">
        <f>'Vehicle Data'!$B$6*9.81*'Vehicle Data'!$B$8</f>
        <v>57.42499320000001</v>
      </c>
      <c r="K328" s="10">
        <f>0.5*(1.225*'Vehicle Data'!B$9*'Vehicle Data'!B$7*'WLTP Calculations'!F328)</f>
        <v>2.9469825000000003</v>
      </c>
      <c r="L328" s="10">
        <f t="shared" si="73"/>
        <v>1.9721142366666687E-2</v>
      </c>
      <c r="M328" s="10">
        <f t="shared" si="74"/>
        <v>0.13311771097500014</v>
      </c>
      <c r="N328" s="10">
        <f t="shared" si="75"/>
        <v>0.21282397542685169</v>
      </c>
      <c r="O328" s="10">
        <f t="shared" si="67"/>
        <v>69.167792013726796</v>
      </c>
      <c r="P328" s="10">
        <f t="shared" si="68"/>
        <v>0</v>
      </c>
      <c r="Q328" s="9">
        <f t="shared" si="76"/>
        <v>40234.433873534887</v>
      </c>
      <c r="R328" s="9">
        <f t="shared" si="69"/>
        <v>40.23443387353489</v>
      </c>
      <c r="S328" s="9">
        <f t="shared" si="77"/>
        <v>14316.542160827041</v>
      </c>
      <c r="T328" s="38">
        <f t="shared" si="70"/>
        <v>14.316542160827041</v>
      </c>
      <c r="U328" s="38">
        <f t="shared" si="71"/>
        <v>930.5752404537576</v>
      </c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</row>
    <row r="329" spans="2:33" x14ac:dyDescent="0.75">
      <c r="B329" s="3" t="s">
        <v>8</v>
      </c>
      <c r="C329" s="3">
        <v>325</v>
      </c>
      <c r="D329" s="3">
        <v>325</v>
      </c>
      <c r="E329" s="3">
        <f t="shared" si="65"/>
        <v>6.6388888888888884</v>
      </c>
      <c r="F329" s="10">
        <v>23.9</v>
      </c>
      <c r="G329" s="10">
        <f t="shared" si="72"/>
        <v>-5.5555555555555802E-2</v>
      </c>
      <c r="H329" s="10">
        <f t="shared" si="66"/>
        <v>-0.20000000000000107</v>
      </c>
      <c r="I329" s="10">
        <f>'Vehicle Data'!$B$6*'WLTP Calculations'!G329</f>
        <v>-16.260333333333406</v>
      </c>
      <c r="J329" s="10">
        <f>'Vehicle Data'!$B$6*9.81*'Vehicle Data'!$B$8</f>
        <v>57.42499320000001</v>
      </c>
      <c r="K329" s="10">
        <f>0.5*(1.225*'Vehicle Data'!B$9*'Vehicle Data'!B$7*'WLTP Calculations'!F329)</f>
        <v>2.8984725</v>
      </c>
      <c r="L329" s="10">
        <f t="shared" si="73"/>
        <v>4.4063132366666598E-2</v>
      </c>
      <c r="M329" s="10">
        <f t="shared" si="74"/>
        <v>0.29253023987870325</v>
      </c>
      <c r="N329" s="10">
        <f t="shared" si="75"/>
        <v>0.30602405816574063</v>
      </c>
      <c r="O329" s="10">
        <f t="shared" si="67"/>
        <v>99.763842962031447</v>
      </c>
      <c r="P329" s="10">
        <f t="shared" si="68"/>
        <v>0</v>
      </c>
      <c r="Q329" s="9">
        <f t="shared" si="76"/>
        <v>40334.197716496921</v>
      </c>
      <c r="R329" s="9">
        <f t="shared" si="69"/>
        <v>40.334197716496924</v>
      </c>
      <c r="S329" s="9">
        <f t="shared" si="77"/>
        <v>14316.542160827041</v>
      </c>
      <c r="T329" s="38">
        <f t="shared" si="70"/>
        <v>14.316542160827041</v>
      </c>
      <c r="U329" s="38">
        <f t="shared" si="71"/>
        <v>930.5752404537576</v>
      </c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</row>
    <row r="330" spans="2:33" x14ac:dyDescent="0.75">
      <c r="B330" s="3" t="s">
        <v>8</v>
      </c>
      <c r="C330" s="3">
        <v>326</v>
      </c>
      <c r="D330" s="3">
        <v>326</v>
      </c>
      <c r="E330" s="3">
        <f t="shared" si="65"/>
        <v>6.6388888888888884</v>
      </c>
      <c r="F330" s="10">
        <v>23.9</v>
      </c>
      <c r="G330" s="10">
        <f t="shared" si="72"/>
        <v>-4.1666666666666519E-2</v>
      </c>
      <c r="H330" s="10">
        <f t="shared" si="66"/>
        <v>-0.14999999999999858</v>
      </c>
      <c r="I330" s="10">
        <f>'Vehicle Data'!$B$6*'WLTP Calculations'!G330</f>
        <v>-12.195249999999959</v>
      </c>
      <c r="J330" s="10">
        <f>'Vehicle Data'!$B$6*9.81*'Vehicle Data'!$B$8</f>
        <v>57.42499320000001</v>
      </c>
      <c r="K330" s="10">
        <f>0.5*(1.225*'Vehicle Data'!B$9*'Vehicle Data'!B$7*'WLTP Calculations'!F330)</f>
        <v>2.8984725</v>
      </c>
      <c r="L330" s="10">
        <f t="shared" si="73"/>
        <v>4.8128215700000046E-2</v>
      </c>
      <c r="M330" s="10">
        <f t="shared" si="74"/>
        <v>0.31951787645277807</v>
      </c>
      <c r="N330" s="10">
        <f t="shared" si="75"/>
        <v>0.27741996093750043</v>
      </c>
      <c r="O330" s="10">
        <f t="shared" si="67"/>
        <v>90.71632722656264</v>
      </c>
      <c r="P330" s="10">
        <f t="shared" si="68"/>
        <v>0</v>
      </c>
      <c r="Q330" s="9">
        <f t="shared" si="76"/>
        <v>40424.914043723482</v>
      </c>
      <c r="R330" s="9">
        <f t="shared" si="69"/>
        <v>40.424914043723483</v>
      </c>
      <c r="S330" s="9">
        <f t="shared" si="77"/>
        <v>14316.542160827041</v>
      </c>
      <c r="T330" s="38">
        <f t="shared" si="70"/>
        <v>14.316542160827041</v>
      </c>
      <c r="U330" s="38">
        <f t="shared" si="71"/>
        <v>930.5752404537576</v>
      </c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</row>
    <row r="331" spans="2:33" x14ac:dyDescent="0.75">
      <c r="B331" s="3" t="s">
        <v>8</v>
      </c>
      <c r="C331" s="3">
        <v>327</v>
      </c>
      <c r="D331" s="3">
        <v>327</v>
      </c>
      <c r="E331" s="3">
        <f t="shared" si="65"/>
        <v>6.5555555555555554</v>
      </c>
      <c r="F331" s="10">
        <v>23.6</v>
      </c>
      <c r="G331" s="10">
        <f t="shared" si="72"/>
        <v>-8.3333333333333037E-2</v>
      </c>
      <c r="H331" s="10">
        <f t="shared" si="66"/>
        <v>-0.29999999999999893</v>
      </c>
      <c r="I331" s="10">
        <f>'Vehicle Data'!$B$6*'WLTP Calculations'!G331</f>
        <v>-24.390499999999918</v>
      </c>
      <c r="J331" s="10">
        <f>'Vehicle Data'!$B$6*9.81*'Vehicle Data'!$B$8</f>
        <v>57.42499320000001</v>
      </c>
      <c r="K331" s="10">
        <f>0.5*(1.225*'Vehicle Data'!B$9*'Vehicle Data'!B$7*'WLTP Calculations'!F331)</f>
        <v>2.8620900000000002</v>
      </c>
      <c r="L331" s="10">
        <f t="shared" si="73"/>
        <v>3.5896583200000096E-2</v>
      </c>
      <c r="M331" s="10">
        <f t="shared" si="74"/>
        <v>0.23532204542222285</v>
      </c>
      <c r="N331" s="10">
        <f t="shared" si="75"/>
        <v>-9.5167916921758799E-2</v>
      </c>
      <c r="O331" s="10">
        <f t="shared" si="67"/>
        <v>0</v>
      </c>
      <c r="P331" s="10">
        <f t="shared" si="68"/>
        <v>-31.215076750336888</v>
      </c>
      <c r="Q331" s="9">
        <f t="shared" si="76"/>
        <v>40424.914043723482</v>
      </c>
      <c r="R331" s="9">
        <f t="shared" si="69"/>
        <v>40.424914043723483</v>
      </c>
      <c r="S331" s="9">
        <f t="shared" si="77"/>
        <v>14347.757237577378</v>
      </c>
      <c r="T331" s="38">
        <f t="shared" si="70"/>
        <v>14.347757237577378</v>
      </c>
      <c r="U331" s="38">
        <f t="shared" si="71"/>
        <v>932.60422044252959</v>
      </c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</row>
    <row r="332" spans="2:33" x14ac:dyDescent="0.75">
      <c r="B332" s="3" t="s">
        <v>8</v>
      </c>
      <c r="C332" s="3">
        <v>328</v>
      </c>
      <c r="D332" s="3">
        <v>328</v>
      </c>
      <c r="E332" s="3">
        <f t="shared" si="65"/>
        <v>6.4722222222222223</v>
      </c>
      <c r="F332" s="10">
        <v>23.3</v>
      </c>
      <c r="G332" s="10">
        <f t="shared" si="72"/>
        <v>-0.43055555555555536</v>
      </c>
      <c r="H332" s="10">
        <f t="shared" si="66"/>
        <v>-1.5500000000000007</v>
      </c>
      <c r="I332" s="10">
        <f>'Vehicle Data'!$B$6*'WLTP Calculations'!G332</f>
        <v>-126.01758333333329</v>
      </c>
      <c r="J332" s="10">
        <f>'Vehicle Data'!$B$6*9.81*'Vehicle Data'!$B$8</f>
        <v>57.42499320000001</v>
      </c>
      <c r="K332" s="10">
        <f>0.5*(1.225*'Vehicle Data'!B$9*'Vehicle Data'!B$7*'WLTP Calculations'!F332)</f>
        <v>2.8257075000000005</v>
      </c>
      <c r="L332" s="10">
        <f t="shared" si="73"/>
        <v>-6.5766882633333287E-2</v>
      </c>
      <c r="M332" s="10">
        <f t="shared" si="74"/>
        <v>-0.42565787926574045</v>
      </c>
      <c r="N332" s="10">
        <f t="shared" si="75"/>
        <v>-0.71355198185277791</v>
      </c>
      <c r="O332" s="10">
        <f t="shared" si="67"/>
        <v>0</v>
      </c>
      <c r="P332" s="10">
        <f t="shared" si="68"/>
        <v>-234.75860202956392</v>
      </c>
      <c r="Q332" s="9">
        <f t="shared" si="76"/>
        <v>40424.914043723482</v>
      </c>
      <c r="R332" s="9">
        <f t="shared" si="69"/>
        <v>40.424914043723483</v>
      </c>
      <c r="S332" s="9">
        <f t="shared" si="77"/>
        <v>14582.515839606942</v>
      </c>
      <c r="T332" s="38">
        <f t="shared" si="70"/>
        <v>14.582515839606941</v>
      </c>
      <c r="U332" s="38">
        <f t="shared" si="71"/>
        <v>947.86352957445115</v>
      </c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</row>
    <row r="333" spans="2:33" x14ac:dyDescent="0.75">
      <c r="B333" s="3" t="s">
        <v>8</v>
      </c>
      <c r="C333" s="3">
        <v>329</v>
      </c>
      <c r="D333" s="3">
        <v>329</v>
      </c>
      <c r="E333" s="3">
        <f t="shared" si="65"/>
        <v>5.6944444444444446</v>
      </c>
      <c r="F333" s="10">
        <v>20.5</v>
      </c>
      <c r="G333" s="10">
        <f t="shared" si="72"/>
        <v>-0.8055555555555558</v>
      </c>
      <c r="H333" s="10">
        <f t="shared" si="66"/>
        <v>-2.9000000000000004</v>
      </c>
      <c r="I333" s="10">
        <f>'Vehicle Data'!$B$6*'WLTP Calculations'!G333</f>
        <v>-235.77483333333345</v>
      </c>
      <c r="J333" s="10">
        <f>'Vehicle Data'!$B$6*9.81*'Vehicle Data'!$B$8</f>
        <v>57.42499320000001</v>
      </c>
      <c r="K333" s="10">
        <f>0.5*(1.225*'Vehicle Data'!B$9*'Vehicle Data'!B$7*'WLTP Calculations'!F333)</f>
        <v>2.4861375000000003</v>
      </c>
      <c r="L333" s="10">
        <f t="shared" si="73"/>
        <v>-0.17586370263333342</v>
      </c>
      <c r="M333" s="10">
        <f t="shared" si="74"/>
        <v>-1.0014460844398154</v>
      </c>
      <c r="N333" s="10">
        <f t="shared" si="75"/>
        <v>-0.71168479919907468</v>
      </c>
      <c r="O333" s="10">
        <f t="shared" si="67"/>
        <v>0</v>
      </c>
      <c r="P333" s="10">
        <f t="shared" si="68"/>
        <v>-234.85598373569465</v>
      </c>
      <c r="Q333" s="9">
        <f t="shared" si="76"/>
        <v>40424.914043723482</v>
      </c>
      <c r="R333" s="9">
        <f t="shared" si="69"/>
        <v>40.424914043723483</v>
      </c>
      <c r="S333" s="9">
        <f t="shared" si="77"/>
        <v>14817.371823342637</v>
      </c>
      <c r="T333" s="38">
        <f t="shared" si="70"/>
        <v>14.817371823342636</v>
      </c>
      <c r="U333" s="38">
        <f t="shared" si="71"/>
        <v>963.12916851727141</v>
      </c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</row>
    <row r="334" spans="2:33" x14ac:dyDescent="0.75">
      <c r="B334" s="3" t="s">
        <v>8</v>
      </c>
      <c r="C334" s="3">
        <v>330</v>
      </c>
      <c r="D334" s="3">
        <v>330</v>
      </c>
      <c r="E334" s="3">
        <f t="shared" si="65"/>
        <v>4.8611111111111107</v>
      </c>
      <c r="F334" s="10">
        <v>17.5</v>
      </c>
      <c r="G334" s="10">
        <f t="shared" si="72"/>
        <v>-0.50000000000000044</v>
      </c>
      <c r="H334" s="10">
        <f t="shared" si="66"/>
        <v>-1.8000000000000007</v>
      </c>
      <c r="I334" s="10">
        <f>'Vehicle Data'!$B$6*'WLTP Calculations'!G334</f>
        <v>-146.34300000000016</v>
      </c>
      <c r="J334" s="10">
        <f>'Vehicle Data'!$B$6*9.81*'Vehicle Data'!$B$8</f>
        <v>57.42499320000001</v>
      </c>
      <c r="K334" s="10">
        <f>0.5*(1.225*'Vehicle Data'!B$9*'Vehicle Data'!B$7*'WLTP Calculations'!F334)</f>
        <v>2.1223125</v>
      </c>
      <c r="L334" s="10">
        <f t="shared" si="73"/>
        <v>-8.6795694300000142E-2</v>
      </c>
      <c r="M334" s="10">
        <f t="shared" si="74"/>
        <v>-0.421923513958334</v>
      </c>
      <c r="N334" s="10">
        <f t="shared" si="75"/>
        <v>-0.14769502487314851</v>
      </c>
      <c r="O334" s="10">
        <f t="shared" si="67"/>
        <v>0</v>
      </c>
      <c r="P334" s="10">
        <f t="shared" si="68"/>
        <v>-48.887053233012153</v>
      </c>
      <c r="Q334" s="9">
        <f t="shared" si="76"/>
        <v>40424.914043723482</v>
      </c>
      <c r="R334" s="9">
        <f t="shared" si="69"/>
        <v>40.424914043723483</v>
      </c>
      <c r="S334" s="9">
        <f t="shared" si="77"/>
        <v>14866.25887657565</v>
      </c>
      <c r="T334" s="38">
        <f t="shared" si="70"/>
        <v>14.86625887657565</v>
      </c>
      <c r="U334" s="38">
        <f t="shared" si="71"/>
        <v>966.30682697741724</v>
      </c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</row>
    <row r="335" spans="2:33" x14ac:dyDescent="0.75">
      <c r="B335" s="3" t="s">
        <v>8</v>
      </c>
      <c r="C335" s="3">
        <v>331</v>
      </c>
      <c r="D335" s="3">
        <v>331</v>
      </c>
      <c r="E335" s="3">
        <f t="shared" si="65"/>
        <v>4.6944444444444438</v>
      </c>
      <c r="F335" s="10">
        <v>16.899999999999999</v>
      </c>
      <c r="G335" s="10">
        <f t="shared" si="72"/>
        <v>-0.11111111111111116</v>
      </c>
      <c r="H335" s="10">
        <f t="shared" si="66"/>
        <v>-0.40000000000000036</v>
      </c>
      <c r="I335" s="10">
        <f>'Vehicle Data'!$B$6*'WLTP Calculations'!G335</f>
        <v>-32.520666666666685</v>
      </c>
      <c r="J335" s="10">
        <f>'Vehicle Data'!$B$6*9.81*'Vehicle Data'!$B$8</f>
        <v>57.42499320000001</v>
      </c>
      <c r="K335" s="10">
        <f>0.5*(1.225*'Vehicle Data'!B$9*'Vehicle Data'!B$7*'WLTP Calculations'!F335)</f>
        <v>2.0495475000000001</v>
      </c>
      <c r="L335" s="10">
        <f t="shared" si="73"/>
        <v>2.6953874033333325E-2</v>
      </c>
      <c r="M335" s="10">
        <f t="shared" si="74"/>
        <v>0.12653346421203698</v>
      </c>
      <c r="N335" s="10">
        <f t="shared" si="75"/>
        <v>0.10687101745648178</v>
      </c>
      <c r="O335" s="10">
        <f t="shared" si="67"/>
        <v>35.48117779555195</v>
      </c>
      <c r="P335" s="10">
        <f t="shared" si="68"/>
        <v>0</v>
      </c>
      <c r="Q335" s="9">
        <f t="shared" si="76"/>
        <v>40460.395221519037</v>
      </c>
      <c r="R335" s="9">
        <f t="shared" si="69"/>
        <v>40.460395221519036</v>
      </c>
      <c r="S335" s="9">
        <f t="shared" si="77"/>
        <v>14866.25887657565</v>
      </c>
      <c r="T335" s="38">
        <f t="shared" si="70"/>
        <v>14.86625887657565</v>
      </c>
      <c r="U335" s="38">
        <f t="shared" si="71"/>
        <v>966.30682697741724</v>
      </c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</row>
    <row r="336" spans="2:33" x14ac:dyDescent="0.75">
      <c r="B336" s="3" t="s">
        <v>8</v>
      </c>
      <c r="C336" s="3">
        <v>332</v>
      </c>
      <c r="D336" s="3">
        <v>332</v>
      </c>
      <c r="E336" s="3">
        <f t="shared" si="65"/>
        <v>4.6388888888888884</v>
      </c>
      <c r="F336" s="10">
        <v>16.7</v>
      </c>
      <c r="G336" s="10">
        <f t="shared" si="72"/>
        <v>-0.1388888888888884</v>
      </c>
      <c r="H336" s="10">
        <f t="shared" si="66"/>
        <v>-0.49999999999999911</v>
      </c>
      <c r="I336" s="10">
        <f>'Vehicle Data'!$B$6*'WLTP Calculations'!G336</f>
        <v>-40.650833333333196</v>
      </c>
      <c r="J336" s="10">
        <f>'Vehicle Data'!$B$6*9.81*'Vehicle Data'!$B$8</f>
        <v>57.42499320000001</v>
      </c>
      <c r="K336" s="10">
        <f>0.5*(1.225*'Vehicle Data'!B$9*'Vehicle Data'!B$7*'WLTP Calculations'!F336)</f>
        <v>2.0252924999999999</v>
      </c>
      <c r="L336" s="10">
        <f t="shared" si="73"/>
        <v>1.8799452366666813E-2</v>
      </c>
      <c r="M336" s="10">
        <f t="shared" si="74"/>
        <v>8.7208570700926594E-2</v>
      </c>
      <c r="N336" s="10">
        <f t="shared" si="75"/>
        <v>7.5928431132407825E-2</v>
      </c>
      <c r="O336" s="10">
        <f t="shared" si="67"/>
        <v>25.284167567091806</v>
      </c>
      <c r="P336" s="10">
        <f t="shared" si="68"/>
        <v>0</v>
      </c>
      <c r="Q336" s="9">
        <f t="shared" si="76"/>
        <v>40485.67938908613</v>
      </c>
      <c r="R336" s="9">
        <f t="shared" si="69"/>
        <v>40.48567938908613</v>
      </c>
      <c r="S336" s="9">
        <f t="shared" si="77"/>
        <v>14866.25887657565</v>
      </c>
      <c r="T336" s="38">
        <f t="shared" si="70"/>
        <v>14.86625887657565</v>
      </c>
      <c r="U336" s="38">
        <f t="shared" si="71"/>
        <v>966.30682697741724</v>
      </c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</row>
    <row r="337" spans="2:33" x14ac:dyDescent="0.75">
      <c r="B337" s="3" t="s">
        <v>8</v>
      </c>
      <c r="C337" s="3">
        <v>333</v>
      </c>
      <c r="D337" s="3">
        <v>333</v>
      </c>
      <c r="E337" s="3">
        <f t="shared" si="65"/>
        <v>4.416666666666667</v>
      </c>
      <c r="F337" s="10">
        <v>15.9</v>
      </c>
      <c r="G337" s="10">
        <f t="shared" si="72"/>
        <v>-0.15277777777777768</v>
      </c>
      <c r="H337" s="10">
        <f t="shared" si="66"/>
        <v>-0.54999999999999982</v>
      </c>
      <c r="I337" s="10">
        <f>'Vehicle Data'!$B$6*'WLTP Calculations'!G337</f>
        <v>-44.715916666666644</v>
      </c>
      <c r="J337" s="10">
        <f>'Vehicle Data'!$B$6*9.81*'Vehicle Data'!$B$8</f>
        <v>57.42499320000001</v>
      </c>
      <c r="K337" s="10">
        <f>0.5*(1.225*'Vehicle Data'!B$9*'Vehicle Data'!B$7*'WLTP Calculations'!F337)</f>
        <v>1.9282725000000003</v>
      </c>
      <c r="L337" s="10">
        <f t="shared" si="73"/>
        <v>1.4637349033333366E-2</v>
      </c>
      <c r="M337" s="10">
        <f t="shared" si="74"/>
        <v>6.4648291563889043E-2</v>
      </c>
      <c r="N337" s="10">
        <f t="shared" si="75"/>
        <v>8.1574934381944533E-2</v>
      </c>
      <c r="O337" s="10">
        <f t="shared" si="67"/>
        <v>27.246028083569474</v>
      </c>
      <c r="P337" s="10">
        <f t="shared" si="68"/>
        <v>0</v>
      </c>
      <c r="Q337" s="9">
        <f t="shared" si="76"/>
        <v>40512.925417169703</v>
      </c>
      <c r="R337" s="9">
        <f t="shared" si="69"/>
        <v>40.512925417169704</v>
      </c>
      <c r="S337" s="9">
        <f t="shared" si="77"/>
        <v>14866.25887657565</v>
      </c>
      <c r="T337" s="38">
        <f t="shared" si="70"/>
        <v>14.86625887657565</v>
      </c>
      <c r="U337" s="38">
        <f t="shared" si="71"/>
        <v>966.30682697741724</v>
      </c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</row>
    <row r="338" spans="2:33" x14ac:dyDescent="0.75">
      <c r="B338" s="3" t="s">
        <v>8</v>
      </c>
      <c r="C338" s="3">
        <v>334</v>
      </c>
      <c r="D338" s="3">
        <v>334</v>
      </c>
      <c r="E338" s="3">
        <f t="shared" si="65"/>
        <v>4.333333333333333</v>
      </c>
      <c r="F338" s="10">
        <v>15.6</v>
      </c>
      <c r="G338" s="10">
        <f t="shared" si="72"/>
        <v>-0.125</v>
      </c>
      <c r="H338" s="10">
        <f t="shared" si="66"/>
        <v>-0.45000000000000018</v>
      </c>
      <c r="I338" s="10">
        <f>'Vehicle Data'!$B$6*'WLTP Calculations'!G338</f>
        <v>-36.585750000000004</v>
      </c>
      <c r="J338" s="10">
        <f>'Vehicle Data'!$B$6*9.81*'Vehicle Data'!$B$8</f>
        <v>57.42499320000001</v>
      </c>
      <c r="K338" s="10">
        <f>0.5*(1.225*'Vehicle Data'!B$9*'Vehicle Data'!B$7*'WLTP Calculations'!F338)</f>
        <v>1.8918900000000001</v>
      </c>
      <c r="L338" s="10">
        <f t="shared" si="73"/>
        <v>2.2731133200000007E-2</v>
      </c>
      <c r="M338" s="10">
        <f t="shared" si="74"/>
        <v>9.8501577200000023E-2</v>
      </c>
      <c r="N338" s="10">
        <f t="shared" si="75"/>
        <v>7.9517875127777859E-2</v>
      </c>
      <c r="O338" s="10">
        <f t="shared" si="67"/>
        <v>26.638488167805583</v>
      </c>
      <c r="P338" s="10">
        <f t="shared" si="68"/>
        <v>0</v>
      </c>
      <c r="Q338" s="9">
        <f t="shared" si="76"/>
        <v>40539.563905337505</v>
      </c>
      <c r="R338" s="9">
        <f t="shared" si="69"/>
        <v>40.539563905337502</v>
      </c>
      <c r="S338" s="9">
        <f t="shared" si="77"/>
        <v>14866.25887657565</v>
      </c>
      <c r="T338" s="38">
        <f t="shared" si="70"/>
        <v>14.86625887657565</v>
      </c>
      <c r="U338" s="38">
        <f t="shared" si="71"/>
        <v>966.30682697741724</v>
      </c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</row>
    <row r="339" spans="2:33" x14ac:dyDescent="0.75">
      <c r="B339" s="3" t="s">
        <v>8</v>
      </c>
      <c r="C339" s="3">
        <v>335</v>
      </c>
      <c r="D339" s="3">
        <v>335</v>
      </c>
      <c r="E339" s="3">
        <f t="shared" si="65"/>
        <v>4.166666666666667</v>
      </c>
      <c r="F339" s="10">
        <v>15</v>
      </c>
      <c r="G339" s="10">
        <f t="shared" si="72"/>
        <v>-0.15277777777777768</v>
      </c>
      <c r="H339" s="10">
        <f t="shared" si="66"/>
        <v>-0.54999999999999982</v>
      </c>
      <c r="I339" s="10">
        <f>'Vehicle Data'!$B$6*'WLTP Calculations'!G339</f>
        <v>-44.715916666666644</v>
      </c>
      <c r="J339" s="10">
        <f>'Vehicle Data'!$B$6*9.81*'Vehicle Data'!$B$8</f>
        <v>57.42499320000001</v>
      </c>
      <c r="K339" s="10">
        <f>0.5*(1.225*'Vehicle Data'!B$9*'Vehicle Data'!B$7*'WLTP Calculations'!F339)</f>
        <v>1.8191250000000001</v>
      </c>
      <c r="L339" s="10">
        <f t="shared" si="73"/>
        <v>1.4528201533333366E-2</v>
      </c>
      <c r="M339" s="10">
        <f t="shared" si="74"/>
        <v>6.0534173055555696E-2</v>
      </c>
      <c r="N339" s="10">
        <f t="shared" si="75"/>
        <v>9.2149657613425945E-2</v>
      </c>
      <c r="O339" s="10">
        <f t="shared" si="67"/>
        <v>30.962284958111116</v>
      </c>
      <c r="P339" s="10">
        <f t="shared" si="68"/>
        <v>0</v>
      </c>
      <c r="Q339" s="9">
        <f t="shared" si="76"/>
        <v>40570.526190295619</v>
      </c>
      <c r="R339" s="9">
        <f t="shared" si="69"/>
        <v>40.570526190295617</v>
      </c>
      <c r="S339" s="9">
        <f t="shared" si="77"/>
        <v>14866.25887657565</v>
      </c>
      <c r="T339" s="38">
        <f t="shared" si="70"/>
        <v>14.86625887657565</v>
      </c>
      <c r="U339" s="38">
        <f t="shared" si="71"/>
        <v>966.30682697741724</v>
      </c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</row>
    <row r="340" spans="2:33" x14ac:dyDescent="0.75">
      <c r="B340" s="3" t="s">
        <v>8</v>
      </c>
      <c r="C340" s="3">
        <v>336</v>
      </c>
      <c r="D340" s="3">
        <v>336</v>
      </c>
      <c r="E340" s="3">
        <f t="shared" si="65"/>
        <v>4.0277777777777777</v>
      </c>
      <c r="F340" s="10">
        <v>14.5</v>
      </c>
      <c r="G340" s="10">
        <f t="shared" si="72"/>
        <v>-9.7222222222222321E-2</v>
      </c>
      <c r="H340" s="10">
        <f t="shared" si="66"/>
        <v>-0.34999999999999964</v>
      </c>
      <c r="I340" s="10">
        <f>'Vehicle Data'!$B$6*'WLTP Calculations'!G340</f>
        <v>-28.455583333333365</v>
      </c>
      <c r="J340" s="10">
        <f>'Vehicle Data'!$B$6*9.81*'Vehicle Data'!$B$8</f>
        <v>57.42499320000001</v>
      </c>
      <c r="K340" s="10">
        <f>0.5*(1.225*'Vehicle Data'!B$9*'Vehicle Data'!B$7*'WLTP Calculations'!F340)</f>
        <v>1.7584875000000002</v>
      </c>
      <c r="L340" s="10">
        <f t="shared" si="73"/>
        <v>3.0727897366666646E-2</v>
      </c>
      <c r="M340" s="10">
        <f t="shared" si="74"/>
        <v>0.12376514217129621</v>
      </c>
      <c r="N340" s="10">
        <f t="shared" si="75"/>
        <v>0.17937936657314812</v>
      </c>
      <c r="O340" s="10">
        <f t="shared" si="67"/>
        <v>60.450846535150916</v>
      </c>
      <c r="P340" s="10">
        <f t="shared" si="68"/>
        <v>0</v>
      </c>
      <c r="Q340" s="9">
        <f t="shared" si="76"/>
        <v>40630.977036830773</v>
      </c>
      <c r="R340" s="9">
        <f t="shared" si="69"/>
        <v>40.630977036830771</v>
      </c>
      <c r="S340" s="9">
        <f t="shared" si="77"/>
        <v>14866.25887657565</v>
      </c>
      <c r="T340" s="38">
        <f t="shared" si="70"/>
        <v>14.86625887657565</v>
      </c>
      <c r="U340" s="38">
        <f t="shared" si="71"/>
        <v>966.30682697741724</v>
      </c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</row>
    <row r="341" spans="2:33" x14ac:dyDescent="0.75">
      <c r="B341" s="3" t="s">
        <v>8</v>
      </c>
      <c r="C341" s="3">
        <v>337</v>
      </c>
      <c r="D341" s="3">
        <v>337</v>
      </c>
      <c r="E341" s="3">
        <f t="shared" si="65"/>
        <v>3.9722222222222223</v>
      </c>
      <c r="F341" s="10">
        <v>14.3</v>
      </c>
      <c r="G341" s="10">
        <f t="shared" si="72"/>
        <v>0</v>
      </c>
      <c r="H341" s="10">
        <f t="shared" si="66"/>
        <v>0</v>
      </c>
      <c r="I341" s="10">
        <f>'Vehicle Data'!$B$6*'WLTP Calculations'!G341</f>
        <v>0</v>
      </c>
      <c r="J341" s="10">
        <f>'Vehicle Data'!$B$6*9.81*'Vehicle Data'!$B$8</f>
        <v>57.42499320000001</v>
      </c>
      <c r="K341" s="10">
        <f>0.5*(1.225*'Vehicle Data'!B$9*'Vehicle Data'!B$7*'WLTP Calculations'!F341)</f>
        <v>1.7342325000000003</v>
      </c>
      <c r="L341" s="10">
        <f t="shared" si="73"/>
        <v>5.9159225700000005E-2</v>
      </c>
      <c r="M341" s="10">
        <f t="shared" si="74"/>
        <v>0.23499359097500003</v>
      </c>
      <c r="N341" s="10">
        <f t="shared" si="75"/>
        <v>0.32673863740648146</v>
      </c>
      <c r="O341" s="10">
        <f t="shared" si="67"/>
        <v>110.43765944339073</v>
      </c>
      <c r="P341" s="10">
        <f t="shared" si="68"/>
        <v>0</v>
      </c>
      <c r="Q341" s="9">
        <f t="shared" si="76"/>
        <v>40741.414696274165</v>
      </c>
      <c r="R341" s="9">
        <f t="shared" si="69"/>
        <v>40.741414696274163</v>
      </c>
      <c r="S341" s="9">
        <f t="shared" si="77"/>
        <v>14866.25887657565</v>
      </c>
      <c r="T341" s="38">
        <f t="shared" si="70"/>
        <v>14.86625887657565</v>
      </c>
      <c r="U341" s="38">
        <f t="shared" si="71"/>
        <v>966.30682697741724</v>
      </c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</row>
    <row r="342" spans="2:33" x14ac:dyDescent="0.75">
      <c r="B342" s="3" t="s">
        <v>8</v>
      </c>
      <c r="C342" s="3">
        <v>338</v>
      </c>
      <c r="D342" s="3">
        <v>338</v>
      </c>
      <c r="E342" s="3">
        <f t="shared" si="65"/>
        <v>4.0277777777777777</v>
      </c>
      <c r="F342" s="10">
        <v>14.5</v>
      </c>
      <c r="G342" s="10">
        <f t="shared" si="72"/>
        <v>0.15277777777777768</v>
      </c>
      <c r="H342" s="10">
        <f t="shared" si="66"/>
        <v>0.54999999999999982</v>
      </c>
      <c r="I342" s="10">
        <f>'Vehicle Data'!$B$6*'WLTP Calculations'!G342</f>
        <v>44.715916666666644</v>
      </c>
      <c r="J342" s="10">
        <f>'Vehicle Data'!$B$6*9.81*'Vehicle Data'!$B$8</f>
        <v>57.42499320000001</v>
      </c>
      <c r="K342" s="10">
        <f>0.5*(1.225*'Vehicle Data'!B$9*'Vehicle Data'!B$7*'WLTP Calculations'!F342)</f>
        <v>1.7584875000000002</v>
      </c>
      <c r="L342" s="10">
        <f t="shared" si="73"/>
        <v>0.10389939736666665</v>
      </c>
      <c r="M342" s="10">
        <f t="shared" si="74"/>
        <v>0.41848368383796286</v>
      </c>
      <c r="N342" s="10">
        <f t="shared" si="75"/>
        <v>0.62298931751342601</v>
      </c>
      <c r="O342" s="10">
        <f t="shared" si="67"/>
        <v>211.19337863705141</v>
      </c>
      <c r="P342" s="10">
        <f t="shared" si="68"/>
        <v>0</v>
      </c>
      <c r="Q342" s="9">
        <f t="shared" si="76"/>
        <v>40952.608074911215</v>
      </c>
      <c r="R342" s="9">
        <f t="shared" si="69"/>
        <v>40.952608074911218</v>
      </c>
      <c r="S342" s="9">
        <f t="shared" si="77"/>
        <v>14866.25887657565</v>
      </c>
      <c r="T342" s="38">
        <f t="shared" si="70"/>
        <v>14.86625887657565</v>
      </c>
      <c r="U342" s="38">
        <f t="shared" si="71"/>
        <v>966.30682697741724</v>
      </c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</row>
    <row r="343" spans="2:33" x14ac:dyDescent="0.75">
      <c r="B343" s="3" t="s">
        <v>8</v>
      </c>
      <c r="C343" s="3">
        <v>339</v>
      </c>
      <c r="D343" s="3">
        <v>339</v>
      </c>
      <c r="E343" s="3">
        <f t="shared" si="65"/>
        <v>4.2777777777777777</v>
      </c>
      <c r="F343" s="10">
        <v>15.4</v>
      </c>
      <c r="G343" s="10">
        <f t="shared" si="72"/>
        <v>0.45833333333333348</v>
      </c>
      <c r="H343" s="10">
        <f t="shared" si="66"/>
        <v>1.6500000000000004</v>
      </c>
      <c r="I343" s="10">
        <f>'Vehicle Data'!$B$6*'WLTP Calculations'!G343</f>
        <v>134.14775000000006</v>
      </c>
      <c r="J343" s="10">
        <f>'Vehicle Data'!$B$6*9.81*'Vehicle Data'!$B$8</f>
        <v>57.42499320000001</v>
      </c>
      <c r="K343" s="10">
        <f>0.5*(1.225*'Vehicle Data'!B$9*'Vehicle Data'!B$7*'WLTP Calculations'!F343)</f>
        <v>1.8676350000000002</v>
      </c>
      <c r="L343" s="10">
        <f t="shared" si="73"/>
        <v>0.1934403782000001</v>
      </c>
      <c r="M343" s="10">
        <f t="shared" si="74"/>
        <v>0.82749495118888927</v>
      </c>
      <c r="N343" s="10">
        <f t="shared" si="75"/>
        <v>1.1338895867000005</v>
      </c>
      <c r="O343" s="10">
        <f t="shared" si="67"/>
        <v>385.5224594780002</v>
      </c>
      <c r="P343" s="10">
        <f t="shared" si="68"/>
        <v>0</v>
      </c>
      <c r="Q343" s="9">
        <f t="shared" si="76"/>
        <v>41338.130534389216</v>
      </c>
      <c r="R343" s="9">
        <f t="shared" si="69"/>
        <v>41.338130534389215</v>
      </c>
      <c r="S343" s="9">
        <f t="shared" si="77"/>
        <v>14866.25887657565</v>
      </c>
      <c r="T343" s="38">
        <f t="shared" si="70"/>
        <v>14.86625887657565</v>
      </c>
      <c r="U343" s="38">
        <f t="shared" si="71"/>
        <v>966.30682697741724</v>
      </c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</row>
    <row r="344" spans="2:33" x14ac:dyDescent="0.75">
      <c r="B344" s="3" t="s">
        <v>8</v>
      </c>
      <c r="C344" s="3">
        <v>340</v>
      </c>
      <c r="D344" s="3">
        <v>340</v>
      </c>
      <c r="E344" s="3">
        <f t="shared" si="65"/>
        <v>4.9444444444444446</v>
      </c>
      <c r="F344" s="10">
        <v>17.8</v>
      </c>
      <c r="G344" s="10">
        <f t="shared" si="72"/>
        <v>0.79166666666666696</v>
      </c>
      <c r="H344" s="10">
        <f t="shared" si="66"/>
        <v>2.8500000000000005</v>
      </c>
      <c r="I344" s="10">
        <f>'Vehicle Data'!$B$6*'WLTP Calculations'!G344</f>
        <v>231.70975000000013</v>
      </c>
      <c r="J344" s="10">
        <f>'Vehicle Data'!$B$6*9.81*'Vehicle Data'!$B$8</f>
        <v>57.42499320000001</v>
      </c>
      <c r="K344" s="10">
        <f>0.5*(1.225*'Vehicle Data'!B$9*'Vehicle Data'!B$7*'WLTP Calculations'!F344)</f>
        <v>2.1586950000000003</v>
      </c>
      <c r="L344" s="10">
        <f t="shared" si="73"/>
        <v>0.29129343820000014</v>
      </c>
      <c r="M344" s="10">
        <f t="shared" si="74"/>
        <v>1.4402842222111119</v>
      </c>
      <c r="N344" s="10">
        <f t="shared" si="75"/>
        <v>1.6464442603097229</v>
      </c>
      <c r="O344" s="10">
        <f t="shared" si="67"/>
        <v>561.4374927656155</v>
      </c>
      <c r="P344" s="10">
        <f t="shared" si="68"/>
        <v>0</v>
      </c>
      <c r="Q344" s="9">
        <f t="shared" si="76"/>
        <v>41899.568027154834</v>
      </c>
      <c r="R344" s="9">
        <f t="shared" si="69"/>
        <v>41.899568027154835</v>
      </c>
      <c r="S344" s="9">
        <f t="shared" si="77"/>
        <v>14866.25887657565</v>
      </c>
      <c r="T344" s="38">
        <f t="shared" si="70"/>
        <v>14.86625887657565</v>
      </c>
      <c r="U344" s="38">
        <f t="shared" si="71"/>
        <v>966.30682697741724</v>
      </c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</row>
    <row r="345" spans="2:33" x14ac:dyDescent="0.75">
      <c r="B345" s="3" t="s">
        <v>8</v>
      </c>
      <c r="C345" s="3">
        <v>341</v>
      </c>
      <c r="D345" s="3">
        <v>341</v>
      </c>
      <c r="E345" s="3">
        <f t="shared" si="65"/>
        <v>5.8611111111111116</v>
      </c>
      <c r="F345" s="10">
        <v>21.1</v>
      </c>
      <c r="G345" s="10">
        <f t="shared" si="72"/>
        <v>0.875</v>
      </c>
      <c r="H345" s="10">
        <f t="shared" si="66"/>
        <v>3.1500000000000004</v>
      </c>
      <c r="I345" s="10">
        <f>'Vehicle Data'!$B$6*'WLTP Calculations'!G345</f>
        <v>256.10025000000002</v>
      </c>
      <c r="J345" s="10">
        <f>'Vehicle Data'!$B$6*9.81*'Vehicle Data'!$B$8</f>
        <v>57.42499320000001</v>
      </c>
      <c r="K345" s="10">
        <f>0.5*(1.225*'Vehicle Data'!B$9*'Vehicle Data'!B$7*'WLTP Calculations'!F345)</f>
        <v>2.5589025000000003</v>
      </c>
      <c r="L345" s="10">
        <f t="shared" si="73"/>
        <v>0.31608414570000004</v>
      </c>
      <c r="M345" s="10">
        <f t="shared" si="74"/>
        <v>1.8526042984083337</v>
      </c>
      <c r="N345" s="10">
        <f t="shared" si="75"/>
        <v>1.6589621344638892</v>
      </c>
      <c r="O345" s="10">
        <f t="shared" si="67"/>
        <v>567.36504998665009</v>
      </c>
      <c r="P345" s="10">
        <f t="shared" si="68"/>
        <v>0</v>
      </c>
      <c r="Q345" s="9">
        <f t="shared" si="76"/>
        <v>42466.933077141482</v>
      </c>
      <c r="R345" s="9">
        <f t="shared" si="69"/>
        <v>42.466933077141483</v>
      </c>
      <c r="S345" s="9">
        <f t="shared" si="77"/>
        <v>14866.25887657565</v>
      </c>
      <c r="T345" s="38">
        <f t="shared" si="70"/>
        <v>14.86625887657565</v>
      </c>
      <c r="U345" s="38">
        <f t="shared" si="71"/>
        <v>966.30682697741724</v>
      </c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</row>
    <row r="346" spans="2:33" x14ac:dyDescent="0.75">
      <c r="B346" s="3" t="s">
        <v>8</v>
      </c>
      <c r="C346" s="3">
        <v>342</v>
      </c>
      <c r="D346" s="3">
        <v>342</v>
      </c>
      <c r="E346" s="3">
        <f t="shared" si="65"/>
        <v>6.6944444444444446</v>
      </c>
      <c r="F346" s="10">
        <v>24.1</v>
      </c>
      <c r="G346" s="10">
        <f t="shared" si="72"/>
        <v>0.54166666666666652</v>
      </c>
      <c r="H346" s="10">
        <f t="shared" si="66"/>
        <v>1.9499999999999993</v>
      </c>
      <c r="I346" s="10">
        <f>'Vehicle Data'!$B$6*'WLTP Calculations'!G346</f>
        <v>158.53824999999998</v>
      </c>
      <c r="J346" s="10">
        <f>'Vehicle Data'!$B$6*9.81*'Vehicle Data'!$B$8</f>
        <v>57.42499320000001</v>
      </c>
      <c r="K346" s="10">
        <f>0.5*(1.225*'Vehicle Data'!B$9*'Vehicle Data'!B$7*'WLTP Calculations'!F346)</f>
        <v>2.9227275000000001</v>
      </c>
      <c r="L346" s="10">
        <f t="shared" si="73"/>
        <v>0.21888597069999999</v>
      </c>
      <c r="M346" s="10">
        <f t="shared" si="74"/>
        <v>1.4653199705194444</v>
      </c>
      <c r="N346" s="10">
        <f t="shared" si="75"/>
        <v>1.1119581387319444</v>
      </c>
      <c r="O346" s="10">
        <f t="shared" si="67"/>
        <v>381.40164158505695</v>
      </c>
      <c r="P346" s="10">
        <f t="shared" si="68"/>
        <v>0</v>
      </c>
      <c r="Q346" s="9">
        <f t="shared" si="76"/>
        <v>42848.334718726539</v>
      </c>
      <c r="R346" s="9">
        <f t="shared" si="69"/>
        <v>42.848334718726541</v>
      </c>
      <c r="S346" s="9">
        <f t="shared" si="77"/>
        <v>14866.25887657565</v>
      </c>
      <c r="T346" s="38">
        <f t="shared" si="70"/>
        <v>14.86625887657565</v>
      </c>
      <c r="U346" s="38">
        <f t="shared" si="71"/>
        <v>966.30682697741724</v>
      </c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</row>
    <row r="347" spans="2:33" x14ac:dyDescent="0.75">
      <c r="B347" s="3" t="s">
        <v>8</v>
      </c>
      <c r="C347" s="3">
        <v>343</v>
      </c>
      <c r="D347" s="3">
        <v>343</v>
      </c>
      <c r="E347" s="3">
        <f t="shared" si="65"/>
        <v>6.9444444444444446</v>
      </c>
      <c r="F347" s="10">
        <v>25</v>
      </c>
      <c r="G347" s="10">
        <f t="shared" si="72"/>
        <v>0.16666666666666652</v>
      </c>
      <c r="H347" s="10">
        <f t="shared" si="66"/>
        <v>0.59999999999999964</v>
      </c>
      <c r="I347" s="10">
        <f>'Vehicle Data'!$B$6*'WLTP Calculations'!G347</f>
        <v>48.780999999999963</v>
      </c>
      <c r="J347" s="10">
        <f>'Vehicle Data'!$B$6*9.81*'Vehicle Data'!$B$8</f>
        <v>57.42499320000001</v>
      </c>
      <c r="K347" s="10">
        <f>0.5*(1.225*'Vehicle Data'!B$9*'Vehicle Data'!B$7*'WLTP Calculations'!F347)</f>
        <v>3.0318750000000003</v>
      </c>
      <c r="L347" s="10">
        <f t="shared" si="73"/>
        <v>0.10923786819999996</v>
      </c>
      <c r="M347" s="10">
        <f t="shared" si="74"/>
        <v>0.75859630694444424</v>
      </c>
      <c r="N347" s="10">
        <f t="shared" si="75"/>
        <v>0.66328597074675888</v>
      </c>
      <c r="O347" s="10">
        <f t="shared" si="67"/>
        <v>228.17037393688506</v>
      </c>
      <c r="P347" s="10">
        <f t="shared" si="68"/>
        <v>0</v>
      </c>
      <c r="Q347" s="9">
        <f t="shared" si="76"/>
        <v>43076.505092663421</v>
      </c>
      <c r="R347" s="9">
        <f t="shared" si="69"/>
        <v>43.076505092663425</v>
      </c>
      <c r="S347" s="9">
        <f t="shared" si="77"/>
        <v>14866.25887657565</v>
      </c>
      <c r="T347" s="38">
        <f t="shared" si="70"/>
        <v>14.86625887657565</v>
      </c>
      <c r="U347" s="38">
        <f t="shared" si="71"/>
        <v>966.30682697741724</v>
      </c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</row>
    <row r="348" spans="2:33" x14ac:dyDescent="0.75">
      <c r="B348" s="3" t="s">
        <v>8</v>
      </c>
      <c r="C348" s="3">
        <v>344</v>
      </c>
      <c r="D348" s="3">
        <v>344</v>
      </c>
      <c r="E348" s="3">
        <f t="shared" si="65"/>
        <v>7.0277777777777777</v>
      </c>
      <c r="F348" s="10">
        <v>25.3</v>
      </c>
      <c r="G348" s="10">
        <f t="shared" si="72"/>
        <v>6.9444444444444198E-2</v>
      </c>
      <c r="H348" s="10">
        <f t="shared" si="66"/>
        <v>0.25</v>
      </c>
      <c r="I348" s="10">
        <f>'Vehicle Data'!$B$6*'WLTP Calculations'!G348</f>
        <v>20.325416666666598</v>
      </c>
      <c r="J348" s="10">
        <f>'Vehicle Data'!$B$6*9.81*'Vehicle Data'!$B$8</f>
        <v>57.42499320000001</v>
      </c>
      <c r="K348" s="10">
        <f>0.5*(1.225*'Vehicle Data'!B$9*'Vehicle Data'!B$7*'WLTP Calculations'!F348)</f>
        <v>3.0682575000000001</v>
      </c>
      <c r="L348" s="10">
        <f t="shared" si="73"/>
        <v>8.0818667366666611E-2</v>
      </c>
      <c r="M348" s="10">
        <f t="shared" si="74"/>
        <v>0.56797563454907363</v>
      </c>
      <c r="N348" s="10">
        <f t="shared" si="75"/>
        <v>0.65668952148981452</v>
      </c>
      <c r="O348" s="10">
        <f t="shared" si="67"/>
        <v>226.55788491398602</v>
      </c>
      <c r="P348" s="10">
        <f t="shared" si="68"/>
        <v>0</v>
      </c>
      <c r="Q348" s="9">
        <f t="shared" si="76"/>
        <v>43303.062977577407</v>
      </c>
      <c r="R348" s="9">
        <f t="shared" si="69"/>
        <v>43.303062977577405</v>
      </c>
      <c r="S348" s="9">
        <f t="shared" si="77"/>
        <v>14866.25887657565</v>
      </c>
      <c r="T348" s="38">
        <f t="shared" si="70"/>
        <v>14.86625887657565</v>
      </c>
      <c r="U348" s="38">
        <f t="shared" si="71"/>
        <v>966.30682697741724</v>
      </c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</row>
    <row r="349" spans="2:33" x14ac:dyDescent="0.75">
      <c r="B349" s="3" t="s">
        <v>8</v>
      </c>
      <c r="C349" s="3">
        <v>345</v>
      </c>
      <c r="D349" s="3">
        <v>345</v>
      </c>
      <c r="E349" s="3">
        <f t="shared" si="65"/>
        <v>7.083333333333333</v>
      </c>
      <c r="F349" s="10">
        <v>25.5</v>
      </c>
      <c r="G349" s="10">
        <f t="shared" si="72"/>
        <v>0.15277777777777768</v>
      </c>
      <c r="H349" s="10">
        <f t="shared" si="66"/>
        <v>0.54999999999999893</v>
      </c>
      <c r="I349" s="10">
        <f>'Vehicle Data'!$B$6*'WLTP Calculations'!G349</f>
        <v>44.715916666666644</v>
      </c>
      <c r="J349" s="10">
        <f>'Vehicle Data'!$B$6*9.81*'Vehicle Data'!$B$8</f>
        <v>57.42499320000001</v>
      </c>
      <c r="K349" s="10">
        <f>0.5*(1.225*'Vehicle Data'!B$9*'Vehicle Data'!B$7*'WLTP Calculations'!F349)</f>
        <v>3.0925125000000002</v>
      </c>
      <c r="L349" s="10">
        <f t="shared" si="73"/>
        <v>0.10523342236666665</v>
      </c>
      <c r="M349" s="10">
        <f t="shared" si="74"/>
        <v>0.74540340843055541</v>
      </c>
      <c r="N349" s="10">
        <f t="shared" si="75"/>
        <v>0.75895779372638927</v>
      </c>
      <c r="O349" s="10">
        <f t="shared" si="67"/>
        <v>262.59939662933067</v>
      </c>
      <c r="P349" s="10">
        <f t="shared" si="68"/>
        <v>0</v>
      </c>
      <c r="Q349" s="9">
        <f t="shared" si="76"/>
        <v>43565.662374206739</v>
      </c>
      <c r="R349" s="9">
        <f t="shared" si="69"/>
        <v>43.565662374206738</v>
      </c>
      <c r="S349" s="9">
        <f t="shared" si="77"/>
        <v>14866.25887657565</v>
      </c>
      <c r="T349" s="38">
        <f t="shared" si="70"/>
        <v>14.86625887657565</v>
      </c>
      <c r="U349" s="38">
        <f t="shared" si="71"/>
        <v>966.30682697741724</v>
      </c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</row>
    <row r="350" spans="2:33" x14ac:dyDescent="0.75">
      <c r="B350" s="3" t="s">
        <v>8</v>
      </c>
      <c r="C350" s="3">
        <v>346</v>
      </c>
      <c r="D350" s="3">
        <v>346</v>
      </c>
      <c r="E350" s="3">
        <f t="shared" si="65"/>
        <v>7.333333333333333</v>
      </c>
      <c r="F350" s="10">
        <v>26.4</v>
      </c>
      <c r="G350" s="10">
        <f t="shared" si="72"/>
        <v>0.15277777777777812</v>
      </c>
      <c r="H350" s="10">
        <f t="shared" si="66"/>
        <v>0.55000000000000071</v>
      </c>
      <c r="I350" s="10">
        <f>'Vehicle Data'!$B$6*'WLTP Calculations'!G350</f>
        <v>44.715916666666772</v>
      </c>
      <c r="J350" s="10">
        <f>'Vehicle Data'!$B$6*9.81*'Vehicle Data'!$B$8</f>
        <v>57.42499320000001</v>
      </c>
      <c r="K350" s="10">
        <f>0.5*(1.225*'Vehicle Data'!B$9*'Vehicle Data'!B$7*'WLTP Calculations'!F350)</f>
        <v>3.20166</v>
      </c>
      <c r="L350" s="10">
        <f t="shared" si="73"/>
        <v>0.10534256986666679</v>
      </c>
      <c r="M350" s="10">
        <f t="shared" si="74"/>
        <v>0.77251217902222313</v>
      </c>
      <c r="N350" s="10">
        <f t="shared" si="75"/>
        <v>0.71545507212037096</v>
      </c>
      <c r="O350" s="10">
        <f t="shared" si="67"/>
        <v>248.26291002576872</v>
      </c>
      <c r="P350" s="10">
        <f t="shared" si="68"/>
        <v>0</v>
      </c>
      <c r="Q350" s="9">
        <f t="shared" si="76"/>
        <v>43813.925284232508</v>
      </c>
      <c r="R350" s="9">
        <f t="shared" si="69"/>
        <v>43.813925284232511</v>
      </c>
      <c r="S350" s="9">
        <f t="shared" si="77"/>
        <v>14866.25887657565</v>
      </c>
      <c r="T350" s="38">
        <f t="shared" si="70"/>
        <v>14.86625887657565</v>
      </c>
      <c r="U350" s="38">
        <f t="shared" si="71"/>
        <v>966.30682697741724</v>
      </c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</row>
    <row r="351" spans="2:33" x14ac:dyDescent="0.75">
      <c r="B351" s="3" t="s">
        <v>8</v>
      </c>
      <c r="C351" s="3">
        <v>347</v>
      </c>
      <c r="D351" s="3">
        <v>347</v>
      </c>
      <c r="E351" s="3">
        <f t="shared" si="65"/>
        <v>7.3888888888888893</v>
      </c>
      <c r="F351" s="10">
        <v>26.6</v>
      </c>
      <c r="G351" s="10">
        <f t="shared" si="72"/>
        <v>9.7222222222222321E-2</v>
      </c>
      <c r="H351" s="10">
        <f t="shared" si="66"/>
        <v>0.35000000000000142</v>
      </c>
      <c r="I351" s="10">
        <f>'Vehicle Data'!$B$6*'WLTP Calculations'!G351</f>
        <v>28.455583333333365</v>
      </c>
      <c r="J351" s="10">
        <f>'Vehicle Data'!$B$6*9.81*'Vehicle Data'!$B$8</f>
        <v>57.42499320000001</v>
      </c>
      <c r="K351" s="10">
        <f>0.5*(1.225*'Vehicle Data'!B$9*'Vehicle Data'!B$7*'WLTP Calculations'!F351)</f>
        <v>3.2259150000000005</v>
      </c>
      <c r="L351" s="10">
        <f t="shared" si="73"/>
        <v>8.9106491533333373E-2</v>
      </c>
      <c r="M351" s="10">
        <f t="shared" si="74"/>
        <v>0.6583979652185189</v>
      </c>
      <c r="N351" s="10">
        <f t="shared" si="75"/>
        <v>0.72601623679490701</v>
      </c>
      <c r="O351" s="10">
        <f t="shared" si="67"/>
        <v>252.65365040462763</v>
      </c>
      <c r="P351" s="10">
        <f t="shared" si="68"/>
        <v>0</v>
      </c>
      <c r="Q351" s="9">
        <f t="shared" si="76"/>
        <v>44066.578934637138</v>
      </c>
      <c r="R351" s="9">
        <f t="shared" si="69"/>
        <v>44.066578934637135</v>
      </c>
      <c r="S351" s="9">
        <f t="shared" si="77"/>
        <v>14866.25887657565</v>
      </c>
      <c r="T351" s="38">
        <f t="shared" si="70"/>
        <v>14.86625887657565</v>
      </c>
      <c r="U351" s="38">
        <f t="shared" si="71"/>
        <v>966.30682697741724</v>
      </c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</row>
    <row r="352" spans="2:33" x14ac:dyDescent="0.75">
      <c r="B352" s="3" t="s">
        <v>8</v>
      </c>
      <c r="C352" s="3">
        <v>348</v>
      </c>
      <c r="D352" s="3">
        <v>348</v>
      </c>
      <c r="E352" s="3">
        <f t="shared" si="65"/>
        <v>7.5277777777777777</v>
      </c>
      <c r="F352" s="10">
        <v>27.1</v>
      </c>
      <c r="G352" s="10">
        <f t="shared" si="72"/>
        <v>0.15277777777777724</v>
      </c>
      <c r="H352" s="10">
        <f t="shared" si="66"/>
        <v>0.54999999999999893</v>
      </c>
      <c r="I352" s="10">
        <f>'Vehicle Data'!$B$6*'WLTP Calculations'!G352</f>
        <v>44.715916666666516</v>
      </c>
      <c r="J352" s="10">
        <f>'Vehicle Data'!$B$6*9.81*'Vehicle Data'!$B$8</f>
        <v>57.42499320000001</v>
      </c>
      <c r="K352" s="10">
        <f>0.5*(1.225*'Vehicle Data'!B$9*'Vehicle Data'!B$7*'WLTP Calculations'!F352)</f>
        <v>3.2865525000000004</v>
      </c>
      <c r="L352" s="10">
        <f t="shared" si="73"/>
        <v>0.10542746236666653</v>
      </c>
      <c r="M352" s="10">
        <f t="shared" si="74"/>
        <v>0.79363450837129523</v>
      </c>
      <c r="N352" s="10">
        <f t="shared" si="75"/>
        <v>0.78706079442499943</v>
      </c>
      <c r="O352" s="10">
        <f t="shared" si="67"/>
        <v>274.68421725432478</v>
      </c>
      <c r="P352" s="10">
        <f t="shared" si="68"/>
        <v>0</v>
      </c>
      <c r="Q352" s="9">
        <f t="shared" si="76"/>
        <v>44341.263151891464</v>
      </c>
      <c r="R352" s="9">
        <f t="shared" si="69"/>
        <v>44.341263151891461</v>
      </c>
      <c r="S352" s="9">
        <f t="shared" si="77"/>
        <v>14866.25887657565</v>
      </c>
      <c r="T352" s="38">
        <f t="shared" si="70"/>
        <v>14.86625887657565</v>
      </c>
      <c r="U352" s="38">
        <f t="shared" si="71"/>
        <v>966.30682697741724</v>
      </c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</row>
    <row r="353" spans="2:33" x14ac:dyDescent="0.75">
      <c r="B353" s="3" t="s">
        <v>8</v>
      </c>
      <c r="C353" s="3">
        <v>349</v>
      </c>
      <c r="D353" s="3">
        <v>349</v>
      </c>
      <c r="E353" s="3">
        <f t="shared" si="65"/>
        <v>7.6944444444444438</v>
      </c>
      <c r="F353" s="10">
        <v>27.7</v>
      </c>
      <c r="G353" s="10">
        <f t="shared" si="72"/>
        <v>0.13888888888888884</v>
      </c>
      <c r="H353" s="10">
        <f t="shared" si="66"/>
        <v>0.5</v>
      </c>
      <c r="I353" s="10">
        <f>'Vehicle Data'!$B$6*'WLTP Calculations'!G353</f>
        <v>40.650833333333324</v>
      </c>
      <c r="J353" s="10">
        <f>'Vehicle Data'!$B$6*9.81*'Vehicle Data'!$B$8</f>
        <v>57.42499320000001</v>
      </c>
      <c r="K353" s="10">
        <f>0.5*(1.225*'Vehicle Data'!B$9*'Vehicle Data'!B$7*'WLTP Calculations'!F353)</f>
        <v>3.3593175</v>
      </c>
      <c r="L353" s="10">
        <f t="shared" si="73"/>
        <v>0.10143514403333333</v>
      </c>
      <c r="M353" s="10">
        <f t="shared" si="74"/>
        <v>0.78048708047870363</v>
      </c>
      <c r="N353" s="10">
        <f t="shared" si="75"/>
        <v>0.70698610551759278</v>
      </c>
      <c r="O353" s="10">
        <f t="shared" si="67"/>
        <v>247.44513693115746</v>
      </c>
      <c r="P353" s="10">
        <f t="shared" si="68"/>
        <v>0</v>
      </c>
      <c r="Q353" s="9">
        <f t="shared" si="76"/>
        <v>44588.708288822621</v>
      </c>
      <c r="R353" s="9">
        <f t="shared" si="69"/>
        <v>44.588708288822623</v>
      </c>
      <c r="S353" s="9">
        <f t="shared" si="77"/>
        <v>14866.25887657565</v>
      </c>
      <c r="T353" s="38">
        <f t="shared" si="70"/>
        <v>14.86625887657565</v>
      </c>
      <c r="U353" s="38">
        <f t="shared" si="71"/>
        <v>966.30682697741724</v>
      </c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</row>
    <row r="354" spans="2:33" x14ac:dyDescent="0.75">
      <c r="B354" s="3" t="s">
        <v>8</v>
      </c>
      <c r="C354" s="3">
        <v>350</v>
      </c>
      <c r="D354" s="3">
        <v>350</v>
      </c>
      <c r="E354" s="3">
        <f t="shared" si="65"/>
        <v>7.8055555555555554</v>
      </c>
      <c r="F354" s="10">
        <v>28.1</v>
      </c>
      <c r="G354" s="10">
        <f t="shared" si="72"/>
        <v>6.9444444444444642E-2</v>
      </c>
      <c r="H354" s="10">
        <f t="shared" si="66"/>
        <v>0.25</v>
      </c>
      <c r="I354" s="10">
        <f>'Vehicle Data'!$B$6*'WLTP Calculations'!G354</f>
        <v>20.325416666666726</v>
      </c>
      <c r="J354" s="10">
        <f>'Vehicle Data'!$B$6*9.81*'Vehicle Data'!$B$8</f>
        <v>57.42499320000001</v>
      </c>
      <c r="K354" s="10">
        <f>0.5*(1.225*'Vehicle Data'!B$9*'Vehicle Data'!B$7*'WLTP Calculations'!F354)</f>
        <v>3.4078275000000002</v>
      </c>
      <c r="L354" s="10">
        <f t="shared" si="73"/>
        <v>8.1158237366666719E-2</v>
      </c>
      <c r="M354" s="10">
        <f t="shared" si="74"/>
        <v>0.63348513055648192</v>
      </c>
      <c r="N354" s="10">
        <f t="shared" si="75"/>
        <v>0.55505194572824101</v>
      </c>
      <c r="O354" s="10">
        <f t="shared" si="67"/>
        <v>194.82323295061261</v>
      </c>
      <c r="P354" s="10">
        <f t="shared" si="68"/>
        <v>0</v>
      </c>
      <c r="Q354" s="9">
        <f t="shared" si="76"/>
        <v>44783.531521773235</v>
      </c>
      <c r="R354" s="9">
        <f t="shared" si="69"/>
        <v>44.783531521773234</v>
      </c>
      <c r="S354" s="9">
        <f t="shared" si="77"/>
        <v>14866.25887657565</v>
      </c>
      <c r="T354" s="38">
        <f t="shared" si="70"/>
        <v>14.86625887657565</v>
      </c>
      <c r="U354" s="38">
        <f t="shared" si="71"/>
        <v>966.30682697741724</v>
      </c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</row>
    <row r="355" spans="2:33" x14ac:dyDescent="0.75">
      <c r="B355" s="3" t="s">
        <v>8</v>
      </c>
      <c r="C355" s="3">
        <v>351</v>
      </c>
      <c r="D355" s="3">
        <v>351</v>
      </c>
      <c r="E355" s="3">
        <f t="shared" si="65"/>
        <v>7.833333333333333</v>
      </c>
      <c r="F355" s="10">
        <v>28.2</v>
      </c>
      <c r="G355" s="10">
        <f t="shared" si="72"/>
        <v>0</v>
      </c>
      <c r="H355" s="10">
        <f t="shared" si="66"/>
        <v>0</v>
      </c>
      <c r="I355" s="10">
        <f>'Vehicle Data'!$B$6*'WLTP Calculations'!G355</f>
        <v>0</v>
      </c>
      <c r="J355" s="10">
        <f>'Vehicle Data'!$B$6*9.81*'Vehicle Data'!$B$8</f>
        <v>57.42499320000001</v>
      </c>
      <c r="K355" s="10">
        <f>0.5*(1.225*'Vehicle Data'!B$9*'Vehicle Data'!B$7*'WLTP Calculations'!F355)</f>
        <v>3.4199550000000003</v>
      </c>
      <c r="L355" s="10">
        <f t="shared" si="73"/>
        <v>6.0844948200000012E-2</v>
      </c>
      <c r="M355" s="10">
        <f t="shared" si="74"/>
        <v>0.4766187609000001</v>
      </c>
      <c r="N355" s="10">
        <f t="shared" si="75"/>
        <v>0.44399612744120387</v>
      </c>
      <c r="O355" s="10">
        <f t="shared" si="67"/>
        <v>156.28663685930377</v>
      </c>
      <c r="P355" s="10">
        <f t="shared" si="68"/>
        <v>0</v>
      </c>
      <c r="Q355" s="9">
        <f t="shared" si="76"/>
        <v>44939.818158632537</v>
      </c>
      <c r="R355" s="9">
        <f t="shared" si="69"/>
        <v>44.939818158632541</v>
      </c>
      <c r="S355" s="9">
        <f t="shared" si="77"/>
        <v>14866.25887657565</v>
      </c>
      <c r="T355" s="38">
        <f t="shared" si="70"/>
        <v>14.86625887657565</v>
      </c>
      <c r="U355" s="38">
        <f t="shared" si="71"/>
        <v>966.30682697741724</v>
      </c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</row>
    <row r="356" spans="2:33" x14ac:dyDescent="0.75">
      <c r="B356" s="3" t="s">
        <v>8</v>
      </c>
      <c r="C356" s="3">
        <v>352</v>
      </c>
      <c r="D356" s="3">
        <v>352</v>
      </c>
      <c r="E356" s="3">
        <f t="shared" si="65"/>
        <v>7.8055555555555554</v>
      </c>
      <c r="F356" s="10">
        <v>28.1</v>
      </c>
      <c r="G356" s="10">
        <f t="shared" si="72"/>
        <v>-2.7777777777777679E-2</v>
      </c>
      <c r="H356" s="10">
        <f t="shared" si="66"/>
        <v>-9.9999999999999645E-2</v>
      </c>
      <c r="I356" s="10">
        <f>'Vehicle Data'!$B$6*'WLTP Calculations'!G356</f>
        <v>-8.1301666666666392</v>
      </c>
      <c r="J356" s="10">
        <f>'Vehicle Data'!$B$6*9.81*'Vehicle Data'!$B$8</f>
        <v>57.42499320000001</v>
      </c>
      <c r="K356" s="10">
        <f>0.5*(1.225*'Vehicle Data'!B$9*'Vehicle Data'!B$7*'WLTP Calculations'!F356)</f>
        <v>3.4078275000000002</v>
      </c>
      <c r="L356" s="10">
        <f t="shared" si="73"/>
        <v>5.2702654033333372E-2</v>
      </c>
      <c r="M356" s="10">
        <f t="shared" si="74"/>
        <v>0.41137349398240769</v>
      </c>
      <c r="N356" s="10">
        <f t="shared" si="75"/>
        <v>0.41059435017638868</v>
      </c>
      <c r="O356" s="10">
        <f t="shared" si="67"/>
        <v>144.93980561226519</v>
      </c>
      <c r="P356" s="10">
        <f t="shared" si="68"/>
        <v>0</v>
      </c>
      <c r="Q356" s="9">
        <f t="shared" si="76"/>
        <v>45084.757964244804</v>
      </c>
      <c r="R356" s="9">
        <f t="shared" si="69"/>
        <v>45.084757964244801</v>
      </c>
      <c r="S356" s="9">
        <f t="shared" si="77"/>
        <v>14866.25887657565</v>
      </c>
      <c r="T356" s="38">
        <f t="shared" si="70"/>
        <v>14.86625887657565</v>
      </c>
      <c r="U356" s="38">
        <f t="shared" si="71"/>
        <v>966.30682697741724</v>
      </c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</row>
    <row r="357" spans="2:33" x14ac:dyDescent="0.75">
      <c r="B357" s="3" t="s">
        <v>8</v>
      </c>
      <c r="C357" s="3">
        <v>353</v>
      </c>
      <c r="D357" s="3">
        <v>353</v>
      </c>
      <c r="E357" s="3">
        <f t="shared" si="65"/>
        <v>7.7777777777777777</v>
      </c>
      <c r="F357" s="10">
        <v>28</v>
      </c>
      <c r="G357" s="10">
        <f t="shared" si="72"/>
        <v>-2.7777777777778123E-2</v>
      </c>
      <c r="H357" s="10">
        <f t="shared" si="66"/>
        <v>-0.10000000000000142</v>
      </c>
      <c r="I357" s="10">
        <f>'Vehicle Data'!$B$6*'WLTP Calculations'!G357</f>
        <v>-8.1301666666667689</v>
      </c>
      <c r="J357" s="10">
        <f>'Vehicle Data'!$B$6*9.81*'Vehicle Data'!$B$8</f>
        <v>57.42499320000001</v>
      </c>
      <c r="K357" s="10">
        <f>0.5*(1.225*'Vehicle Data'!B$9*'Vehicle Data'!B$7*'WLTP Calculations'!F357)</f>
        <v>3.3957000000000002</v>
      </c>
      <c r="L357" s="10">
        <f t="shared" si="73"/>
        <v>5.269052653333324E-2</v>
      </c>
      <c r="M357" s="10">
        <f t="shared" si="74"/>
        <v>0.40981520637036967</v>
      </c>
      <c r="N357" s="10">
        <f t="shared" si="75"/>
        <v>0.42478859735601771</v>
      </c>
      <c r="O357" s="10">
        <f t="shared" si="67"/>
        <v>150.37516346403027</v>
      </c>
      <c r="P357" s="10">
        <f t="shared" si="68"/>
        <v>0</v>
      </c>
      <c r="Q357" s="9">
        <f t="shared" si="76"/>
        <v>45235.133127708832</v>
      </c>
      <c r="R357" s="9">
        <f t="shared" si="69"/>
        <v>45.235133127708835</v>
      </c>
      <c r="S357" s="9">
        <f t="shared" si="77"/>
        <v>14866.25887657565</v>
      </c>
      <c r="T357" s="38">
        <f t="shared" si="70"/>
        <v>14.86625887657565</v>
      </c>
      <c r="U357" s="38">
        <f t="shared" si="71"/>
        <v>966.30682697741724</v>
      </c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</row>
    <row r="358" spans="2:33" x14ac:dyDescent="0.75">
      <c r="B358" s="3" t="s">
        <v>8</v>
      </c>
      <c r="C358" s="3">
        <v>354</v>
      </c>
      <c r="D358" s="3">
        <v>354</v>
      </c>
      <c r="E358" s="3">
        <f t="shared" si="65"/>
        <v>7.7499999999999991</v>
      </c>
      <c r="F358" s="10">
        <v>27.9</v>
      </c>
      <c r="G358" s="10">
        <f t="shared" si="72"/>
        <v>-1.3888888888889284E-2</v>
      </c>
      <c r="H358" s="10">
        <f t="shared" si="66"/>
        <v>-5.0000000000000711E-2</v>
      </c>
      <c r="I358" s="10">
        <f>'Vehicle Data'!$B$6*'WLTP Calculations'!G358</f>
        <v>-4.0650833333334493</v>
      </c>
      <c r="J358" s="10">
        <f>'Vehicle Data'!$B$6*9.81*'Vehicle Data'!$B$8</f>
        <v>57.42499320000001</v>
      </c>
      <c r="K358" s="10">
        <f>0.5*(1.225*'Vehicle Data'!B$9*'Vehicle Data'!B$7*'WLTP Calculations'!F358)</f>
        <v>3.3835725000000001</v>
      </c>
      <c r="L358" s="10">
        <f t="shared" si="73"/>
        <v>5.6743482366666563E-2</v>
      </c>
      <c r="M358" s="10">
        <f t="shared" si="74"/>
        <v>0.4397619883416658</v>
      </c>
      <c r="N358" s="10">
        <f t="shared" si="75"/>
        <v>0.48701858209166665</v>
      </c>
      <c r="O358" s="10">
        <f t="shared" si="67"/>
        <v>172.89159664254166</v>
      </c>
      <c r="P358" s="10">
        <f t="shared" si="68"/>
        <v>0</v>
      </c>
      <c r="Q358" s="9">
        <f t="shared" si="76"/>
        <v>45408.024724351373</v>
      </c>
      <c r="R358" s="9">
        <f t="shared" si="69"/>
        <v>45.408024724351371</v>
      </c>
      <c r="S358" s="9">
        <f t="shared" si="77"/>
        <v>14866.25887657565</v>
      </c>
      <c r="T358" s="38">
        <f t="shared" si="70"/>
        <v>14.86625887657565</v>
      </c>
      <c r="U358" s="38">
        <f t="shared" si="71"/>
        <v>966.30682697741724</v>
      </c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</row>
    <row r="359" spans="2:33" x14ac:dyDescent="0.75">
      <c r="B359" s="3" t="s">
        <v>8</v>
      </c>
      <c r="C359" s="3">
        <v>355</v>
      </c>
      <c r="D359" s="3">
        <v>355</v>
      </c>
      <c r="E359" s="3">
        <f t="shared" si="65"/>
        <v>7.7499999999999991</v>
      </c>
      <c r="F359" s="10">
        <v>27.9</v>
      </c>
      <c r="G359" s="10">
        <f t="shared" si="72"/>
        <v>2.7777777777778123E-2</v>
      </c>
      <c r="H359" s="10">
        <f t="shared" si="66"/>
        <v>0.10000000000000142</v>
      </c>
      <c r="I359" s="10">
        <f>'Vehicle Data'!$B$6*'WLTP Calculations'!G359</f>
        <v>8.1301666666667689</v>
      </c>
      <c r="J359" s="10">
        <f>'Vehicle Data'!$B$6*9.81*'Vehicle Data'!$B$8</f>
        <v>57.42499320000001</v>
      </c>
      <c r="K359" s="10">
        <f>0.5*(1.225*'Vehicle Data'!B$9*'Vehicle Data'!B$7*'WLTP Calculations'!F359)</f>
        <v>3.3835725000000001</v>
      </c>
      <c r="L359" s="10">
        <f t="shared" si="73"/>
        <v>6.8938732366666783E-2</v>
      </c>
      <c r="M359" s="10">
        <f t="shared" si="74"/>
        <v>0.5342751758416675</v>
      </c>
      <c r="N359" s="10">
        <f t="shared" si="75"/>
        <v>0.55214991940277858</v>
      </c>
      <c r="O359" s="10">
        <f t="shared" si="67"/>
        <v>196.56537130738917</v>
      </c>
      <c r="P359" s="10">
        <f t="shared" si="68"/>
        <v>0</v>
      </c>
      <c r="Q359" s="9">
        <f t="shared" si="76"/>
        <v>45604.590095658765</v>
      </c>
      <c r="R359" s="9">
        <f t="shared" si="69"/>
        <v>45.604590095658764</v>
      </c>
      <c r="S359" s="9">
        <f t="shared" si="77"/>
        <v>14866.25887657565</v>
      </c>
      <c r="T359" s="38">
        <f t="shared" si="70"/>
        <v>14.86625887657565</v>
      </c>
      <c r="U359" s="38">
        <f t="shared" si="71"/>
        <v>966.30682697741724</v>
      </c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</row>
    <row r="360" spans="2:33" x14ac:dyDescent="0.75">
      <c r="B360" s="3" t="s">
        <v>8</v>
      </c>
      <c r="C360" s="3">
        <v>356</v>
      </c>
      <c r="D360" s="3">
        <v>356</v>
      </c>
      <c r="E360" s="3">
        <f t="shared" si="65"/>
        <v>7.8055555555555554</v>
      </c>
      <c r="F360" s="10">
        <v>28.1</v>
      </c>
      <c r="G360" s="10">
        <f t="shared" si="72"/>
        <v>4.1666666666666963E-2</v>
      </c>
      <c r="H360" s="10">
        <f t="shared" si="66"/>
        <v>0.15000000000000036</v>
      </c>
      <c r="I360" s="10">
        <f>'Vehicle Data'!$B$6*'WLTP Calculations'!G360</f>
        <v>12.195250000000089</v>
      </c>
      <c r="J360" s="10">
        <f>'Vehicle Data'!$B$6*9.81*'Vehicle Data'!$B$8</f>
        <v>57.42499320000001</v>
      </c>
      <c r="K360" s="10">
        <f>0.5*(1.225*'Vehicle Data'!B$9*'Vehicle Data'!B$7*'WLTP Calculations'!F360)</f>
        <v>3.4078275000000002</v>
      </c>
      <c r="L360" s="10">
        <f t="shared" si="73"/>
        <v>7.30280707000001E-2</v>
      </c>
      <c r="M360" s="10">
        <f t="shared" si="74"/>
        <v>0.57002466296388965</v>
      </c>
      <c r="N360" s="10">
        <f t="shared" si="75"/>
        <v>0.50740013554305596</v>
      </c>
      <c r="O360" s="10">
        <f t="shared" si="67"/>
        <v>181.14184838887098</v>
      </c>
      <c r="P360" s="10">
        <f t="shared" si="68"/>
        <v>0</v>
      </c>
      <c r="Q360" s="9">
        <f t="shared" si="76"/>
        <v>45785.731944047635</v>
      </c>
      <c r="R360" s="9">
        <f t="shared" si="69"/>
        <v>45.785731944047633</v>
      </c>
      <c r="S360" s="9">
        <f t="shared" si="77"/>
        <v>14866.25887657565</v>
      </c>
      <c r="T360" s="38">
        <f t="shared" si="70"/>
        <v>14.86625887657565</v>
      </c>
      <c r="U360" s="38">
        <f t="shared" si="71"/>
        <v>966.30682697741724</v>
      </c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</row>
    <row r="361" spans="2:33" x14ac:dyDescent="0.75">
      <c r="B361" s="3" t="s">
        <v>8</v>
      </c>
      <c r="C361" s="3">
        <v>357</v>
      </c>
      <c r="D361" s="3">
        <v>357</v>
      </c>
      <c r="E361" s="3">
        <f t="shared" si="65"/>
        <v>7.833333333333333</v>
      </c>
      <c r="F361" s="10">
        <v>28.2</v>
      </c>
      <c r="G361" s="10">
        <f t="shared" si="72"/>
        <v>-1.388888888888884E-2</v>
      </c>
      <c r="H361" s="10">
        <f t="shared" si="66"/>
        <v>-5.0000000000000711E-2</v>
      </c>
      <c r="I361" s="10">
        <f>'Vehicle Data'!$B$6*'WLTP Calculations'!G361</f>
        <v>-4.0650833333333196</v>
      </c>
      <c r="J361" s="10">
        <f>'Vehicle Data'!$B$6*9.81*'Vehicle Data'!$B$8</f>
        <v>57.42499320000001</v>
      </c>
      <c r="K361" s="10">
        <f>0.5*(1.225*'Vehicle Data'!B$9*'Vehicle Data'!B$7*'WLTP Calculations'!F361)</f>
        <v>3.4199550000000003</v>
      </c>
      <c r="L361" s="10">
        <f t="shared" si="73"/>
        <v>5.6779864866666689E-2</v>
      </c>
      <c r="M361" s="10">
        <f t="shared" si="74"/>
        <v>0.44477560812222239</v>
      </c>
      <c r="N361" s="10">
        <f t="shared" si="75"/>
        <v>0.25340017576481461</v>
      </c>
      <c r="O361" s="10">
        <f t="shared" si="67"/>
        <v>90.717262923803631</v>
      </c>
      <c r="P361" s="10">
        <f t="shared" si="68"/>
        <v>0</v>
      </c>
      <c r="Q361" s="9">
        <f t="shared" si="76"/>
        <v>45876.44920697144</v>
      </c>
      <c r="R361" s="9">
        <f t="shared" si="69"/>
        <v>45.876449206971436</v>
      </c>
      <c r="S361" s="9">
        <f t="shared" si="77"/>
        <v>14866.25887657565</v>
      </c>
      <c r="T361" s="38">
        <f t="shared" si="70"/>
        <v>14.86625887657565</v>
      </c>
      <c r="U361" s="38">
        <f t="shared" si="71"/>
        <v>966.30682697741724</v>
      </c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</row>
    <row r="362" spans="2:33" x14ac:dyDescent="0.75">
      <c r="B362" s="3" t="s">
        <v>8</v>
      </c>
      <c r="C362" s="3">
        <v>358</v>
      </c>
      <c r="D362" s="3">
        <v>358</v>
      </c>
      <c r="E362" s="3">
        <f t="shared" si="65"/>
        <v>7.7777777777777777</v>
      </c>
      <c r="F362" s="10">
        <v>28</v>
      </c>
      <c r="G362" s="10">
        <f t="shared" si="72"/>
        <v>-0.1805555555555558</v>
      </c>
      <c r="H362" s="10">
        <f t="shared" si="66"/>
        <v>-0.65000000000000036</v>
      </c>
      <c r="I362" s="10">
        <f>'Vehicle Data'!$B$6*'WLTP Calculations'!G362</f>
        <v>-52.846083333333411</v>
      </c>
      <c r="J362" s="10">
        <f>'Vehicle Data'!$B$6*9.81*'Vehicle Data'!$B$8</f>
        <v>57.42499320000001</v>
      </c>
      <c r="K362" s="10">
        <f>0.5*(1.225*'Vehicle Data'!B$9*'Vehicle Data'!B$7*'WLTP Calculations'!F362)</f>
        <v>3.3957000000000002</v>
      </c>
      <c r="L362" s="10">
        <f t="shared" si="73"/>
        <v>7.9746098666665984E-3</v>
      </c>
      <c r="M362" s="10">
        <f t="shared" si="74"/>
        <v>6.2024743407406872E-2</v>
      </c>
      <c r="N362" s="10">
        <f t="shared" si="75"/>
        <v>-0.19788125748657417</v>
      </c>
      <c r="O362" s="10">
        <f t="shared" si="67"/>
        <v>0</v>
      </c>
      <c r="P362" s="10">
        <f t="shared" si="68"/>
        <v>-71.039371437680131</v>
      </c>
      <c r="Q362" s="9">
        <f t="shared" si="76"/>
        <v>45876.44920697144</v>
      </c>
      <c r="R362" s="9">
        <f t="shared" si="69"/>
        <v>45.876449206971436</v>
      </c>
      <c r="S362" s="9">
        <f t="shared" si="77"/>
        <v>14937.298248013331</v>
      </c>
      <c r="T362" s="38">
        <f t="shared" si="70"/>
        <v>14.937298248013331</v>
      </c>
      <c r="U362" s="38">
        <f t="shared" si="71"/>
        <v>970.92438612086653</v>
      </c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</row>
    <row r="363" spans="2:33" x14ac:dyDescent="0.75">
      <c r="B363" s="3" t="s">
        <v>8</v>
      </c>
      <c r="C363" s="3">
        <v>359</v>
      </c>
      <c r="D363" s="3">
        <v>359</v>
      </c>
      <c r="E363" s="3">
        <f t="shared" si="65"/>
        <v>7.4722222222222214</v>
      </c>
      <c r="F363" s="10">
        <v>26.9</v>
      </c>
      <c r="G363" s="10">
        <f t="shared" si="72"/>
        <v>-0.41666666666666652</v>
      </c>
      <c r="H363" s="10">
        <f t="shared" si="66"/>
        <v>-1.5</v>
      </c>
      <c r="I363" s="10">
        <f>'Vehicle Data'!$B$6*'WLTP Calculations'!G363</f>
        <v>-121.95249999999997</v>
      </c>
      <c r="J363" s="10">
        <f>'Vehicle Data'!$B$6*9.81*'Vehicle Data'!$B$8</f>
        <v>57.42499320000001</v>
      </c>
      <c r="K363" s="10">
        <f>0.5*(1.225*'Vehicle Data'!B$9*'Vehicle Data'!B$7*'WLTP Calculations'!F363)</f>
        <v>3.2622974999999999</v>
      </c>
      <c r="L363" s="10">
        <f t="shared" si="73"/>
        <v>-6.1265209299999963E-2</v>
      </c>
      <c r="M363" s="10">
        <f t="shared" si="74"/>
        <v>-0.45778725838055523</v>
      </c>
      <c r="N363" s="10">
        <f t="shared" si="75"/>
        <v>-0.54122423729212943</v>
      </c>
      <c r="O363" s="10">
        <f t="shared" si="67"/>
        <v>0</v>
      </c>
      <c r="P363" s="10">
        <f t="shared" si="68"/>
        <v>-194.8407254251666</v>
      </c>
      <c r="Q363" s="9">
        <f t="shared" si="76"/>
        <v>45876.44920697144</v>
      </c>
      <c r="R363" s="9">
        <f t="shared" si="69"/>
        <v>45.876449206971436</v>
      </c>
      <c r="S363" s="9">
        <f t="shared" si="77"/>
        <v>15132.138973438497</v>
      </c>
      <c r="T363" s="38">
        <f t="shared" si="70"/>
        <v>15.132138973438497</v>
      </c>
      <c r="U363" s="38">
        <f t="shared" si="71"/>
        <v>983.58903327350231</v>
      </c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</row>
    <row r="364" spans="2:33" x14ac:dyDescent="0.75">
      <c r="B364" s="3" t="s">
        <v>8</v>
      </c>
      <c r="C364" s="3">
        <v>360</v>
      </c>
      <c r="D364" s="3">
        <v>360</v>
      </c>
      <c r="E364" s="3">
        <f t="shared" si="65"/>
        <v>6.9444444444444446</v>
      </c>
      <c r="F364" s="10">
        <v>25</v>
      </c>
      <c r="G364" s="10">
        <f t="shared" si="72"/>
        <v>-0.51388888888888884</v>
      </c>
      <c r="H364" s="10">
        <f t="shared" si="66"/>
        <v>-1.8499999999999996</v>
      </c>
      <c r="I364" s="10">
        <f>'Vehicle Data'!$B$6*'WLTP Calculations'!G364</f>
        <v>-150.40808333333334</v>
      </c>
      <c r="J364" s="10">
        <f>'Vehicle Data'!$B$6*9.81*'Vehicle Data'!$B$8</f>
        <v>57.42499320000001</v>
      </c>
      <c r="K364" s="10">
        <f>0.5*(1.225*'Vehicle Data'!B$9*'Vehicle Data'!B$7*'WLTP Calculations'!F364)</f>
        <v>3.0318750000000003</v>
      </c>
      <c r="L364" s="10">
        <f t="shared" si="73"/>
        <v>-8.9951215133333318E-2</v>
      </c>
      <c r="M364" s="10">
        <f t="shared" si="74"/>
        <v>-0.62466121620370363</v>
      </c>
      <c r="N364" s="10">
        <f t="shared" si="75"/>
        <v>-0.5242851963092594</v>
      </c>
      <c r="O364" s="10">
        <f t="shared" si="67"/>
        <v>0</v>
      </c>
      <c r="P364" s="10">
        <f t="shared" si="68"/>
        <v>-189.26695586764265</v>
      </c>
      <c r="Q364" s="9">
        <f t="shared" si="76"/>
        <v>45876.44920697144</v>
      </c>
      <c r="R364" s="9">
        <f t="shared" si="69"/>
        <v>45.876449206971436</v>
      </c>
      <c r="S364" s="9">
        <f t="shared" si="77"/>
        <v>15321.40592930614</v>
      </c>
      <c r="T364" s="38">
        <f t="shared" si="70"/>
        <v>15.32140592930614</v>
      </c>
      <c r="U364" s="38">
        <f t="shared" si="71"/>
        <v>995.8913854048991</v>
      </c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</row>
    <row r="365" spans="2:33" x14ac:dyDescent="0.75">
      <c r="B365" s="3" t="s">
        <v>8</v>
      </c>
      <c r="C365" s="3">
        <v>361</v>
      </c>
      <c r="D365" s="3">
        <v>361</v>
      </c>
      <c r="E365" s="3">
        <f t="shared" si="65"/>
        <v>6.4444444444444438</v>
      </c>
      <c r="F365" s="10">
        <v>23.2</v>
      </c>
      <c r="G365" s="10">
        <f t="shared" si="72"/>
        <v>-0.4305555555555558</v>
      </c>
      <c r="H365" s="10">
        <f t="shared" si="66"/>
        <v>-1.5500000000000007</v>
      </c>
      <c r="I365" s="10">
        <f>'Vehicle Data'!$B$6*'WLTP Calculations'!G365</f>
        <v>-126.01758333333342</v>
      </c>
      <c r="J365" s="10">
        <f>'Vehicle Data'!$B$6*9.81*'Vehicle Data'!$B$8</f>
        <v>57.42499320000001</v>
      </c>
      <c r="K365" s="10">
        <f>0.5*(1.225*'Vehicle Data'!B$9*'Vehicle Data'!B$7*'WLTP Calculations'!F365)</f>
        <v>2.81358</v>
      </c>
      <c r="L365" s="10">
        <f t="shared" si="73"/>
        <v>-6.5779010133333399E-2</v>
      </c>
      <c r="M365" s="10">
        <f t="shared" si="74"/>
        <v>-0.42390917641481518</v>
      </c>
      <c r="N365" s="10">
        <f t="shared" si="75"/>
        <v>-0.28886566753657372</v>
      </c>
      <c r="O365" s="10">
        <f t="shared" si="67"/>
        <v>0</v>
      </c>
      <c r="P365" s="10">
        <f t="shared" si="68"/>
        <v>-104.56937164823968</v>
      </c>
      <c r="Q365" s="9">
        <f t="shared" si="76"/>
        <v>45876.44920697144</v>
      </c>
      <c r="R365" s="9">
        <f t="shared" si="69"/>
        <v>45.876449206971436</v>
      </c>
      <c r="S365" s="9">
        <f t="shared" si="77"/>
        <v>15425.97530095438</v>
      </c>
      <c r="T365" s="38">
        <f t="shared" si="70"/>
        <v>15.425975300954381</v>
      </c>
      <c r="U365" s="38">
        <f t="shared" si="71"/>
        <v>1002.6883945620348</v>
      </c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</row>
    <row r="366" spans="2:33" x14ac:dyDescent="0.75">
      <c r="B366" s="3" t="s">
        <v>8</v>
      </c>
      <c r="C366" s="3">
        <v>362</v>
      </c>
      <c r="D366" s="3">
        <v>362</v>
      </c>
      <c r="E366" s="3">
        <f t="shared" si="65"/>
        <v>6.083333333333333</v>
      </c>
      <c r="F366" s="10">
        <v>21.9</v>
      </c>
      <c r="G366" s="10">
        <f t="shared" si="72"/>
        <v>-0.29166666666666607</v>
      </c>
      <c r="H366" s="10">
        <f t="shared" si="66"/>
        <v>-1.0499999999999989</v>
      </c>
      <c r="I366" s="10">
        <f>'Vehicle Data'!$B$6*'WLTP Calculations'!G366</f>
        <v>-85.36674999999984</v>
      </c>
      <c r="J366" s="10">
        <f>'Vehicle Data'!$B$6*9.81*'Vehicle Data'!$B$8</f>
        <v>57.42499320000001</v>
      </c>
      <c r="K366" s="10">
        <f>0.5*(1.225*'Vehicle Data'!B$9*'Vehicle Data'!B$7*'WLTP Calculations'!F366)</f>
        <v>2.6559225</v>
      </c>
      <c r="L366" s="10">
        <f t="shared" si="73"/>
        <v>-2.5285834299999831E-2</v>
      </c>
      <c r="M366" s="10">
        <f t="shared" si="74"/>
        <v>-0.15382215865833229</v>
      </c>
      <c r="N366" s="10">
        <f t="shared" si="75"/>
        <v>-4.4080371097221564E-2</v>
      </c>
      <c r="O366" s="10">
        <f t="shared" si="67"/>
        <v>0</v>
      </c>
      <c r="P366" s="10">
        <f t="shared" si="68"/>
        <v>-16.001174708291426</v>
      </c>
      <c r="Q366" s="9">
        <f t="shared" si="76"/>
        <v>45876.44920697144</v>
      </c>
      <c r="R366" s="9">
        <f t="shared" si="69"/>
        <v>45.876449206971436</v>
      </c>
      <c r="S366" s="9">
        <f t="shared" si="77"/>
        <v>15441.976475662672</v>
      </c>
      <c r="T366" s="38">
        <f t="shared" si="70"/>
        <v>15.441976475662672</v>
      </c>
      <c r="U366" s="38">
        <f t="shared" si="71"/>
        <v>1003.7284709180738</v>
      </c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</row>
    <row r="367" spans="2:33" x14ac:dyDescent="0.75">
      <c r="B367" s="3" t="s">
        <v>8</v>
      </c>
      <c r="C367" s="3">
        <v>363</v>
      </c>
      <c r="D367" s="3">
        <v>363</v>
      </c>
      <c r="E367" s="3">
        <f t="shared" si="65"/>
        <v>5.8611111111111116</v>
      </c>
      <c r="F367" s="10">
        <v>21.1</v>
      </c>
      <c r="G367" s="10">
        <f t="shared" si="72"/>
        <v>-0.16666666666666652</v>
      </c>
      <c r="H367" s="10">
        <f t="shared" si="66"/>
        <v>-0.59999999999999964</v>
      </c>
      <c r="I367" s="10">
        <f>'Vehicle Data'!$B$6*'WLTP Calculations'!G367</f>
        <v>-48.780999999999963</v>
      </c>
      <c r="J367" s="10">
        <f>'Vehicle Data'!$B$6*9.81*'Vehicle Data'!$B$8</f>
        <v>57.42499320000001</v>
      </c>
      <c r="K367" s="10">
        <f>0.5*(1.225*'Vehicle Data'!B$9*'Vehicle Data'!B$7*'WLTP Calculations'!F367)</f>
        <v>2.5589025000000003</v>
      </c>
      <c r="L367" s="10">
        <f t="shared" si="73"/>
        <v>1.1202895700000047E-2</v>
      </c>
      <c r="M367" s="10">
        <f t="shared" si="74"/>
        <v>6.5661416463889163E-2</v>
      </c>
      <c r="N367" s="10">
        <f t="shared" si="75"/>
        <v>0.15839648378611107</v>
      </c>
      <c r="O367" s="10">
        <f t="shared" si="67"/>
        <v>57.656320098144427</v>
      </c>
      <c r="P367" s="10">
        <f t="shared" si="68"/>
        <v>0</v>
      </c>
      <c r="Q367" s="9">
        <f t="shared" si="76"/>
        <v>45934.105527069587</v>
      </c>
      <c r="R367" s="9">
        <f t="shared" si="69"/>
        <v>45.93410552706959</v>
      </c>
      <c r="S367" s="9">
        <f t="shared" si="77"/>
        <v>15441.976475662672</v>
      </c>
      <c r="T367" s="38">
        <f t="shared" si="70"/>
        <v>15.441976475662672</v>
      </c>
      <c r="U367" s="38">
        <f t="shared" si="71"/>
        <v>1003.7284709180738</v>
      </c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</row>
    <row r="368" spans="2:33" x14ac:dyDescent="0.75">
      <c r="B368" s="3" t="s">
        <v>8</v>
      </c>
      <c r="C368" s="3">
        <v>364</v>
      </c>
      <c r="D368" s="3">
        <v>364</v>
      </c>
      <c r="E368" s="3">
        <f t="shared" si="65"/>
        <v>5.75</v>
      </c>
      <c r="F368" s="10">
        <v>20.7</v>
      </c>
      <c r="G368" s="10">
        <f t="shared" si="72"/>
        <v>-5.5555555555555802E-2</v>
      </c>
      <c r="H368" s="10">
        <f t="shared" si="66"/>
        <v>-0.20000000000000107</v>
      </c>
      <c r="I368" s="10">
        <f>'Vehicle Data'!$B$6*'WLTP Calculations'!G368</f>
        <v>-16.260333333333406</v>
      </c>
      <c r="J368" s="10">
        <f>'Vehicle Data'!$B$6*9.81*'Vehicle Data'!$B$8</f>
        <v>57.42499320000001</v>
      </c>
      <c r="K368" s="10">
        <f>0.5*(1.225*'Vehicle Data'!B$9*'Vehicle Data'!B$7*'WLTP Calculations'!F368)</f>
        <v>2.5103925</v>
      </c>
      <c r="L368" s="10">
        <f t="shared" si="73"/>
        <v>4.3675052366666606E-2</v>
      </c>
      <c r="M368" s="10">
        <f t="shared" si="74"/>
        <v>0.25113155110833296</v>
      </c>
      <c r="N368" s="10">
        <f t="shared" si="75"/>
        <v>0.30956712402499981</v>
      </c>
      <c r="O368" s="10">
        <f t="shared" si="67"/>
        <v>112.99200026912493</v>
      </c>
      <c r="P368" s="10">
        <f t="shared" si="68"/>
        <v>0</v>
      </c>
      <c r="Q368" s="9">
        <f t="shared" si="76"/>
        <v>46047.097527338708</v>
      </c>
      <c r="R368" s="9">
        <f t="shared" si="69"/>
        <v>46.047097527338707</v>
      </c>
      <c r="S368" s="9">
        <f t="shared" si="77"/>
        <v>15441.976475662672</v>
      </c>
      <c r="T368" s="38">
        <f t="shared" si="70"/>
        <v>15.441976475662672</v>
      </c>
      <c r="U368" s="38">
        <f t="shared" si="71"/>
        <v>1003.7284709180738</v>
      </c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</row>
    <row r="369" spans="2:33" x14ac:dyDescent="0.75">
      <c r="B369" s="3" t="s">
        <v>8</v>
      </c>
      <c r="C369" s="3">
        <v>365</v>
      </c>
      <c r="D369" s="3">
        <v>365</v>
      </c>
      <c r="E369" s="3">
        <f t="shared" si="65"/>
        <v>5.75</v>
      </c>
      <c r="F369" s="10">
        <v>20.7</v>
      </c>
      <c r="G369" s="10">
        <f t="shared" si="72"/>
        <v>1.388888888888884E-2</v>
      </c>
      <c r="H369" s="10">
        <f t="shared" si="66"/>
        <v>5.0000000000000711E-2</v>
      </c>
      <c r="I369" s="10">
        <f>'Vehicle Data'!$B$6*'WLTP Calculations'!G369</f>
        <v>4.0650833333333196</v>
      </c>
      <c r="J369" s="10">
        <f>'Vehicle Data'!$B$6*9.81*'Vehicle Data'!$B$8</f>
        <v>57.42499320000001</v>
      </c>
      <c r="K369" s="10">
        <f>0.5*(1.225*'Vehicle Data'!B$9*'Vehicle Data'!B$7*'WLTP Calculations'!F369)</f>
        <v>2.5103925</v>
      </c>
      <c r="L369" s="10">
        <f t="shared" si="73"/>
        <v>6.4000469033333326E-2</v>
      </c>
      <c r="M369" s="10">
        <f t="shared" si="74"/>
        <v>0.36800269694166665</v>
      </c>
      <c r="N369" s="10">
        <f t="shared" si="75"/>
        <v>0.41590092364120357</v>
      </c>
      <c r="O369" s="10">
        <f t="shared" si="67"/>
        <v>152.2197380526805</v>
      </c>
      <c r="P369" s="10">
        <f t="shared" si="68"/>
        <v>0</v>
      </c>
      <c r="Q369" s="9">
        <f t="shared" si="76"/>
        <v>46199.317265391386</v>
      </c>
      <c r="R369" s="9">
        <f t="shared" si="69"/>
        <v>46.199317265391386</v>
      </c>
      <c r="S369" s="9">
        <f t="shared" si="77"/>
        <v>15441.976475662672</v>
      </c>
      <c r="T369" s="38">
        <f t="shared" si="70"/>
        <v>15.441976475662672</v>
      </c>
      <c r="U369" s="38">
        <f t="shared" si="71"/>
        <v>1003.7284709180738</v>
      </c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</row>
    <row r="370" spans="2:33" x14ac:dyDescent="0.75">
      <c r="B370" s="3" t="s">
        <v>8</v>
      </c>
      <c r="C370" s="3">
        <v>366</v>
      </c>
      <c r="D370" s="3">
        <v>366</v>
      </c>
      <c r="E370" s="3">
        <f t="shared" si="65"/>
        <v>5.7777777777777777</v>
      </c>
      <c r="F370" s="10">
        <v>20.8</v>
      </c>
      <c r="G370" s="10">
        <f t="shared" si="72"/>
        <v>6.9444444444444198E-2</v>
      </c>
      <c r="H370" s="10">
        <f t="shared" si="66"/>
        <v>0.25</v>
      </c>
      <c r="I370" s="10">
        <f>'Vehicle Data'!$B$6*'WLTP Calculations'!G370</f>
        <v>20.325416666666598</v>
      </c>
      <c r="J370" s="10">
        <f>'Vehicle Data'!$B$6*9.81*'Vehicle Data'!$B$8</f>
        <v>57.42499320000001</v>
      </c>
      <c r="K370" s="10">
        <f>0.5*(1.225*'Vehicle Data'!B$9*'Vehicle Data'!B$7*'WLTP Calculations'!F370)</f>
        <v>2.5225200000000001</v>
      </c>
      <c r="L370" s="10">
        <f t="shared" si="73"/>
        <v>8.027292986666662E-2</v>
      </c>
      <c r="M370" s="10">
        <f t="shared" si="74"/>
        <v>0.46379915034074048</v>
      </c>
      <c r="N370" s="10">
        <f t="shared" si="75"/>
        <v>0.564156888851852</v>
      </c>
      <c r="O370" s="10">
        <f t="shared" si="67"/>
        <v>207.04557820862968</v>
      </c>
      <c r="P370" s="10">
        <f t="shared" si="68"/>
        <v>0</v>
      </c>
      <c r="Q370" s="9">
        <f t="shared" si="76"/>
        <v>46406.362843600014</v>
      </c>
      <c r="R370" s="9">
        <f t="shared" si="69"/>
        <v>46.406362843600014</v>
      </c>
      <c r="S370" s="9">
        <f t="shared" si="77"/>
        <v>15441.976475662672</v>
      </c>
      <c r="T370" s="38">
        <f t="shared" si="70"/>
        <v>15.441976475662672</v>
      </c>
      <c r="U370" s="38">
        <f t="shared" si="71"/>
        <v>1003.7284709180738</v>
      </c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</row>
    <row r="371" spans="2:33" x14ac:dyDescent="0.75">
      <c r="B371" s="3" t="s">
        <v>8</v>
      </c>
      <c r="C371" s="3">
        <v>367</v>
      </c>
      <c r="D371" s="3">
        <v>367</v>
      </c>
      <c r="E371" s="3">
        <f t="shared" si="65"/>
        <v>5.8888888888888884</v>
      </c>
      <c r="F371" s="10">
        <v>21.2</v>
      </c>
      <c r="G371" s="10">
        <f t="shared" si="72"/>
        <v>0.1805555555555558</v>
      </c>
      <c r="H371" s="10">
        <f t="shared" si="66"/>
        <v>0.65000000000000036</v>
      </c>
      <c r="I371" s="10">
        <f>'Vehicle Data'!$B$6*'WLTP Calculations'!G371</f>
        <v>52.846083333333411</v>
      </c>
      <c r="J371" s="10">
        <f>'Vehicle Data'!$B$6*9.81*'Vehicle Data'!$B$8</f>
        <v>57.42499320000001</v>
      </c>
      <c r="K371" s="10">
        <f>0.5*(1.225*'Vehicle Data'!B$9*'Vehicle Data'!B$7*'WLTP Calculations'!F371)</f>
        <v>2.5710299999999999</v>
      </c>
      <c r="L371" s="10">
        <f t="shared" si="73"/>
        <v>0.11284210653333342</v>
      </c>
      <c r="M371" s="10">
        <f t="shared" si="74"/>
        <v>0.66451462736296341</v>
      </c>
      <c r="N371" s="10">
        <f t="shared" si="75"/>
        <v>0.80373038740416725</v>
      </c>
      <c r="O371" s="10">
        <f t="shared" si="67"/>
        <v>295.77278256473357</v>
      </c>
      <c r="P371" s="10">
        <f t="shared" si="68"/>
        <v>0</v>
      </c>
      <c r="Q371" s="9">
        <f t="shared" si="76"/>
        <v>46702.135626164745</v>
      </c>
      <c r="R371" s="9">
        <f t="shared" si="69"/>
        <v>46.702135626164747</v>
      </c>
      <c r="S371" s="9">
        <f t="shared" si="77"/>
        <v>15441.976475662672</v>
      </c>
      <c r="T371" s="38">
        <f t="shared" si="70"/>
        <v>15.441976475662672</v>
      </c>
      <c r="U371" s="38">
        <f t="shared" si="71"/>
        <v>1003.7284709180738</v>
      </c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</row>
    <row r="372" spans="2:33" x14ac:dyDescent="0.75">
      <c r="B372" s="3" t="s">
        <v>8</v>
      </c>
      <c r="C372" s="3">
        <v>368</v>
      </c>
      <c r="D372" s="3">
        <v>368</v>
      </c>
      <c r="E372" s="3">
        <f t="shared" si="65"/>
        <v>6.1388888888888893</v>
      </c>
      <c r="F372" s="10">
        <v>22.1</v>
      </c>
      <c r="G372" s="10">
        <f t="shared" si="72"/>
        <v>0.31944444444444464</v>
      </c>
      <c r="H372" s="10">
        <f t="shared" si="66"/>
        <v>1.1500000000000004</v>
      </c>
      <c r="I372" s="10">
        <f>'Vehicle Data'!$B$6*'WLTP Calculations'!G372</f>
        <v>93.496916666666735</v>
      </c>
      <c r="J372" s="10">
        <f>'Vehicle Data'!$B$6*9.81*'Vehicle Data'!$B$8</f>
        <v>57.42499320000001</v>
      </c>
      <c r="K372" s="10">
        <f>0.5*(1.225*'Vehicle Data'!B$9*'Vehicle Data'!B$7*'WLTP Calculations'!F372)</f>
        <v>2.6801775000000005</v>
      </c>
      <c r="L372" s="10">
        <f t="shared" si="73"/>
        <v>0.15360208736666675</v>
      </c>
      <c r="M372" s="10">
        <f t="shared" si="74"/>
        <v>0.94294614744537097</v>
      </c>
      <c r="N372" s="10">
        <f t="shared" si="75"/>
        <v>0.960099399039815</v>
      </c>
      <c r="O372" s="10">
        <f t="shared" si="67"/>
        <v>354.27667824569176</v>
      </c>
      <c r="P372" s="10">
        <f t="shared" si="68"/>
        <v>0</v>
      </c>
      <c r="Q372" s="9">
        <f t="shared" si="76"/>
        <v>47056.412304410434</v>
      </c>
      <c r="R372" s="9">
        <f t="shared" si="69"/>
        <v>47.056412304410436</v>
      </c>
      <c r="S372" s="9">
        <f t="shared" si="77"/>
        <v>15441.976475662672</v>
      </c>
      <c r="T372" s="38">
        <f t="shared" si="70"/>
        <v>15.441976475662672</v>
      </c>
      <c r="U372" s="38">
        <f t="shared" si="71"/>
        <v>1003.7284709180738</v>
      </c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</row>
    <row r="373" spans="2:33" x14ac:dyDescent="0.75">
      <c r="B373" s="3" t="s">
        <v>8</v>
      </c>
      <c r="C373" s="3">
        <v>369</v>
      </c>
      <c r="D373" s="3">
        <v>369</v>
      </c>
      <c r="E373" s="3">
        <f t="shared" si="65"/>
        <v>6.5277777777777777</v>
      </c>
      <c r="F373" s="10">
        <v>23.5</v>
      </c>
      <c r="G373" s="10">
        <f t="shared" si="72"/>
        <v>0.30555555555555536</v>
      </c>
      <c r="H373" s="10">
        <f t="shared" si="66"/>
        <v>1.0999999999999996</v>
      </c>
      <c r="I373" s="10">
        <f>'Vehicle Data'!$B$6*'WLTP Calculations'!G373</f>
        <v>89.431833333333287</v>
      </c>
      <c r="J373" s="10">
        <f>'Vehicle Data'!$B$6*9.81*'Vehicle Data'!$B$8</f>
        <v>57.42499320000001</v>
      </c>
      <c r="K373" s="10">
        <f>0.5*(1.225*'Vehicle Data'!B$9*'Vehicle Data'!B$7*'WLTP Calculations'!F373)</f>
        <v>2.8499625000000002</v>
      </c>
      <c r="L373" s="10">
        <f t="shared" si="73"/>
        <v>0.14970678903333332</v>
      </c>
      <c r="M373" s="10">
        <f t="shared" si="74"/>
        <v>0.97725265063425915</v>
      </c>
      <c r="N373" s="10">
        <f t="shared" si="75"/>
        <v>0.82957830580462955</v>
      </c>
      <c r="O373" s="10">
        <f t="shared" si="67"/>
        <v>306.94397314771294</v>
      </c>
      <c r="P373" s="10">
        <f t="shared" si="68"/>
        <v>0</v>
      </c>
      <c r="Q373" s="9">
        <f t="shared" si="76"/>
        <v>47363.356277558145</v>
      </c>
      <c r="R373" s="9">
        <f t="shared" si="69"/>
        <v>47.363356277558147</v>
      </c>
      <c r="S373" s="9">
        <f t="shared" si="77"/>
        <v>15441.976475662672</v>
      </c>
      <c r="T373" s="38">
        <f t="shared" si="70"/>
        <v>15.441976475662672</v>
      </c>
      <c r="U373" s="38">
        <f t="shared" si="71"/>
        <v>1003.7284709180738</v>
      </c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</row>
    <row r="374" spans="2:33" x14ac:dyDescent="0.75">
      <c r="B374" s="3" t="s">
        <v>8</v>
      </c>
      <c r="C374" s="3">
        <v>370</v>
      </c>
      <c r="D374" s="3">
        <v>370</v>
      </c>
      <c r="E374" s="3">
        <f t="shared" si="65"/>
        <v>6.75</v>
      </c>
      <c r="F374" s="10">
        <v>24.3</v>
      </c>
      <c r="G374" s="10">
        <f t="shared" si="72"/>
        <v>0.13888888888888884</v>
      </c>
      <c r="H374" s="10">
        <f t="shared" si="66"/>
        <v>0.5</v>
      </c>
      <c r="I374" s="10">
        <f>'Vehicle Data'!$B$6*'WLTP Calculations'!G374</f>
        <v>40.650833333333324</v>
      </c>
      <c r="J374" s="10">
        <f>'Vehicle Data'!$B$6*9.81*'Vehicle Data'!$B$8</f>
        <v>57.42499320000001</v>
      </c>
      <c r="K374" s="10">
        <f>0.5*(1.225*'Vehicle Data'!B$9*'Vehicle Data'!B$7*'WLTP Calculations'!F374)</f>
        <v>2.9469825000000003</v>
      </c>
      <c r="L374" s="10">
        <f t="shared" si="73"/>
        <v>0.10102280903333333</v>
      </c>
      <c r="M374" s="10">
        <f t="shared" si="74"/>
        <v>0.68190396097499995</v>
      </c>
      <c r="N374" s="10">
        <f t="shared" si="75"/>
        <v>0.4773040560175924</v>
      </c>
      <c r="O374" s="10">
        <f t="shared" si="67"/>
        <v>177.07980478252679</v>
      </c>
      <c r="P374" s="10">
        <f t="shared" si="68"/>
        <v>0</v>
      </c>
      <c r="Q374" s="9">
        <f t="shared" si="76"/>
        <v>47540.436082340675</v>
      </c>
      <c r="R374" s="9">
        <f t="shared" si="69"/>
        <v>47.540436082340676</v>
      </c>
      <c r="S374" s="9">
        <f t="shared" si="77"/>
        <v>15441.976475662672</v>
      </c>
      <c r="T374" s="38">
        <f t="shared" si="70"/>
        <v>15.441976475662672</v>
      </c>
      <c r="U374" s="38">
        <f t="shared" si="71"/>
        <v>1003.7284709180738</v>
      </c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</row>
    <row r="375" spans="2:33" x14ac:dyDescent="0.75">
      <c r="B375" s="3" t="s">
        <v>8</v>
      </c>
      <c r="C375" s="3">
        <v>371</v>
      </c>
      <c r="D375" s="3">
        <v>371</v>
      </c>
      <c r="E375" s="3">
        <f t="shared" si="65"/>
        <v>6.8055555555555554</v>
      </c>
      <c r="F375" s="10">
        <v>24.5</v>
      </c>
      <c r="G375" s="10">
        <f t="shared" si="72"/>
        <v>-6.9444444444444642E-2</v>
      </c>
      <c r="H375" s="10">
        <f t="shared" si="66"/>
        <v>-0.25</v>
      </c>
      <c r="I375" s="10">
        <f>'Vehicle Data'!$B$6*'WLTP Calculations'!G375</f>
        <v>-20.325416666666726</v>
      </c>
      <c r="J375" s="10">
        <f>'Vehicle Data'!$B$6*9.81*'Vehicle Data'!$B$8</f>
        <v>57.42499320000001</v>
      </c>
      <c r="K375" s="10">
        <f>0.5*(1.225*'Vehicle Data'!B$9*'Vehicle Data'!B$7*'WLTP Calculations'!F375)</f>
        <v>2.9712375</v>
      </c>
      <c r="L375" s="10">
        <f t="shared" si="73"/>
        <v>4.0070814033333284E-2</v>
      </c>
      <c r="M375" s="10">
        <f t="shared" si="74"/>
        <v>0.27270415106018486</v>
      </c>
      <c r="N375" s="10">
        <f t="shared" si="75"/>
        <v>-9.4280926901388729E-2</v>
      </c>
      <c r="O375" s="10">
        <f t="shared" si="67"/>
        <v>0</v>
      </c>
      <c r="P375" s="10">
        <f t="shared" si="68"/>
        <v>-35.072504807316605</v>
      </c>
      <c r="Q375" s="9">
        <f t="shared" si="76"/>
        <v>47540.436082340675</v>
      </c>
      <c r="R375" s="9">
        <f t="shared" si="69"/>
        <v>47.540436082340676</v>
      </c>
      <c r="S375" s="9">
        <f t="shared" si="77"/>
        <v>15477.048980469988</v>
      </c>
      <c r="T375" s="38">
        <f t="shared" si="70"/>
        <v>15.477048980469988</v>
      </c>
      <c r="U375" s="38">
        <f t="shared" si="71"/>
        <v>1006.0081837305493</v>
      </c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</row>
    <row r="376" spans="2:33" x14ac:dyDescent="0.75">
      <c r="B376" s="3" t="s">
        <v>8</v>
      </c>
      <c r="C376" s="3">
        <v>372</v>
      </c>
      <c r="D376" s="3">
        <v>372</v>
      </c>
      <c r="E376" s="3">
        <f t="shared" si="65"/>
        <v>6.6111111111111107</v>
      </c>
      <c r="F376" s="10">
        <v>23.8</v>
      </c>
      <c r="G376" s="10">
        <f t="shared" si="72"/>
        <v>-0.4444444444444442</v>
      </c>
      <c r="H376" s="10">
        <f t="shared" si="66"/>
        <v>-1.5999999999999996</v>
      </c>
      <c r="I376" s="10">
        <f>'Vehicle Data'!$B$6*'WLTP Calculations'!G376</f>
        <v>-130.0826666666666</v>
      </c>
      <c r="J376" s="10">
        <f>'Vehicle Data'!$B$6*9.81*'Vehicle Data'!$B$8</f>
        <v>57.42499320000001</v>
      </c>
      <c r="K376" s="10">
        <f>0.5*(1.225*'Vehicle Data'!B$9*'Vehicle Data'!B$7*'WLTP Calculations'!F376)</f>
        <v>2.8863450000000004</v>
      </c>
      <c r="L376" s="10">
        <f t="shared" si="73"/>
        <v>-6.9771328466666574E-2</v>
      </c>
      <c r="M376" s="10">
        <f t="shared" si="74"/>
        <v>-0.46126600486296232</v>
      </c>
      <c r="N376" s="10">
        <f t="shared" si="75"/>
        <v>-0.7866870531384258</v>
      </c>
      <c r="O376" s="10">
        <f t="shared" si="67"/>
        <v>0</v>
      </c>
      <c r="P376" s="10">
        <f t="shared" si="68"/>
        <v>-293.43427082063283</v>
      </c>
      <c r="Q376" s="9">
        <f t="shared" si="76"/>
        <v>47540.436082340675</v>
      </c>
      <c r="R376" s="9">
        <f t="shared" si="69"/>
        <v>47.540436082340676</v>
      </c>
      <c r="S376" s="9">
        <f t="shared" si="77"/>
        <v>15770.483251290621</v>
      </c>
      <c r="T376" s="38">
        <f t="shared" si="70"/>
        <v>15.770483251290621</v>
      </c>
      <c r="U376" s="38">
        <f t="shared" si="71"/>
        <v>1025.0814113338904</v>
      </c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</row>
    <row r="377" spans="2:33" x14ac:dyDescent="0.75">
      <c r="B377" s="3" t="s">
        <v>8</v>
      </c>
      <c r="C377" s="3">
        <v>373</v>
      </c>
      <c r="D377" s="3">
        <v>373</v>
      </c>
      <c r="E377" s="3">
        <f t="shared" si="65"/>
        <v>5.916666666666667</v>
      </c>
      <c r="F377" s="10">
        <v>21.3</v>
      </c>
      <c r="G377" s="10">
        <f t="shared" si="72"/>
        <v>-0.84722222222222232</v>
      </c>
      <c r="H377" s="10">
        <f t="shared" si="66"/>
        <v>-3.0500000000000007</v>
      </c>
      <c r="I377" s="10">
        <f>'Vehicle Data'!$B$6*'WLTP Calculations'!G377</f>
        <v>-247.97008333333341</v>
      </c>
      <c r="J377" s="10">
        <f>'Vehicle Data'!$B$6*9.81*'Vehicle Data'!$B$8</f>
        <v>57.42499320000001</v>
      </c>
      <c r="K377" s="10">
        <f>0.5*(1.225*'Vehicle Data'!B$9*'Vehicle Data'!B$7*'WLTP Calculations'!F377)</f>
        <v>2.5831575000000004</v>
      </c>
      <c r="L377" s="10">
        <f t="shared" si="73"/>
        <v>-0.18796193263333338</v>
      </c>
      <c r="M377" s="10">
        <f t="shared" si="74"/>
        <v>-1.1121081014138892</v>
      </c>
      <c r="N377" s="10">
        <f t="shared" si="75"/>
        <v>-1.0991470577361113</v>
      </c>
      <c r="O377" s="10">
        <f t="shared" si="67"/>
        <v>0</v>
      </c>
      <c r="P377" s="10">
        <f t="shared" si="68"/>
        <v>-411.08099959330565</v>
      </c>
      <c r="Q377" s="9">
        <f t="shared" si="76"/>
        <v>47540.436082340675</v>
      </c>
      <c r="R377" s="9">
        <f t="shared" si="69"/>
        <v>47.540436082340676</v>
      </c>
      <c r="S377" s="9">
        <f t="shared" si="77"/>
        <v>16181.564250883926</v>
      </c>
      <c r="T377" s="38">
        <f t="shared" si="70"/>
        <v>16.181564250883927</v>
      </c>
      <c r="U377" s="38">
        <f t="shared" si="71"/>
        <v>1051.8016763074552</v>
      </c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</row>
    <row r="378" spans="2:33" x14ac:dyDescent="0.75">
      <c r="B378" s="3" t="s">
        <v>8</v>
      </c>
      <c r="C378" s="3">
        <v>374</v>
      </c>
      <c r="D378" s="3">
        <v>374</v>
      </c>
      <c r="E378" s="3">
        <f t="shared" si="65"/>
        <v>4.9166666666666661</v>
      </c>
      <c r="F378" s="10">
        <v>17.7</v>
      </c>
      <c r="G378" s="10">
        <f t="shared" si="72"/>
        <v>-0.95833333333333348</v>
      </c>
      <c r="H378" s="10">
        <f t="shared" si="66"/>
        <v>-3.45</v>
      </c>
      <c r="I378" s="10">
        <f>'Vehicle Data'!$B$6*'WLTP Calculations'!G378</f>
        <v>-280.49075000000011</v>
      </c>
      <c r="J378" s="10">
        <f>'Vehicle Data'!$B$6*9.81*'Vehicle Data'!$B$8</f>
        <v>57.42499320000001</v>
      </c>
      <c r="K378" s="10">
        <f>0.5*(1.225*'Vehicle Data'!B$9*'Vehicle Data'!B$7*'WLTP Calculations'!F378)</f>
        <v>2.1465675000000002</v>
      </c>
      <c r="L378" s="10">
        <f t="shared" si="73"/>
        <v>-0.2209191893000001</v>
      </c>
      <c r="M378" s="10">
        <f t="shared" si="74"/>
        <v>-1.0861860140583337</v>
      </c>
      <c r="N378" s="10">
        <f t="shared" si="75"/>
        <v>-0.89629996729583339</v>
      </c>
      <c r="O378" s="10">
        <f t="shared" si="67"/>
        <v>0</v>
      </c>
      <c r="P378" s="10">
        <f t="shared" si="68"/>
        <v>-336.11248773593752</v>
      </c>
      <c r="Q378" s="9">
        <f t="shared" si="76"/>
        <v>47540.436082340675</v>
      </c>
      <c r="R378" s="9">
        <f t="shared" si="69"/>
        <v>47.540436082340676</v>
      </c>
      <c r="S378" s="9">
        <f t="shared" si="77"/>
        <v>16517.676738619863</v>
      </c>
      <c r="T378" s="38">
        <f t="shared" si="70"/>
        <v>16.517676738619862</v>
      </c>
      <c r="U378" s="38">
        <f t="shared" si="71"/>
        <v>1073.6489880102911</v>
      </c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</row>
    <row r="379" spans="2:33" x14ac:dyDescent="0.75">
      <c r="B379" s="3" t="s">
        <v>8</v>
      </c>
      <c r="C379" s="3">
        <v>375</v>
      </c>
      <c r="D379" s="3">
        <v>375</v>
      </c>
      <c r="E379" s="3">
        <f t="shared" si="65"/>
        <v>4</v>
      </c>
      <c r="F379" s="10">
        <v>14.4</v>
      </c>
      <c r="G379" s="10">
        <f t="shared" si="72"/>
        <v>-0.80555555555555536</v>
      </c>
      <c r="H379" s="10">
        <f t="shared" si="66"/>
        <v>-2.8999999999999995</v>
      </c>
      <c r="I379" s="10">
        <f>'Vehicle Data'!$B$6*'WLTP Calculations'!G379</f>
        <v>-235.77483333333331</v>
      </c>
      <c r="J379" s="10">
        <f>'Vehicle Data'!$B$6*9.81*'Vehicle Data'!$B$8</f>
        <v>57.42499320000001</v>
      </c>
      <c r="K379" s="10">
        <f>0.5*(1.225*'Vehicle Data'!B$9*'Vehicle Data'!B$7*'WLTP Calculations'!F379)</f>
        <v>1.7463600000000001</v>
      </c>
      <c r="L379" s="10">
        <f t="shared" si="73"/>
        <v>-0.17660348013333327</v>
      </c>
      <c r="M379" s="10">
        <f t="shared" si="74"/>
        <v>-0.70641392053333307</v>
      </c>
      <c r="N379" s="10">
        <f t="shared" si="75"/>
        <v>-0.53809549890138886</v>
      </c>
      <c r="O379" s="10">
        <f t="shared" si="67"/>
        <v>0</v>
      </c>
      <c r="P379" s="10">
        <f t="shared" si="68"/>
        <v>-202.32390758692222</v>
      </c>
      <c r="Q379" s="9">
        <f t="shared" si="76"/>
        <v>47540.436082340675</v>
      </c>
      <c r="R379" s="9">
        <f t="shared" si="69"/>
        <v>47.540436082340676</v>
      </c>
      <c r="S379" s="9">
        <f t="shared" si="77"/>
        <v>16720.000646206783</v>
      </c>
      <c r="T379" s="38">
        <f t="shared" si="70"/>
        <v>16.720000646206785</v>
      </c>
      <c r="U379" s="38">
        <f t="shared" si="71"/>
        <v>1086.8000420034409</v>
      </c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</row>
    <row r="380" spans="2:33" x14ac:dyDescent="0.75">
      <c r="B380" s="3" t="s">
        <v>8</v>
      </c>
      <c r="C380" s="3">
        <v>376</v>
      </c>
      <c r="D380" s="3">
        <v>376</v>
      </c>
      <c r="E380" s="3">
        <f t="shared" si="65"/>
        <v>3.3055555555555554</v>
      </c>
      <c r="F380" s="10">
        <v>11.9</v>
      </c>
      <c r="G380" s="10">
        <f t="shared" si="72"/>
        <v>-0.58333333333333348</v>
      </c>
      <c r="H380" s="10">
        <f t="shared" si="66"/>
        <v>-2.1000000000000005</v>
      </c>
      <c r="I380" s="10">
        <f>'Vehicle Data'!$B$6*'WLTP Calculations'!G380</f>
        <v>-170.73350000000008</v>
      </c>
      <c r="J380" s="10">
        <f>'Vehicle Data'!$B$6*9.81*'Vehicle Data'!$B$8</f>
        <v>57.42499320000001</v>
      </c>
      <c r="K380" s="10">
        <f>0.5*(1.225*'Vehicle Data'!B$9*'Vehicle Data'!B$7*'WLTP Calculations'!F380)</f>
        <v>1.4431725000000002</v>
      </c>
      <c r="L380" s="10">
        <f t="shared" si="73"/>
        <v>-0.11186533430000006</v>
      </c>
      <c r="M380" s="10">
        <f t="shared" si="74"/>
        <v>-0.36977707726944464</v>
      </c>
      <c r="N380" s="10">
        <f t="shared" si="75"/>
        <v>-0.27455008285138893</v>
      </c>
      <c r="O380" s="10">
        <f t="shared" si="67"/>
        <v>0</v>
      </c>
      <c r="P380" s="10">
        <f t="shared" si="68"/>
        <v>-103.50538123497363</v>
      </c>
      <c r="Q380" s="9">
        <f t="shared" si="76"/>
        <v>47540.436082340675</v>
      </c>
      <c r="R380" s="9">
        <f t="shared" si="69"/>
        <v>47.540436082340676</v>
      </c>
      <c r="S380" s="9">
        <f t="shared" si="77"/>
        <v>16823.506027441756</v>
      </c>
      <c r="T380" s="38">
        <f t="shared" si="70"/>
        <v>16.823506027441756</v>
      </c>
      <c r="U380" s="38">
        <f t="shared" si="71"/>
        <v>1093.527891783714</v>
      </c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</row>
    <row r="381" spans="2:33" x14ac:dyDescent="0.75">
      <c r="B381" s="3" t="s">
        <v>8</v>
      </c>
      <c r="C381" s="3">
        <v>377</v>
      </c>
      <c r="D381" s="3">
        <v>377</v>
      </c>
      <c r="E381" s="3">
        <f t="shared" si="65"/>
        <v>2.833333333333333</v>
      </c>
      <c r="F381" s="10">
        <v>10.199999999999999</v>
      </c>
      <c r="G381" s="10">
        <f t="shared" si="72"/>
        <v>-0.41666666666666652</v>
      </c>
      <c r="H381" s="10">
        <f t="shared" si="66"/>
        <v>-1.5</v>
      </c>
      <c r="I381" s="10">
        <f>'Vehicle Data'!$B$6*'WLTP Calculations'!G381</f>
        <v>-121.95249999999997</v>
      </c>
      <c r="J381" s="10">
        <f>'Vehicle Data'!$B$6*9.81*'Vehicle Data'!$B$8</f>
        <v>57.42499320000001</v>
      </c>
      <c r="K381" s="10">
        <f>0.5*(1.225*'Vehicle Data'!B$9*'Vehicle Data'!B$7*'WLTP Calculations'!F381)</f>
        <v>1.2370049999999999</v>
      </c>
      <c r="L381" s="10">
        <f t="shared" si="73"/>
        <v>-6.3290501799999968E-2</v>
      </c>
      <c r="M381" s="10">
        <f t="shared" si="74"/>
        <v>-0.17932308843333322</v>
      </c>
      <c r="N381" s="10">
        <f t="shared" si="75"/>
        <v>-0.12789136149953692</v>
      </c>
      <c r="O381" s="10">
        <f t="shared" si="67"/>
        <v>0</v>
      </c>
      <c r="P381" s="10">
        <f t="shared" si="68"/>
        <v>-48.342934646824958</v>
      </c>
      <c r="Q381" s="9">
        <f t="shared" si="76"/>
        <v>47540.436082340675</v>
      </c>
      <c r="R381" s="9">
        <f t="shared" si="69"/>
        <v>47.540436082340676</v>
      </c>
      <c r="S381" s="9">
        <f t="shared" si="77"/>
        <v>16871.848962088581</v>
      </c>
      <c r="T381" s="38">
        <f t="shared" si="70"/>
        <v>16.871848962088581</v>
      </c>
      <c r="U381" s="38">
        <f t="shared" si="71"/>
        <v>1096.6701825357577</v>
      </c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</row>
    <row r="382" spans="2:33" x14ac:dyDescent="0.75">
      <c r="B382" s="3" t="s">
        <v>8</v>
      </c>
      <c r="C382" s="3">
        <v>378</v>
      </c>
      <c r="D382" s="3">
        <v>378</v>
      </c>
      <c r="E382" s="3">
        <f t="shared" si="65"/>
        <v>2.4722222222222223</v>
      </c>
      <c r="F382" s="10">
        <v>8.9</v>
      </c>
      <c r="G382" s="10">
        <f t="shared" si="72"/>
        <v>-0.30555555555555536</v>
      </c>
      <c r="H382" s="10">
        <f t="shared" si="66"/>
        <v>-1.0999999999999996</v>
      </c>
      <c r="I382" s="10">
        <f>'Vehicle Data'!$B$6*'WLTP Calculations'!G382</f>
        <v>-89.431833333333287</v>
      </c>
      <c r="J382" s="10">
        <f>'Vehicle Data'!$B$6*9.81*'Vehicle Data'!$B$8</f>
        <v>57.42499320000001</v>
      </c>
      <c r="K382" s="10">
        <f>0.5*(1.225*'Vehicle Data'!B$9*'Vehicle Data'!B$7*'WLTP Calculations'!F382)</f>
        <v>1.0793475000000001</v>
      </c>
      <c r="L382" s="10">
        <f t="shared" si="73"/>
        <v>-3.0927492633333276E-2</v>
      </c>
      <c r="M382" s="10">
        <f t="shared" si="74"/>
        <v>-7.6459634565740606E-2</v>
      </c>
      <c r="N382" s="10">
        <f t="shared" si="75"/>
        <v>-5.0131176690277723E-2</v>
      </c>
      <c r="O382" s="10">
        <f t="shared" si="67"/>
        <v>0</v>
      </c>
      <c r="P382" s="10">
        <f t="shared" si="68"/>
        <v>-18.999715965615255</v>
      </c>
      <c r="Q382" s="9">
        <f t="shared" si="76"/>
        <v>47540.436082340675</v>
      </c>
      <c r="R382" s="9">
        <f t="shared" si="69"/>
        <v>47.540436082340676</v>
      </c>
      <c r="S382" s="9">
        <f t="shared" si="77"/>
        <v>16890.848678054197</v>
      </c>
      <c r="T382" s="38">
        <f t="shared" si="70"/>
        <v>16.890848678054198</v>
      </c>
      <c r="U382" s="38">
        <f t="shared" si="71"/>
        <v>1097.9051640735229</v>
      </c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</row>
    <row r="383" spans="2:33" x14ac:dyDescent="0.75">
      <c r="B383" s="3" t="s">
        <v>8</v>
      </c>
      <c r="C383" s="3">
        <v>379</v>
      </c>
      <c r="D383" s="3">
        <v>379</v>
      </c>
      <c r="E383" s="3">
        <f t="shared" si="65"/>
        <v>2.2222222222222223</v>
      </c>
      <c r="F383" s="10">
        <v>8</v>
      </c>
      <c r="G383" s="10">
        <f t="shared" si="72"/>
        <v>-0.23611111111111116</v>
      </c>
      <c r="H383" s="10">
        <f t="shared" si="66"/>
        <v>-0.85000000000000009</v>
      </c>
      <c r="I383" s="10">
        <f>'Vehicle Data'!$B$6*'WLTP Calculations'!G383</f>
        <v>-69.106416666666689</v>
      </c>
      <c r="J383" s="10">
        <f>'Vehicle Data'!$B$6*9.81*'Vehicle Data'!$B$8</f>
        <v>57.42499320000001</v>
      </c>
      <c r="K383" s="10">
        <f>0.5*(1.225*'Vehicle Data'!B$9*'Vehicle Data'!B$7*'WLTP Calculations'!F383)</f>
        <v>0.97020000000000006</v>
      </c>
      <c r="L383" s="10">
        <f t="shared" si="73"/>
        <v>-1.071122346666668E-2</v>
      </c>
      <c r="M383" s="10">
        <f t="shared" si="74"/>
        <v>-2.3802718814814845E-2</v>
      </c>
      <c r="N383" s="10">
        <f t="shared" si="75"/>
        <v>-3.0839769540740809E-2</v>
      </c>
      <c r="O383" s="10">
        <f t="shared" si="67"/>
        <v>0</v>
      </c>
      <c r="P383" s="10">
        <f t="shared" si="68"/>
        <v>-11.719112425481507</v>
      </c>
      <c r="Q383" s="9">
        <f t="shared" si="76"/>
        <v>47540.436082340675</v>
      </c>
      <c r="R383" s="9">
        <f t="shared" si="69"/>
        <v>47.540436082340676</v>
      </c>
      <c r="S383" s="9">
        <f t="shared" si="77"/>
        <v>16902.567790479679</v>
      </c>
      <c r="T383" s="38">
        <f t="shared" si="70"/>
        <v>16.902567790479679</v>
      </c>
      <c r="U383" s="38">
        <f t="shared" si="71"/>
        <v>1098.6669063811792</v>
      </c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</row>
    <row r="384" spans="2:33" x14ac:dyDescent="0.75">
      <c r="B384" s="3" t="s">
        <v>8</v>
      </c>
      <c r="C384" s="3">
        <v>380</v>
      </c>
      <c r="D384" s="3">
        <v>380</v>
      </c>
      <c r="E384" s="3">
        <f t="shared" si="65"/>
        <v>2</v>
      </c>
      <c r="F384" s="10">
        <v>7.2</v>
      </c>
      <c r="G384" s="10">
        <f t="shared" si="72"/>
        <v>-0.26388888888888906</v>
      </c>
      <c r="H384" s="10">
        <f t="shared" si="66"/>
        <v>-0.95000000000000018</v>
      </c>
      <c r="I384" s="10">
        <f>'Vehicle Data'!$B$6*'WLTP Calculations'!G384</f>
        <v>-77.2365833333334</v>
      </c>
      <c r="J384" s="10">
        <f>'Vehicle Data'!$B$6*9.81*'Vehicle Data'!$B$8</f>
        <v>57.42499320000001</v>
      </c>
      <c r="K384" s="10">
        <f>0.5*(1.225*'Vehicle Data'!B$9*'Vehicle Data'!B$7*'WLTP Calculations'!F384)</f>
        <v>0.87318000000000007</v>
      </c>
      <c r="L384" s="10">
        <f t="shared" si="73"/>
        <v>-1.8938410133333389E-2</v>
      </c>
      <c r="M384" s="10">
        <f t="shared" si="74"/>
        <v>-3.7876820266666777E-2</v>
      </c>
      <c r="N384" s="10">
        <f t="shared" si="75"/>
        <v>-4.887258935509263E-2</v>
      </c>
      <c r="O384" s="10">
        <f t="shared" si="67"/>
        <v>0</v>
      </c>
      <c r="P384" s="10">
        <f t="shared" si="68"/>
        <v>-18.620456544290292</v>
      </c>
      <c r="Q384" s="9">
        <f t="shared" si="76"/>
        <v>47540.436082340675</v>
      </c>
      <c r="R384" s="9">
        <f t="shared" si="69"/>
        <v>47.540436082340676</v>
      </c>
      <c r="S384" s="9">
        <f t="shared" si="77"/>
        <v>16921.188247023969</v>
      </c>
      <c r="T384" s="38">
        <f t="shared" si="70"/>
        <v>16.92118824702397</v>
      </c>
      <c r="U384" s="38">
        <f t="shared" si="71"/>
        <v>1099.8772360565581</v>
      </c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</row>
    <row r="385" spans="2:33" x14ac:dyDescent="0.75">
      <c r="B385" s="3" t="s">
        <v>8</v>
      </c>
      <c r="C385" s="3">
        <v>381</v>
      </c>
      <c r="D385" s="3">
        <v>381</v>
      </c>
      <c r="E385" s="3">
        <f t="shared" si="65"/>
        <v>1.6944444444444442</v>
      </c>
      <c r="F385" s="10">
        <v>6.1</v>
      </c>
      <c r="G385" s="10">
        <f t="shared" si="72"/>
        <v>-0.31944444444444442</v>
      </c>
      <c r="H385" s="10">
        <f t="shared" si="66"/>
        <v>-1.1499999999999999</v>
      </c>
      <c r="I385" s="10">
        <f>'Vehicle Data'!$B$6*'WLTP Calculations'!G385</f>
        <v>-93.496916666666664</v>
      </c>
      <c r="J385" s="10">
        <f>'Vehicle Data'!$B$6*9.81*'Vehicle Data'!$B$8</f>
        <v>57.42499320000001</v>
      </c>
      <c r="K385" s="10">
        <f>0.5*(1.225*'Vehicle Data'!B$9*'Vehicle Data'!B$7*'WLTP Calculations'!F385)</f>
        <v>0.73977749999999998</v>
      </c>
      <c r="L385" s="10">
        <f t="shared" si="73"/>
        <v>-3.5332145966666652E-2</v>
      </c>
      <c r="M385" s="10">
        <f t="shared" si="74"/>
        <v>-5.9868358443518482E-2</v>
      </c>
      <c r="N385" s="10">
        <f t="shared" si="75"/>
        <v>-5.6845223745370314E-2</v>
      </c>
      <c r="O385" s="10">
        <f t="shared" si="67"/>
        <v>0</v>
      </c>
      <c r="P385" s="10">
        <f t="shared" si="68"/>
        <v>-21.71487547073146</v>
      </c>
      <c r="Q385" s="9">
        <f t="shared" si="76"/>
        <v>47540.436082340675</v>
      </c>
      <c r="R385" s="9">
        <f t="shared" si="69"/>
        <v>47.540436082340676</v>
      </c>
      <c r="S385" s="9">
        <f t="shared" si="77"/>
        <v>16942.903122494699</v>
      </c>
      <c r="T385" s="38">
        <f t="shared" si="70"/>
        <v>16.942903122494698</v>
      </c>
      <c r="U385" s="38">
        <f t="shared" si="71"/>
        <v>1101.2887029621554</v>
      </c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</row>
    <row r="386" spans="2:33" x14ac:dyDescent="0.75">
      <c r="B386" s="3" t="s">
        <v>8</v>
      </c>
      <c r="C386" s="3">
        <v>382</v>
      </c>
      <c r="D386" s="3">
        <v>382</v>
      </c>
      <c r="E386" s="3">
        <f t="shared" si="65"/>
        <v>1.3611111111111112</v>
      </c>
      <c r="F386" s="10">
        <v>4.9000000000000004</v>
      </c>
      <c r="G386" s="10">
        <f t="shared" si="72"/>
        <v>-0.33333333333333315</v>
      </c>
      <c r="H386" s="10">
        <f t="shared" si="66"/>
        <v>-1.1999999999999997</v>
      </c>
      <c r="I386" s="10">
        <f>'Vehicle Data'!$B$6*'WLTP Calculations'!G386</f>
        <v>-97.561999999999955</v>
      </c>
      <c r="J386" s="10">
        <f>'Vehicle Data'!$B$6*9.81*'Vehicle Data'!$B$8</f>
        <v>57.42499320000001</v>
      </c>
      <c r="K386" s="10">
        <f>0.5*(1.225*'Vehicle Data'!B$9*'Vehicle Data'!B$7*'WLTP Calculations'!F386)</f>
        <v>0.59424750000000004</v>
      </c>
      <c r="L386" s="10">
        <f t="shared" si="73"/>
        <v>-3.9542759299999945E-2</v>
      </c>
      <c r="M386" s="10">
        <f t="shared" si="74"/>
        <v>-5.3822089047222146E-2</v>
      </c>
      <c r="N386" s="10">
        <f t="shared" si="75"/>
        <v>-5.1484417728703671E-2</v>
      </c>
      <c r="O386" s="10">
        <f t="shared" si="67"/>
        <v>0</v>
      </c>
      <c r="P386" s="10">
        <f t="shared" si="68"/>
        <v>-19.718531990093506</v>
      </c>
      <c r="Q386" s="9">
        <f t="shared" si="76"/>
        <v>47540.436082340675</v>
      </c>
      <c r="R386" s="9">
        <f t="shared" si="69"/>
        <v>47.540436082340676</v>
      </c>
      <c r="S386" s="9">
        <f t="shared" si="77"/>
        <v>16962.621654484792</v>
      </c>
      <c r="T386" s="38">
        <f t="shared" si="70"/>
        <v>16.962621654484792</v>
      </c>
      <c r="U386" s="38">
        <f t="shared" si="71"/>
        <v>1102.5704075415115</v>
      </c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</row>
    <row r="387" spans="2:33" x14ac:dyDescent="0.75">
      <c r="B387" s="3" t="s">
        <v>8</v>
      </c>
      <c r="C387" s="3">
        <v>383</v>
      </c>
      <c r="D387" s="3">
        <v>383</v>
      </c>
      <c r="E387" s="3">
        <f t="shared" si="65"/>
        <v>1.0277777777777779</v>
      </c>
      <c r="F387" s="10">
        <v>3.7</v>
      </c>
      <c r="G387" s="10">
        <f t="shared" si="72"/>
        <v>-0.36111111111111116</v>
      </c>
      <c r="H387" s="10">
        <f t="shared" si="66"/>
        <v>-1.3000000000000003</v>
      </c>
      <c r="I387" s="10">
        <f>'Vehicle Data'!$B$6*'WLTP Calculations'!G387</f>
        <v>-105.69216666666669</v>
      </c>
      <c r="J387" s="10">
        <f>'Vehicle Data'!$B$6*9.81*'Vehicle Data'!$B$8</f>
        <v>57.42499320000001</v>
      </c>
      <c r="K387" s="10">
        <f>0.5*(1.225*'Vehicle Data'!B$9*'Vehicle Data'!B$7*'WLTP Calculations'!F387)</f>
        <v>0.44871750000000005</v>
      </c>
      <c r="L387" s="10">
        <f t="shared" si="73"/>
        <v>-4.781845596666668E-2</v>
      </c>
      <c r="M387" s="10">
        <f t="shared" si="74"/>
        <v>-4.9146746410185203E-2</v>
      </c>
      <c r="N387" s="10">
        <f t="shared" si="75"/>
        <v>-4.2500086754629643E-2</v>
      </c>
      <c r="O387" s="10">
        <f t="shared" si="67"/>
        <v>0</v>
      </c>
      <c r="P387" s="10">
        <f t="shared" si="68"/>
        <v>-16.320033313777785</v>
      </c>
      <c r="Q387" s="9">
        <f t="shared" si="76"/>
        <v>47540.436082340675</v>
      </c>
      <c r="R387" s="9">
        <f t="shared" si="69"/>
        <v>47.540436082340676</v>
      </c>
      <c r="S387" s="9">
        <f t="shared" si="77"/>
        <v>16978.941687798571</v>
      </c>
      <c r="T387" s="38">
        <f t="shared" si="70"/>
        <v>16.978941687798571</v>
      </c>
      <c r="U387" s="38">
        <f t="shared" si="71"/>
        <v>1103.6312097069072</v>
      </c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</row>
    <row r="388" spans="2:33" x14ac:dyDescent="0.75">
      <c r="B388" s="3" t="s">
        <v>8</v>
      </c>
      <c r="C388" s="3">
        <v>384</v>
      </c>
      <c r="D388" s="3">
        <v>384</v>
      </c>
      <c r="E388" s="3">
        <f t="shared" ref="E388:E451" si="78">F388/3.6</f>
        <v>0.63888888888888884</v>
      </c>
      <c r="F388" s="10">
        <v>2.2999999999999998</v>
      </c>
      <c r="G388" s="10">
        <f t="shared" si="72"/>
        <v>-0.38888888888888895</v>
      </c>
      <c r="H388" s="10">
        <f t="shared" si="66"/>
        <v>-1.4000000000000001</v>
      </c>
      <c r="I388" s="10">
        <f>'Vehicle Data'!$B$6*'WLTP Calculations'!G388</f>
        <v>-113.82233333333336</v>
      </c>
      <c r="J388" s="10">
        <f>'Vehicle Data'!$B$6*9.81*'Vehicle Data'!$B$8</f>
        <v>57.42499320000001</v>
      </c>
      <c r="K388" s="10">
        <f>0.5*(1.225*'Vehicle Data'!B$9*'Vehicle Data'!B$7*'WLTP Calculations'!F388)</f>
        <v>0.27893249999999997</v>
      </c>
      <c r="L388" s="10">
        <f t="shared" si="73"/>
        <v>-5.6118407633333346E-2</v>
      </c>
      <c r="M388" s="10">
        <f t="shared" si="74"/>
        <v>-3.5853427099074082E-2</v>
      </c>
      <c r="N388" s="10">
        <f t="shared" si="75"/>
        <v>-2.2422060545370374E-2</v>
      </c>
      <c r="O388" s="10">
        <f t="shared" si="67"/>
        <v>0</v>
      </c>
      <c r="P388" s="10">
        <f t="shared" si="68"/>
        <v>-8.6324933099675949</v>
      </c>
      <c r="Q388" s="9">
        <f t="shared" si="76"/>
        <v>47540.436082340675</v>
      </c>
      <c r="R388" s="9">
        <f t="shared" si="69"/>
        <v>47.540436082340676</v>
      </c>
      <c r="S388" s="9">
        <f t="shared" si="77"/>
        <v>16987.574181108539</v>
      </c>
      <c r="T388" s="38">
        <f t="shared" si="70"/>
        <v>16.987574181108538</v>
      </c>
      <c r="U388" s="38">
        <f t="shared" si="71"/>
        <v>1104.192321772055</v>
      </c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</row>
    <row r="389" spans="2:33" x14ac:dyDescent="0.75">
      <c r="B389" s="3" t="s">
        <v>8</v>
      </c>
      <c r="C389" s="3">
        <v>385</v>
      </c>
      <c r="D389" s="3">
        <v>385</v>
      </c>
      <c r="E389" s="3">
        <f t="shared" si="78"/>
        <v>0.25</v>
      </c>
      <c r="F389" s="10">
        <v>0.9</v>
      </c>
      <c r="G389" s="10">
        <f t="shared" si="72"/>
        <v>-0.31944444444444442</v>
      </c>
      <c r="H389" s="10">
        <f t="shared" ref="H389:H452" si="79">($F390-$F388)/2</f>
        <v>-1.1499999999999999</v>
      </c>
      <c r="I389" s="10">
        <f>'Vehicle Data'!$B$6*'WLTP Calculations'!G389</f>
        <v>-93.496916666666664</v>
      </c>
      <c r="J389" s="10">
        <f>'Vehicle Data'!$B$6*9.81*'Vehicle Data'!$B$8</f>
        <v>57.42499320000001</v>
      </c>
      <c r="K389" s="10">
        <f>0.5*(1.225*'Vehicle Data'!B$9*'Vehicle Data'!B$7*'WLTP Calculations'!F389)</f>
        <v>0.10914750000000001</v>
      </c>
      <c r="L389" s="10">
        <f t="shared" si="73"/>
        <v>-3.5962775966666652E-2</v>
      </c>
      <c r="M389" s="10">
        <f t="shared" si="74"/>
        <v>-8.990693991666663E-3</v>
      </c>
      <c r="N389" s="10">
        <f t="shared" si="75"/>
        <v>-4.4953469958333315E-3</v>
      </c>
      <c r="O389" s="10">
        <f t="shared" ref="O389:O452" si="80">IF((M389 + M390) / 2 &gt; 0, ((M389 + M390) / 2) * D390, 0)</f>
        <v>0</v>
      </c>
      <c r="P389" s="10">
        <f t="shared" ref="P389:P452" si="81">IF((M389 + M390) / 2 &lt; 0, ((M389 + M390) / 2) * D390, 0)</f>
        <v>-1.7352039403916659</v>
      </c>
      <c r="Q389" s="9">
        <f t="shared" si="76"/>
        <v>47540.436082340675</v>
      </c>
      <c r="R389" s="9">
        <f t="shared" ref="R389:R452" si="82">Q389/1000</f>
        <v>47.540436082340676</v>
      </c>
      <c r="S389" s="9">
        <f t="shared" si="77"/>
        <v>16989.309385048931</v>
      </c>
      <c r="T389" s="38">
        <f t="shared" ref="T389:T452" si="83">S389/1000</f>
        <v>16.98930938504893</v>
      </c>
      <c r="U389" s="38">
        <f t="shared" ref="U389:U452" si="84">T389*X$4</f>
        <v>1104.3051100281805</v>
      </c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</row>
    <row r="390" spans="2:33" x14ac:dyDescent="0.75">
      <c r="B390" s="3" t="s">
        <v>8</v>
      </c>
      <c r="C390" s="3">
        <v>386</v>
      </c>
      <c r="D390" s="3">
        <v>386</v>
      </c>
      <c r="E390" s="3">
        <f t="shared" si="78"/>
        <v>0</v>
      </c>
      <c r="F390" s="10">
        <v>0</v>
      </c>
      <c r="G390" s="10">
        <f t="shared" ref="G390:G453" si="85">($E391-$E389)/2</f>
        <v>-0.125</v>
      </c>
      <c r="H390" s="10">
        <f t="shared" si="79"/>
        <v>-0.45</v>
      </c>
      <c r="I390" s="10">
        <f>'Vehicle Data'!$B$6*'WLTP Calculations'!G390</f>
        <v>-36.585750000000004</v>
      </c>
      <c r="J390" s="10">
        <f>'Vehicle Data'!$B$6*9.81*'Vehicle Data'!$B$8</f>
        <v>57.42499320000001</v>
      </c>
      <c r="K390" s="10">
        <f>0.5*(1.225*'Vehicle Data'!B$9*'Vehicle Data'!B$7*'WLTP Calculations'!F390)</f>
        <v>0</v>
      </c>
      <c r="L390" s="10">
        <f t="shared" ref="L390:L453" si="86">(I390+J390+K390)/1000</f>
        <v>2.0839243200000006E-2</v>
      </c>
      <c r="M390" s="10">
        <f t="shared" ref="M390:M453" si="87">(L390*E390)</f>
        <v>0</v>
      </c>
      <c r="N390" s="10">
        <f t="shared" ref="N390:N453" si="88">(((M390+M391)/2)*(C391-C390))</f>
        <v>0</v>
      </c>
      <c r="O390" s="10">
        <f t="shared" si="80"/>
        <v>0</v>
      </c>
      <c r="P390" s="10">
        <f t="shared" si="81"/>
        <v>0</v>
      </c>
      <c r="Q390" s="9">
        <f t="shared" ref="Q390:Q453" si="89">(Q389+O390)</f>
        <v>47540.436082340675</v>
      </c>
      <c r="R390" s="9">
        <f t="shared" si="82"/>
        <v>47.540436082340676</v>
      </c>
      <c r="S390" s="9">
        <f t="shared" ref="S390:T453" si="90">S389+(P390*-1)</f>
        <v>16989.309385048931</v>
      </c>
      <c r="T390" s="38">
        <f t="shared" si="83"/>
        <v>16.98930938504893</v>
      </c>
      <c r="U390" s="38">
        <f t="shared" si="84"/>
        <v>1104.3051100281805</v>
      </c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</row>
    <row r="391" spans="2:33" x14ac:dyDescent="0.75">
      <c r="B391" s="3" t="s">
        <v>8</v>
      </c>
      <c r="C391" s="3">
        <v>387</v>
      </c>
      <c r="D391" s="3">
        <v>387</v>
      </c>
      <c r="E391" s="3">
        <f t="shared" si="78"/>
        <v>0</v>
      </c>
      <c r="F391" s="10">
        <v>0</v>
      </c>
      <c r="G391" s="10">
        <f t="shared" si="85"/>
        <v>0</v>
      </c>
      <c r="H391" s="10">
        <f t="shared" si="79"/>
        <v>0</v>
      </c>
      <c r="I391" s="10">
        <f>'Vehicle Data'!$B$6*'WLTP Calculations'!G391</f>
        <v>0</v>
      </c>
      <c r="J391" s="10">
        <f>'Vehicle Data'!$B$6*9.81*'Vehicle Data'!$B$8</f>
        <v>57.42499320000001</v>
      </c>
      <c r="K391" s="10">
        <f>0.5*(1.225*'Vehicle Data'!B$9*'Vehicle Data'!B$7*'WLTP Calculations'!F391)</f>
        <v>0</v>
      </c>
      <c r="L391" s="10">
        <f t="shared" si="86"/>
        <v>5.742499320000001E-2</v>
      </c>
      <c r="M391" s="10">
        <f t="shared" si="87"/>
        <v>0</v>
      </c>
      <c r="N391" s="10">
        <f t="shared" si="88"/>
        <v>0</v>
      </c>
      <c r="O391" s="10">
        <f t="shared" si="80"/>
        <v>0</v>
      </c>
      <c r="P391" s="10">
        <f t="shared" si="81"/>
        <v>0</v>
      </c>
      <c r="Q391" s="9">
        <f t="shared" si="89"/>
        <v>47540.436082340675</v>
      </c>
      <c r="R391" s="9">
        <f t="shared" si="82"/>
        <v>47.540436082340676</v>
      </c>
      <c r="S391" s="9">
        <f t="shared" si="90"/>
        <v>16989.309385048931</v>
      </c>
      <c r="T391" s="38">
        <f t="shared" si="83"/>
        <v>16.98930938504893</v>
      </c>
      <c r="U391" s="38">
        <f t="shared" si="84"/>
        <v>1104.3051100281805</v>
      </c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</row>
    <row r="392" spans="2:33" x14ac:dyDescent="0.75">
      <c r="B392" s="3" t="s">
        <v>8</v>
      </c>
      <c r="C392" s="3">
        <v>388</v>
      </c>
      <c r="D392" s="3">
        <v>388</v>
      </c>
      <c r="E392" s="3">
        <f t="shared" si="78"/>
        <v>0</v>
      </c>
      <c r="F392" s="10">
        <v>0</v>
      </c>
      <c r="G392" s="10">
        <f t="shared" si="85"/>
        <v>0</v>
      </c>
      <c r="H392" s="10">
        <f t="shared" si="79"/>
        <v>0</v>
      </c>
      <c r="I392" s="10">
        <f>'Vehicle Data'!$B$6*'WLTP Calculations'!G392</f>
        <v>0</v>
      </c>
      <c r="J392" s="10">
        <f>'Vehicle Data'!$B$6*9.81*'Vehicle Data'!$B$8</f>
        <v>57.42499320000001</v>
      </c>
      <c r="K392" s="10">
        <f>0.5*(1.225*'Vehicle Data'!B$9*'Vehicle Data'!B$7*'WLTP Calculations'!F392)</f>
        <v>0</v>
      </c>
      <c r="L392" s="10">
        <f t="shared" si="86"/>
        <v>5.742499320000001E-2</v>
      </c>
      <c r="M392" s="10">
        <f t="shared" si="87"/>
        <v>0</v>
      </c>
      <c r="N392" s="10">
        <f t="shared" si="88"/>
        <v>0</v>
      </c>
      <c r="O392" s="10">
        <f t="shared" si="80"/>
        <v>0</v>
      </c>
      <c r="P392" s="10">
        <f t="shared" si="81"/>
        <v>0</v>
      </c>
      <c r="Q392" s="9">
        <f t="shared" si="89"/>
        <v>47540.436082340675</v>
      </c>
      <c r="R392" s="9">
        <f t="shared" si="82"/>
        <v>47.540436082340676</v>
      </c>
      <c r="S392" s="9">
        <f t="shared" si="90"/>
        <v>16989.309385048931</v>
      </c>
      <c r="T392" s="38">
        <f t="shared" si="83"/>
        <v>16.98930938504893</v>
      </c>
      <c r="U392" s="38">
        <f t="shared" si="84"/>
        <v>1104.3051100281805</v>
      </c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</row>
    <row r="393" spans="2:33" x14ac:dyDescent="0.75">
      <c r="B393" s="3" t="s">
        <v>8</v>
      </c>
      <c r="C393" s="3">
        <v>389</v>
      </c>
      <c r="D393" s="3">
        <v>389</v>
      </c>
      <c r="E393" s="3">
        <f t="shared" si="78"/>
        <v>0</v>
      </c>
      <c r="F393" s="10">
        <v>0</v>
      </c>
      <c r="G393" s="10">
        <f t="shared" si="85"/>
        <v>0</v>
      </c>
      <c r="H393" s="10">
        <f t="shared" si="79"/>
        <v>0</v>
      </c>
      <c r="I393" s="10">
        <f>'Vehicle Data'!$B$6*'WLTP Calculations'!G393</f>
        <v>0</v>
      </c>
      <c r="J393" s="10">
        <f>'Vehicle Data'!$B$6*9.81*'Vehicle Data'!$B$8</f>
        <v>57.42499320000001</v>
      </c>
      <c r="K393" s="10">
        <f>0.5*(1.225*'Vehicle Data'!B$9*'Vehicle Data'!B$7*'WLTP Calculations'!F393)</f>
        <v>0</v>
      </c>
      <c r="L393" s="10">
        <f t="shared" si="86"/>
        <v>5.742499320000001E-2</v>
      </c>
      <c r="M393" s="10">
        <f t="shared" si="87"/>
        <v>0</v>
      </c>
      <c r="N393" s="10">
        <f t="shared" si="88"/>
        <v>0</v>
      </c>
      <c r="O393" s="10">
        <f t="shared" si="80"/>
        <v>0</v>
      </c>
      <c r="P393" s="10">
        <f t="shared" si="81"/>
        <v>0</v>
      </c>
      <c r="Q393" s="9">
        <f t="shared" si="89"/>
        <v>47540.436082340675</v>
      </c>
      <c r="R393" s="9">
        <f t="shared" si="82"/>
        <v>47.540436082340676</v>
      </c>
      <c r="S393" s="9">
        <f t="shared" si="90"/>
        <v>16989.309385048931</v>
      </c>
      <c r="T393" s="38">
        <f t="shared" si="83"/>
        <v>16.98930938504893</v>
      </c>
      <c r="U393" s="38">
        <f t="shared" si="84"/>
        <v>1104.3051100281805</v>
      </c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</row>
    <row r="394" spans="2:33" x14ac:dyDescent="0.75">
      <c r="B394" s="3" t="s">
        <v>8</v>
      </c>
      <c r="C394" s="3">
        <v>390</v>
      </c>
      <c r="D394" s="3">
        <v>390</v>
      </c>
      <c r="E394" s="3">
        <f t="shared" si="78"/>
        <v>0</v>
      </c>
      <c r="F394" s="10">
        <v>0</v>
      </c>
      <c r="G394" s="10">
        <f t="shared" si="85"/>
        <v>0</v>
      </c>
      <c r="H394" s="10">
        <f t="shared" si="79"/>
        <v>0</v>
      </c>
      <c r="I394" s="10">
        <f>'Vehicle Data'!$B$6*'WLTP Calculations'!G394</f>
        <v>0</v>
      </c>
      <c r="J394" s="10">
        <f>'Vehicle Data'!$B$6*9.81*'Vehicle Data'!$B$8</f>
        <v>57.42499320000001</v>
      </c>
      <c r="K394" s="10">
        <f>0.5*(1.225*'Vehicle Data'!B$9*'Vehicle Data'!B$7*'WLTP Calculations'!F394)</f>
        <v>0</v>
      </c>
      <c r="L394" s="10">
        <f t="shared" si="86"/>
        <v>5.742499320000001E-2</v>
      </c>
      <c r="M394" s="10">
        <f t="shared" si="87"/>
        <v>0</v>
      </c>
      <c r="N394" s="10">
        <f t="shared" si="88"/>
        <v>0</v>
      </c>
      <c r="O394" s="10">
        <f t="shared" si="80"/>
        <v>0</v>
      </c>
      <c r="P394" s="10">
        <f t="shared" si="81"/>
        <v>0</v>
      </c>
      <c r="Q394" s="9">
        <f t="shared" si="89"/>
        <v>47540.436082340675</v>
      </c>
      <c r="R394" s="9">
        <f t="shared" si="82"/>
        <v>47.540436082340676</v>
      </c>
      <c r="S394" s="9">
        <f t="shared" si="90"/>
        <v>16989.309385048931</v>
      </c>
      <c r="T394" s="38">
        <f t="shared" si="83"/>
        <v>16.98930938504893</v>
      </c>
      <c r="U394" s="38">
        <f t="shared" si="84"/>
        <v>1104.3051100281805</v>
      </c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</row>
    <row r="395" spans="2:33" x14ac:dyDescent="0.75">
      <c r="B395" s="3" t="s">
        <v>8</v>
      </c>
      <c r="C395" s="3">
        <v>391</v>
      </c>
      <c r="D395" s="3">
        <v>391</v>
      </c>
      <c r="E395" s="3">
        <f t="shared" si="78"/>
        <v>0</v>
      </c>
      <c r="F395" s="10">
        <v>0</v>
      </c>
      <c r="G395" s="10">
        <f t="shared" si="85"/>
        <v>6.9444444444444448E-2</v>
      </c>
      <c r="H395" s="10">
        <f t="shared" si="79"/>
        <v>0.25</v>
      </c>
      <c r="I395" s="10">
        <f>'Vehicle Data'!$B$6*'WLTP Calculations'!G395</f>
        <v>20.325416666666669</v>
      </c>
      <c r="J395" s="10">
        <f>'Vehicle Data'!$B$6*9.81*'Vehicle Data'!$B$8</f>
        <v>57.42499320000001</v>
      </c>
      <c r="K395" s="10">
        <f>0.5*(1.225*'Vehicle Data'!B$9*'Vehicle Data'!B$7*'WLTP Calculations'!F395)</f>
        <v>0</v>
      </c>
      <c r="L395" s="10">
        <f t="shared" si="86"/>
        <v>7.7750409866666675E-2</v>
      </c>
      <c r="M395" s="10">
        <f t="shared" si="87"/>
        <v>0</v>
      </c>
      <c r="N395" s="10">
        <f t="shared" si="88"/>
        <v>9.9203042152777796E-3</v>
      </c>
      <c r="O395" s="10">
        <f t="shared" si="80"/>
        <v>3.8887592523888896</v>
      </c>
      <c r="P395" s="10">
        <f t="shared" si="81"/>
        <v>0</v>
      </c>
      <c r="Q395" s="9">
        <f t="shared" si="89"/>
        <v>47544.324841593065</v>
      </c>
      <c r="R395" s="9">
        <f t="shared" si="82"/>
        <v>47.544324841593067</v>
      </c>
      <c r="S395" s="9">
        <f t="shared" si="90"/>
        <v>16989.309385048931</v>
      </c>
      <c r="T395" s="38">
        <f t="shared" si="83"/>
        <v>16.98930938504893</v>
      </c>
      <c r="U395" s="38">
        <f t="shared" si="84"/>
        <v>1104.3051100281805</v>
      </c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</row>
    <row r="396" spans="2:33" x14ac:dyDescent="0.75">
      <c r="B396" s="3" t="s">
        <v>8</v>
      </c>
      <c r="C396" s="3">
        <v>392</v>
      </c>
      <c r="D396" s="3">
        <v>392</v>
      </c>
      <c r="E396" s="3">
        <f t="shared" si="78"/>
        <v>0.1388888888888889</v>
      </c>
      <c r="F396" s="10">
        <v>0.5</v>
      </c>
      <c r="G396" s="10">
        <f t="shared" si="85"/>
        <v>0.29166666666666669</v>
      </c>
      <c r="H396" s="10">
        <f t="shared" si="79"/>
        <v>1.05</v>
      </c>
      <c r="I396" s="10">
        <f>'Vehicle Data'!$B$6*'WLTP Calculations'!G396</f>
        <v>85.36675000000001</v>
      </c>
      <c r="J396" s="10">
        <f>'Vehicle Data'!$B$6*9.81*'Vehicle Data'!$B$8</f>
        <v>57.42499320000001</v>
      </c>
      <c r="K396" s="10">
        <f>0.5*(1.225*'Vehicle Data'!B$9*'Vehicle Data'!B$7*'WLTP Calculations'!F396)</f>
        <v>6.0637500000000004E-2</v>
      </c>
      <c r="L396" s="10">
        <f t="shared" si="86"/>
        <v>0.14285238070000003</v>
      </c>
      <c r="M396" s="10">
        <f t="shared" si="87"/>
        <v>1.9840608430555559E-2</v>
      </c>
      <c r="N396" s="10">
        <f t="shared" si="88"/>
        <v>7.7726461641666689E-2</v>
      </c>
      <c r="O396" s="10">
        <f t="shared" si="80"/>
        <v>30.546499425175007</v>
      </c>
      <c r="P396" s="10">
        <f t="shared" si="81"/>
        <v>0</v>
      </c>
      <c r="Q396" s="9">
        <f t="shared" si="89"/>
        <v>47574.871341018239</v>
      </c>
      <c r="R396" s="9">
        <f t="shared" si="82"/>
        <v>47.574871341018238</v>
      </c>
      <c r="S396" s="9">
        <f t="shared" si="90"/>
        <v>16989.309385048931</v>
      </c>
      <c r="T396" s="38">
        <f t="shared" si="83"/>
        <v>16.98930938504893</v>
      </c>
      <c r="U396" s="38">
        <f t="shared" si="84"/>
        <v>1104.3051100281805</v>
      </c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</row>
    <row r="397" spans="2:33" x14ac:dyDescent="0.75">
      <c r="B397" s="3" t="s">
        <v>8</v>
      </c>
      <c r="C397" s="3">
        <v>393</v>
      </c>
      <c r="D397" s="3">
        <v>393</v>
      </c>
      <c r="E397" s="3">
        <f t="shared" si="78"/>
        <v>0.58333333333333337</v>
      </c>
      <c r="F397" s="10">
        <v>2.1</v>
      </c>
      <c r="G397" s="10">
        <f t="shared" si="85"/>
        <v>0.59722222222222221</v>
      </c>
      <c r="H397" s="10">
        <f t="shared" si="79"/>
        <v>2.15</v>
      </c>
      <c r="I397" s="10">
        <f>'Vehicle Data'!$B$6*'WLTP Calculations'!G397</f>
        <v>174.79858333333334</v>
      </c>
      <c r="J397" s="10">
        <f>'Vehicle Data'!$B$6*9.81*'Vehicle Data'!$B$8</f>
        <v>57.42499320000001</v>
      </c>
      <c r="K397" s="10">
        <f>0.5*(1.225*'Vehicle Data'!B$9*'Vehicle Data'!B$7*'WLTP Calculations'!F397)</f>
        <v>0.2546775</v>
      </c>
      <c r="L397" s="10">
        <f t="shared" si="86"/>
        <v>0.23247825403333336</v>
      </c>
      <c r="M397" s="10">
        <f t="shared" si="87"/>
        <v>0.1356123148527778</v>
      </c>
      <c r="N397" s="10">
        <f t="shared" si="88"/>
        <v>0.27450101067083338</v>
      </c>
      <c r="O397" s="10">
        <f t="shared" si="80"/>
        <v>108.15339820430835</v>
      </c>
      <c r="P397" s="10">
        <f t="shared" si="81"/>
        <v>0</v>
      </c>
      <c r="Q397" s="9">
        <f t="shared" si="89"/>
        <v>47683.02473922255</v>
      </c>
      <c r="R397" s="9">
        <f t="shared" si="82"/>
        <v>47.683024739222553</v>
      </c>
      <c r="S397" s="9">
        <f t="shared" si="90"/>
        <v>16989.309385048931</v>
      </c>
      <c r="T397" s="38">
        <f t="shared" si="83"/>
        <v>16.98930938504893</v>
      </c>
      <c r="U397" s="38">
        <f t="shared" si="84"/>
        <v>1104.3051100281805</v>
      </c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</row>
    <row r="398" spans="2:33" x14ac:dyDescent="0.75">
      <c r="B398" s="3" t="s">
        <v>8</v>
      </c>
      <c r="C398" s="3">
        <v>394</v>
      </c>
      <c r="D398" s="3">
        <v>394</v>
      </c>
      <c r="E398" s="3">
        <f t="shared" si="78"/>
        <v>1.3333333333333333</v>
      </c>
      <c r="F398" s="10">
        <v>4.8</v>
      </c>
      <c r="G398" s="10">
        <f t="shared" si="85"/>
        <v>0.86111111111111116</v>
      </c>
      <c r="H398" s="10">
        <f t="shared" si="79"/>
        <v>3.1000000000000005</v>
      </c>
      <c r="I398" s="10">
        <f>'Vehicle Data'!$B$6*'WLTP Calculations'!G398</f>
        <v>252.03516666666673</v>
      </c>
      <c r="J398" s="10">
        <f>'Vehicle Data'!$B$6*9.81*'Vehicle Data'!$B$8</f>
        <v>57.42499320000001</v>
      </c>
      <c r="K398" s="10">
        <f>0.5*(1.225*'Vehicle Data'!B$9*'Vehicle Data'!B$7*'WLTP Calculations'!F398)</f>
        <v>0.58211999999999997</v>
      </c>
      <c r="L398" s="10">
        <f t="shared" si="86"/>
        <v>0.31004227986666671</v>
      </c>
      <c r="M398" s="10">
        <f t="shared" si="87"/>
        <v>0.41338970648888895</v>
      </c>
      <c r="N398" s="10">
        <f t="shared" si="88"/>
        <v>0.62551380509305576</v>
      </c>
      <c r="O398" s="10">
        <f t="shared" si="80"/>
        <v>247.07795301175702</v>
      </c>
      <c r="P398" s="10">
        <f t="shared" si="81"/>
        <v>0</v>
      </c>
      <c r="Q398" s="9">
        <f t="shared" si="89"/>
        <v>47930.102692234308</v>
      </c>
      <c r="R398" s="9">
        <f t="shared" si="82"/>
        <v>47.930102692234307</v>
      </c>
      <c r="S398" s="9">
        <f t="shared" si="90"/>
        <v>16989.309385048931</v>
      </c>
      <c r="T398" s="38">
        <f t="shared" si="83"/>
        <v>16.98930938504893</v>
      </c>
      <c r="U398" s="38">
        <f t="shared" si="84"/>
        <v>1104.3051100281805</v>
      </c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</row>
    <row r="399" spans="2:33" x14ac:dyDescent="0.75">
      <c r="B399" s="3" t="s">
        <v>8</v>
      </c>
      <c r="C399" s="3">
        <v>395</v>
      </c>
      <c r="D399" s="3">
        <v>395</v>
      </c>
      <c r="E399" s="3">
        <f t="shared" si="78"/>
        <v>2.3055555555555558</v>
      </c>
      <c r="F399" s="10">
        <v>8.3000000000000007</v>
      </c>
      <c r="G399" s="10">
        <f t="shared" si="85"/>
        <v>1.041666666666667</v>
      </c>
      <c r="H399" s="10">
        <f t="shared" si="79"/>
        <v>3.7500000000000004</v>
      </c>
      <c r="I399" s="10">
        <f>'Vehicle Data'!$B$6*'WLTP Calculations'!G399</f>
        <v>304.88125000000014</v>
      </c>
      <c r="J399" s="10">
        <f>'Vehicle Data'!$B$6*9.81*'Vehicle Data'!$B$8</f>
        <v>57.42499320000001</v>
      </c>
      <c r="K399" s="10">
        <f>0.5*(1.225*'Vehicle Data'!B$9*'Vehicle Data'!B$7*'WLTP Calculations'!F399)</f>
        <v>1.0065825000000002</v>
      </c>
      <c r="L399" s="10">
        <f t="shared" si="86"/>
        <v>0.36331282570000012</v>
      </c>
      <c r="M399" s="10">
        <f t="shared" si="87"/>
        <v>0.83763790369722257</v>
      </c>
      <c r="N399" s="10">
        <f t="shared" si="88"/>
        <v>1.0958632138083337</v>
      </c>
      <c r="O399" s="10">
        <f t="shared" si="80"/>
        <v>433.96183266810016</v>
      </c>
      <c r="P399" s="10">
        <f t="shared" si="81"/>
        <v>0</v>
      </c>
      <c r="Q399" s="9">
        <f t="shared" si="89"/>
        <v>48364.064524902409</v>
      </c>
      <c r="R399" s="9">
        <f t="shared" si="82"/>
        <v>48.36406452490241</v>
      </c>
      <c r="S399" s="9">
        <f t="shared" si="90"/>
        <v>16989.309385048931</v>
      </c>
      <c r="T399" s="38">
        <f t="shared" si="83"/>
        <v>16.98930938504893</v>
      </c>
      <c r="U399" s="38">
        <f t="shared" si="84"/>
        <v>1104.3051100281805</v>
      </c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</row>
    <row r="400" spans="2:33" x14ac:dyDescent="0.75">
      <c r="B400" s="3" t="s">
        <v>8</v>
      </c>
      <c r="C400" s="3">
        <v>396</v>
      </c>
      <c r="D400" s="3">
        <v>396</v>
      </c>
      <c r="E400" s="3">
        <f t="shared" si="78"/>
        <v>3.416666666666667</v>
      </c>
      <c r="F400" s="10">
        <v>12.3</v>
      </c>
      <c r="G400" s="10">
        <f t="shared" si="85"/>
        <v>1.1527777777777779</v>
      </c>
      <c r="H400" s="10">
        <f t="shared" si="79"/>
        <v>4.1500000000000004</v>
      </c>
      <c r="I400" s="10">
        <f>'Vehicle Data'!$B$6*'WLTP Calculations'!G400</f>
        <v>337.40191666666675</v>
      </c>
      <c r="J400" s="10">
        <f>'Vehicle Data'!$B$6*9.81*'Vehicle Data'!$B$8</f>
        <v>57.42499320000001</v>
      </c>
      <c r="K400" s="10">
        <f>0.5*(1.225*'Vehicle Data'!B$9*'Vehicle Data'!B$7*'WLTP Calculations'!F400)</f>
        <v>1.4916825000000002</v>
      </c>
      <c r="L400" s="10">
        <f t="shared" si="86"/>
        <v>0.39631859236666678</v>
      </c>
      <c r="M400" s="10">
        <f t="shared" si="87"/>
        <v>1.3540885239194449</v>
      </c>
      <c r="N400" s="10">
        <f t="shared" si="88"/>
        <v>1.6200979276245373</v>
      </c>
      <c r="O400" s="10">
        <f t="shared" si="80"/>
        <v>643.1788772669413</v>
      </c>
      <c r="P400" s="10">
        <f t="shared" si="81"/>
        <v>0</v>
      </c>
      <c r="Q400" s="9">
        <f t="shared" si="89"/>
        <v>49007.243402169348</v>
      </c>
      <c r="R400" s="9">
        <f t="shared" si="82"/>
        <v>49.007243402169351</v>
      </c>
      <c r="S400" s="9">
        <f t="shared" si="90"/>
        <v>16989.309385048931</v>
      </c>
      <c r="T400" s="38">
        <f t="shared" si="83"/>
        <v>16.98930938504893</v>
      </c>
      <c r="U400" s="38">
        <f t="shared" si="84"/>
        <v>1104.3051100281805</v>
      </c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</row>
    <row r="401" spans="2:33" x14ac:dyDescent="0.75">
      <c r="B401" s="3" t="s">
        <v>8</v>
      </c>
      <c r="C401" s="3">
        <v>397</v>
      </c>
      <c r="D401" s="3">
        <v>397</v>
      </c>
      <c r="E401" s="3">
        <f t="shared" si="78"/>
        <v>4.6111111111111116</v>
      </c>
      <c r="F401" s="10">
        <v>16.600000000000001</v>
      </c>
      <c r="G401" s="10">
        <f t="shared" si="85"/>
        <v>1.1944444444444442</v>
      </c>
      <c r="H401" s="10">
        <f t="shared" si="79"/>
        <v>4.2999999999999989</v>
      </c>
      <c r="I401" s="10">
        <f>'Vehicle Data'!$B$6*'WLTP Calculations'!G401</f>
        <v>349.59716666666662</v>
      </c>
      <c r="J401" s="10">
        <f>'Vehicle Data'!$B$6*9.81*'Vehicle Data'!$B$8</f>
        <v>57.42499320000001</v>
      </c>
      <c r="K401" s="10">
        <f>0.5*(1.225*'Vehicle Data'!B$9*'Vehicle Data'!B$7*'WLTP Calculations'!F401)</f>
        <v>2.0131650000000003</v>
      </c>
      <c r="L401" s="10">
        <f t="shared" si="86"/>
        <v>0.40903532486666666</v>
      </c>
      <c r="M401" s="10">
        <f t="shared" si="87"/>
        <v>1.8861073313296297</v>
      </c>
      <c r="N401" s="10">
        <f t="shared" si="88"/>
        <v>2.0139057291782403</v>
      </c>
      <c r="O401" s="10">
        <f t="shared" si="80"/>
        <v>801.53448021293968</v>
      </c>
      <c r="P401" s="10">
        <f t="shared" si="81"/>
        <v>0</v>
      </c>
      <c r="Q401" s="9">
        <f t="shared" si="89"/>
        <v>49808.777882382288</v>
      </c>
      <c r="R401" s="9">
        <f t="shared" si="82"/>
        <v>49.808777882382287</v>
      </c>
      <c r="S401" s="9">
        <f t="shared" si="90"/>
        <v>16989.309385048931</v>
      </c>
      <c r="T401" s="38">
        <f t="shared" si="83"/>
        <v>16.98930938504893</v>
      </c>
      <c r="U401" s="38">
        <f t="shared" si="84"/>
        <v>1104.3051100281805</v>
      </c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</row>
    <row r="402" spans="2:33" x14ac:dyDescent="0.75">
      <c r="B402" s="3" t="s">
        <v>8</v>
      </c>
      <c r="C402" s="3">
        <v>398</v>
      </c>
      <c r="D402" s="3">
        <v>398</v>
      </c>
      <c r="E402" s="3">
        <f t="shared" si="78"/>
        <v>5.8055555555555554</v>
      </c>
      <c r="F402" s="10">
        <v>20.9</v>
      </c>
      <c r="G402" s="10">
        <f t="shared" si="85"/>
        <v>1.0555555555555549</v>
      </c>
      <c r="H402" s="10">
        <f t="shared" si="79"/>
        <v>3.7999999999999989</v>
      </c>
      <c r="I402" s="10">
        <f>'Vehicle Data'!$B$6*'WLTP Calculations'!G402</f>
        <v>308.9463333333332</v>
      </c>
      <c r="J402" s="10">
        <f>'Vehicle Data'!$B$6*9.81*'Vehicle Data'!$B$8</f>
        <v>57.42499320000001</v>
      </c>
      <c r="K402" s="10">
        <f>0.5*(1.225*'Vehicle Data'!B$9*'Vehicle Data'!B$7*'WLTP Calculations'!F402)</f>
        <v>2.5346475000000002</v>
      </c>
      <c r="L402" s="10">
        <f t="shared" si="86"/>
        <v>0.36890597403333325</v>
      </c>
      <c r="M402" s="10">
        <f t="shared" si="87"/>
        <v>2.1417041270268511</v>
      </c>
      <c r="N402" s="10">
        <f t="shared" si="88"/>
        <v>1.9158984676486113</v>
      </c>
      <c r="O402" s="10">
        <f t="shared" si="80"/>
        <v>764.44348859179593</v>
      </c>
      <c r="P402" s="10">
        <f t="shared" si="81"/>
        <v>0</v>
      </c>
      <c r="Q402" s="9">
        <f t="shared" si="89"/>
        <v>50573.221370974083</v>
      </c>
      <c r="R402" s="9">
        <f t="shared" si="82"/>
        <v>50.573221370974082</v>
      </c>
      <c r="S402" s="9">
        <f t="shared" si="90"/>
        <v>16989.309385048931</v>
      </c>
      <c r="T402" s="38">
        <f t="shared" si="83"/>
        <v>16.98930938504893</v>
      </c>
      <c r="U402" s="38">
        <f t="shared" si="84"/>
        <v>1104.3051100281805</v>
      </c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</row>
    <row r="403" spans="2:33" x14ac:dyDescent="0.75">
      <c r="B403" s="3" t="s">
        <v>8</v>
      </c>
      <c r="C403" s="3">
        <v>399</v>
      </c>
      <c r="D403" s="3">
        <v>399</v>
      </c>
      <c r="E403" s="3">
        <f t="shared" si="78"/>
        <v>6.7222222222222214</v>
      </c>
      <c r="F403" s="10">
        <v>24.2</v>
      </c>
      <c r="G403" s="10">
        <f t="shared" si="85"/>
        <v>0.65277777777777812</v>
      </c>
      <c r="H403" s="10">
        <f t="shared" si="79"/>
        <v>2.3500000000000014</v>
      </c>
      <c r="I403" s="10">
        <f>'Vehicle Data'!$B$6*'WLTP Calculations'!G403</f>
        <v>191.05891666666679</v>
      </c>
      <c r="J403" s="10">
        <f>'Vehicle Data'!$B$6*9.81*'Vehicle Data'!$B$8</f>
        <v>57.42499320000001</v>
      </c>
      <c r="K403" s="10">
        <f>0.5*(1.225*'Vehicle Data'!B$9*'Vehicle Data'!B$7*'WLTP Calculations'!F403)</f>
        <v>2.9348550000000002</v>
      </c>
      <c r="L403" s="10">
        <f t="shared" si="86"/>
        <v>0.25141876486666681</v>
      </c>
      <c r="M403" s="10">
        <f t="shared" si="87"/>
        <v>1.6900928082703712</v>
      </c>
      <c r="N403" s="10">
        <f t="shared" si="88"/>
        <v>1.2626136925500011</v>
      </c>
      <c r="O403" s="10">
        <f t="shared" si="80"/>
        <v>505.04547702000042</v>
      </c>
      <c r="P403" s="10">
        <f t="shared" si="81"/>
        <v>0</v>
      </c>
      <c r="Q403" s="9">
        <f t="shared" si="89"/>
        <v>51078.266847994084</v>
      </c>
      <c r="R403" s="9">
        <f t="shared" si="82"/>
        <v>51.078266847994087</v>
      </c>
      <c r="S403" s="9">
        <f t="shared" si="90"/>
        <v>16989.309385048931</v>
      </c>
      <c r="T403" s="38">
        <f t="shared" si="83"/>
        <v>16.98930938504893</v>
      </c>
      <c r="U403" s="38">
        <f t="shared" si="84"/>
        <v>1104.3051100281805</v>
      </c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</row>
    <row r="404" spans="2:33" x14ac:dyDescent="0.75">
      <c r="B404" s="3" t="s">
        <v>8</v>
      </c>
      <c r="C404" s="3">
        <v>400</v>
      </c>
      <c r="D404" s="3">
        <v>400</v>
      </c>
      <c r="E404" s="3">
        <f t="shared" si="78"/>
        <v>7.1111111111111116</v>
      </c>
      <c r="F404" s="10">
        <v>25.6</v>
      </c>
      <c r="G404" s="10">
        <f t="shared" si="85"/>
        <v>0.19444444444444509</v>
      </c>
      <c r="H404" s="10">
        <f t="shared" si="79"/>
        <v>0.70000000000000107</v>
      </c>
      <c r="I404" s="10">
        <f>'Vehicle Data'!$B$6*'WLTP Calculations'!G404</f>
        <v>56.911166666666858</v>
      </c>
      <c r="J404" s="10">
        <f>'Vehicle Data'!$B$6*9.81*'Vehicle Data'!$B$8</f>
        <v>57.42499320000001</v>
      </c>
      <c r="K404" s="10">
        <f>0.5*(1.225*'Vehicle Data'!B$9*'Vehicle Data'!B$7*'WLTP Calculations'!F404)</f>
        <v>3.1046400000000003</v>
      </c>
      <c r="L404" s="10">
        <f t="shared" si="86"/>
        <v>0.11744079986666686</v>
      </c>
      <c r="M404" s="10">
        <f t="shared" si="87"/>
        <v>0.8351345768296311</v>
      </c>
      <c r="N404" s="10">
        <f t="shared" si="88"/>
        <v>0.53160835460740763</v>
      </c>
      <c r="O404" s="10">
        <f t="shared" si="80"/>
        <v>213.17495019757047</v>
      </c>
      <c r="P404" s="10">
        <f t="shared" si="81"/>
        <v>0</v>
      </c>
      <c r="Q404" s="9">
        <f t="shared" si="89"/>
        <v>51291.441798191656</v>
      </c>
      <c r="R404" s="9">
        <f t="shared" si="82"/>
        <v>51.291441798191656</v>
      </c>
      <c r="S404" s="9">
        <f t="shared" si="90"/>
        <v>16989.309385048931</v>
      </c>
      <c r="T404" s="38">
        <f t="shared" si="83"/>
        <v>16.98930938504893</v>
      </c>
      <c r="U404" s="38">
        <f t="shared" si="84"/>
        <v>1104.3051100281805</v>
      </c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</row>
    <row r="405" spans="2:33" x14ac:dyDescent="0.75">
      <c r="B405" s="3" t="s">
        <v>8</v>
      </c>
      <c r="C405" s="3">
        <v>401</v>
      </c>
      <c r="D405" s="3">
        <v>401</v>
      </c>
      <c r="E405" s="3">
        <f t="shared" si="78"/>
        <v>7.1111111111111116</v>
      </c>
      <c r="F405" s="10">
        <v>25.6</v>
      </c>
      <c r="G405" s="10">
        <f t="shared" si="85"/>
        <v>-9.7222222222222765E-2</v>
      </c>
      <c r="H405" s="10">
        <f t="shared" si="79"/>
        <v>-0.35000000000000142</v>
      </c>
      <c r="I405" s="10">
        <f>'Vehicle Data'!$B$6*'WLTP Calculations'!G405</f>
        <v>-28.455583333333497</v>
      </c>
      <c r="J405" s="10">
        <f>'Vehicle Data'!$B$6*9.81*'Vehicle Data'!$B$8</f>
        <v>57.42499320000001</v>
      </c>
      <c r="K405" s="10">
        <f>0.5*(1.225*'Vehicle Data'!B$9*'Vehicle Data'!B$7*'WLTP Calculations'!F405)</f>
        <v>3.1046400000000003</v>
      </c>
      <c r="L405" s="10">
        <f t="shared" si="86"/>
        <v>3.2074049866666517E-2</v>
      </c>
      <c r="M405" s="10">
        <f t="shared" si="87"/>
        <v>0.22808213238518413</v>
      </c>
      <c r="N405" s="10">
        <f t="shared" si="88"/>
        <v>-2.643756921303364E-4</v>
      </c>
      <c r="O405" s="10">
        <f t="shared" si="80"/>
        <v>0</v>
      </c>
      <c r="P405" s="10">
        <f t="shared" si="81"/>
        <v>-0.10627902823639523</v>
      </c>
      <c r="Q405" s="9">
        <f t="shared" si="89"/>
        <v>51291.441798191656</v>
      </c>
      <c r="R405" s="9">
        <f t="shared" si="82"/>
        <v>51.291441798191656</v>
      </c>
      <c r="S405" s="9">
        <f t="shared" si="90"/>
        <v>16989.415664077169</v>
      </c>
      <c r="T405" s="38">
        <f t="shared" si="83"/>
        <v>16.989415664077168</v>
      </c>
      <c r="U405" s="38">
        <f t="shared" si="84"/>
        <v>1104.3120181650158</v>
      </c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</row>
    <row r="406" spans="2:33" x14ac:dyDescent="0.75">
      <c r="B406" s="3" t="s">
        <v>8</v>
      </c>
      <c r="C406" s="3">
        <v>402</v>
      </c>
      <c r="D406" s="3">
        <v>402</v>
      </c>
      <c r="E406" s="3">
        <f t="shared" si="78"/>
        <v>6.9166666666666661</v>
      </c>
      <c r="F406" s="10">
        <v>24.9</v>
      </c>
      <c r="G406" s="10">
        <f t="shared" si="85"/>
        <v>-0.31944444444444464</v>
      </c>
      <c r="H406" s="10">
        <f t="shared" si="79"/>
        <v>-1.1500000000000004</v>
      </c>
      <c r="I406" s="10">
        <f>'Vehicle Data'!$B$6*'WLTP Calculations'!G406</f>
        <v>-93.496916666666735</v>
      </c>
      <c r="J406" s="10">
        <f>'Vehicle Data'!$B$6*9.81*'Vehicle Data'!$B$8</f>
        <v>57.42499320000001</v>
      </c>
      <c r="K406" s="10">
        <f>0.5*(1.225*'Vehicle Data'!B$9*'Vehicle Data'!B$7*'WLTP Calculations'!F406)</f>
        <v>3.0197474999999998</v>
      </c>
      <c r="L406" s="10">
        <f t="shared" si="86"/>
        <v>-3.3052175966666722E-2</v>
      </c>
      <c r="M406" s="10">
        <f t="shared" si="87"/>
        <v>-0.2286108837694448</v>
      </c>
      <c r="N406" s="10">
        <f t="shared" si="88"/>
        <v>-0.35344450420277762</v>
      </c>
      <c r="O406" s="10">
        <f t="shared" si="80"/>
        <v>0</v>
      </c>
      <c r="P406" s="10">
        <f t="shared" si="81"/>
        <v>-142.43813519371938</v>
      </c>
      <c r="Q406" s="9">
        <f t="shared" si="89"/>
        <v>51291.441798191656</v>
      </c>
      <c r="R406" s="9">
        <f t="shared" si="82"/>
        <v>51.291441798191656</v>
      </c>
      <c r="S406" s="9">
        <f t="shared" si="90"/>
        <v>17131.853799270888</v>
      </c>
      <c r="T406" s="38">
        <f t="shared" si="83"/>
        <v>17.131853799270889</v>
      </c>
      <c r="U406" s="38">
        <f t="shared" si="84"/>
        <v>1113.5704969526078</v>
      </c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</row>
    <row r="407" spans="2:33" x14ac:dyDescent="0.75">
      <c r="B407" s="3" t="s">
        <v>8</v>
      </c>
      <c r="C407" s="3">
        <v>403</v>
      </c>
      <c r="D407" s="3">
        <v>403</v>
      </c>
      <c r="E407" s="3">
        <f t="shared" si="78"/>
        <v>6.4722222222222223</v>
      </c>
      <c r="F407" s="10">
        <v>23.3</v>
      </c>
      <c r="G407" s="10">
        <f t="shared" si="85"/>
        <v>-0.45833333333333304</v>
      </c>
      <c r="H407" s="10">
        <f t="shared" si="79"/>
        <v>-1.6499999999999986</v>
      </c>
      <c r="I407" s="10">
        <f>'Vehicle Data'!$B$6*'WLTP Calculations'!G407</f>
        <v>-134.14774999999992</v>
      </c>
      <c r="J407" s="10">
        <f>'Vehicle Data'!$B$6*9.81*'Vehicle Data'!$B$8</f>
        <v>57.42499320000001</v>
      </c>
      <c r="K407" s="10">
        <f>0.5*(1.225*'Vehicle Data'!B$9*'Vehicle Data'!B$7*'WLTP Calculations'!F407)</f>
        <v>2.8257075000000005</v>
      </c>
      <c r="L407" s="10">
        <f t="shared" si="86"/>
        <v>-7.3897049299999892E-2</v>
      </c>
      <c r="M407" s="10">
        <f t="shared" si="87"/>
        <v>-0.47827812463611041</v>
      </c>
      <c r="N407" s="10">
        <f t="shared" si="88"/>
        <v>-0.43705821271805545</v>
      </c>
      <c r="O407" s="10">
        <f t="shared" si="80"/>
        <v>0</v>
      </c>
      <c r="P407" s="10">
        <f t="shared" si="81"/>
        <v>-176.57151793809439</v>
      </c>
      <c r="Q407" s="9">
        <f t="shared" si="89"/>
        <v>51291.441798191656</v>
      </c>
      <c r="R407" s="9">
        <f t="shared" si="82"/>
        <v>51.291441798191656</v>
      </c>
      <c r="S407" s="9">
        <f t="shared" si="90"/>
        <v>17308.425317208981</v>
      </c>
      <c r="T407" s="38">
        <f t="shared" si="83"/>
        <v>17.308425317208982</v>
      </c>
      <c r="U407" s="38">
        <f t="shared" si="84"/>
        <v>1125.0476456185838</v>
      </c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</row>
    <row r="408" spans="2:33" x14ac:dyDescent="0.75">
      <c r="B408" s="3" t="s">
        <v>8</v>
      </c>
      <c r="C408" s="3">
        <v>404</v>
      </c>
      <c r="D408" s="3">
        <v>404</v>
      </c>
      <c r="E408" s="3">
        <f t="shared" si="78"/>
        <v>6</v>
      </c>
      <c r="F408" s="10">
        <v>21.6</v>
      </c>
      <c r="G408" s="10">
        <f t="shared" si="85"/>
        <v>-0.4305555555555558</v>
      </c>
      <c r="H408" s="10">
        <f t="shared" si="79"/>
        <v>-1.5500000000000007</v>
      </c>
      <c r="I408" s="10">
        <f>'Vehicle Data'!$B$6*'WLTP Calculations'!G408</f>
        <v>-126.01758333333342</v>
      </c>
      <c r="J408" s="10">
        <f>'Vehicle Data'!$B$6*9.81*'Vehicle Data'!$B$8</f>
        <v>57.42499320000001</v>
      </c>
      <c r="K408" s="10">
        <f>0.5*(1.225*'Vehicle Data'!B$9*'Vehicle Data'!B$7*'WLTP Calculations'!F408)</f>
        <v>2.6195400000000002</v>
      </c>
      <c r="L408" s="10">
        <f t="shared" si="86"/>
        <v>-6.5973050133333405E-2</v>
      </c>
      <c r="M408" s="10">
        <f t="shared" si="87"/>
        <v>-0.39583830080000043</v>
      </c>
      <c r="N408" s="10">
        <f t="shared" si="88"/>
        <v>-0.36067691470925978</v>
      </c>
      <c r="O408" s="10">
        <f t="shared" si="80"/>
        <v>0</v>
      </c>
      <c r="P408" s="10">
        <f t="shared" si="81"/>
        <v>-146.0741504572502</v>
      </c>
      <c r="Q408" s="9">
        <f t="shared" si="89"/>
        <v>51291.441798191656</v>
      </c>
      <c r="R408" s="9">
        <f t="shared" si="82"/>
        <v>51.291441798191656</v>
      </c>
      <c r="S408" s="9">
        <f t="shared" si="90"/>
        <v>17454.499467666232</v>
      </c>
      <c r="T408" s="38">
        <f t="shared" si="83"/>
        <v>17.454499467666231</v>
      </c>
      <c r="U408" s="38">
        <f t="shared" si="84"/>
        <v>1134.542465398305</v>
      </c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</row>
    <row r="409" spans="2:33" x14ac:dyDescent="0.75">
      <c r="B409" s="3" t="s">
        <v>8</v>
      </c>
      <c r="C409" s="3">
        <v>405</v>
      </c>
      <c r="D409" s="3">
        <v>405</v>
      </c>
      <c r="E409" s="3">
        <f t="shared" si="78"/>
        <v>5.6111111111111107</v>
      </c>
      <c r="F409" s="10">
        <v>20.2</v>
      </c>
      <c r="G409" s="10">
        <f t="shared" si="85"/>
        <v>-0.40277777777777812</v>
      </c>
      <c r="H409" s="10">
        <f t="shared" si="79"/>
        <v>-1.4500000000000011</v>
      </c>
      <c r="I409" s="10">
        <f>'Vehicle Data'!$B$6*'WLTP Calculations'!G409</f>
        <v>-117.88741666666678</v>
      </c>
      <c r="J409" s="10">
        <f>'Vehicle Data'!$B$6*9.81*'Vehicle Data'!$B$8</f>
        <v>57.42499320000001</v>
      </c>
      <c r="K409" s="10">
        <f>0.5*(1.225*'Vehicle Data'!B$9*'Vehicle Data'!B$7*'WLTP Calculations'!F409)</f>
        <v>2.4497550000000001</v>
      </c>
      <c r="L409" s="10">
        <f t="shared" si="86"/>
        <v>-5.8012668466666764E-2</v>
      </c>
      <c r="M409" s="10">
        <f t="shared" si="87"/>
        <v>-0.32551552861851907</v>
      </c>
      <c r="N409" s="10">
        <f t="shared" si="88"/>
        <v>-0.34557579751435186</v>
      </c>
      <c r="O409" s="10">
        <f t="shared" si="80"/>
        <v>0</v>
      </c>
      <c r="P409" s="10">
        <f t="shared" si="81"/>
        <v>-140.30377379082685</v>
      </c>
      <c r="Q409" s="9">
        <f t="shared" si="89"/>
        <v>51291.441798191656</v>
      </c>
      <c r="R409" s="9">
        <f t="shared" si="82"/>
        <v>51.291441798191656</v>
      </c>
      <c r="S409" s="9">
        <f t="shared" si="90"/>
        <v>17594.803241457059</v>
      </c>
      <c r="T409" s="38">
        <f t="shared" si="83"/>
        <v>17.594803241457058</v>
      </c>
      <c r="U409" s="38">
        <f t="shared" si="84"/>
        <v>1143.6622106947088</v>
      </c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</row>
    <row r="410" spans="2:33" x14ac:dyDescent="0.75">
      <c r="B410" s="3" t="s">
        <v>8</v>
      </c>
      <c r="C410" s="3">
        <v>406</v>
      </c>
      <c r="D410" s="3">
        <v>406</v>
      </c>
      <c r="E410" s="3">
        <f t="shared" si="78"/>
        <v>5.1944444444444438</v>
      </c>
      <c r="F410" s="10">
        <v>18.7</v>
      </c>
      <c r="G410" s="10">
        <f t="shared" si="85"/>
        <v>-0.4444444444444442</v>
      </c>
      <c r="H410" s="10">
        <f t="shared" si="79"/>
        <v>-1.5999999999999996</v>
      </c>
      <c r="I410" s="10">
        <f>'Vehicle Data'!$B$6*'WLTP Calculations'!G410</f>
        <v>-130.0826666666666</v>
      </c>
      <c r="J410" s="10">
        <f>'Vehicle Data'!$B$6*9.81*'Vehicle Data'!$B$8</f>
        <v>57.42499320000001</v>
      </c>
      <c r="K410" s="10">
        <f>0.5*(1.225*'Vehicle Data'!B$9*'Vehicle Data'!B$7*'WLTP Calculations'!F410)</f>
        <v>2.2678425</v>
      </c>
      <c r="L410" s="10">
        <f t="shared" si="86"/>
        <v>-7.0389830966666581E-2</v>
      </c>
      <c r="M410" s="10">
        <f t="shared" si="87"/>
        <v>-0.3656360664101847</v>
      </c>
      <c r="N410" s="10">
        <f t="shared" si="88"/>
        <v>-0.36869925643657353</v>
      </c>
      <c r="O410" s="10">
        <f t="shared" si="80"/>
        <v>0</v>
      </c>
      <c r="P410" s="10">
        <f t="shared" si="81"/>
        <v>-150.06059736968544</v>
      </c>
      <c r="Q410" s="9">
        <f t="shared" si="89"/>
        <v>51291.441798191656</v>
      </c>
      <c r="R410" s="9">
        <f t="shared" si="82"/>
        <v>51.291441798191656</v>
      </c>
      <c r="S410" s="9">
        <f t="shared" si="90"/>
        <v>17744.863838826743</v>
      </c>
      <c r="T410" s="38">
        <f t="shared" si="83"/>
        <v>17.744863838826742</v>
      </c>
      <c r="U410" s="38">
        <f t="shared" si="84"/>
        <v>1153.4161495237381</v>
      </c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</row>
    <row r="411" spans="2:33" x14ac:dyDescent="0.75">
      <c r="B411" s="3" t="s">
        <v>8</v>
      </c>
      <c r="C411" s="3">
        <v>407</v>
      </c>
      <c r="D411" s="3">
        <v>407</v>
      </c>
      <c r="E411" s="3">
        <f t="shared" si="78"/>
        <v>4.7222222222222223</v>
      </c>
      <c r="F411" s="10">
        <v>17</v>
      </c>
      <c r="G411" s="10">
        <f t="shared" si="85"/>
        <v>-0.47222222222222188</v>
      </c>
      <c r="H411" s="10">
        <f t="shared" si="79"/>
        <v>-1.6999999999999993</v>
      </c>
      <c r="I411" s="10">
        <f>'Vehicle Data'!$B$6*'WLTP Calculations'!G411</f>
        <v>-138.21283333333324</v>
      </c>
      <c r="J411" s="10">
        <f>'Vehicle Data'!$B$6*9.81*'Vehicle Data'!$B$8</f>
        <v>57.42499320000001</v>
      </c>
      <c r="K411" s="10">
        <f>0.5*(1.225*'Vehicle Data'!B$9*'Vehicle Data'!B$7*'WLTP Calculations'!F411)</f>
        <v>2.0616750000000001</v>
      </c>
      <c r="L411" s="10">
        <f t="shared" si="86"/>
        <v>-7.872616513333322E-2</v>
      </c>
      <c r="M411" s="10">
        <f t="shared" si="87"/>
        <v>-0.37176244646296241</v>
      </c>
      <c r="N411" s="10">
        <f t="shared" si="88"/>
        <v>-0.30178261757731467</v>
      </c>
      <c r="O411" s="10">
        <f t="shared" si="80"/>
        <v>0</v>
      </c>
      <c r="P411" s="10">
        <f t="shared" si="81"/>
        <v>-123.12730797154438</v>
      </c>
      <c r="Q411" s="9">
        <f t="shared" si="89"/>
        <v>51291.441798191656</v>
      </c>
      <c r="R411" s="9">
        <f t="shared" si="82"/>
        <v>51.291441798191656</v>
      </c>
      <c r="S411" s="9">
        <f t="shared" si="90"/>
        <v>17867.991146798286</v>
      </c>
      <c r="T411" s="38">
        <f t="shared" si="83"/>
        <v>17.867991146798285</v>
      </c>
      <c r="U411" s="38">
        <f t="shared" si="84"/>
        <v>1161.4194245418885</v>
      </c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</row>
    <row r="412" spans="2:33" x14ac:dyDescent="0.75">
      <c r="B412" s="3" t="s">
        <v>8</v>
      </c>
      <c r="C412" s="3">
        <v>408</v>
      </c>
      <c r="D412" s="3">
        <v>408</v>
      </c>
      <c r="E412" s="3">
        <f t="shared" si="78"/>
        <v>4.25</v>
      </c>
      <c r="F412" s="10">
        <v>15.3</v>
      </c>
      <c r="G412" s="10">
        <f t="shared" si="85"/>
        <v>-0.38888888888888906</v>
      </c>
      <c r="H412" s="10">
        <f t="shared" si="79"/>
        <v>-1.4000000000000004</v>
      </c>
      <c r="I412" s="10">
        <f>'Vehicle Data'!$B$6*'WLTP Calculations'!G412</f>
        <v>-113.8223333333334</v>
      </c>
      <c r="J412" s="10">
        <f>'Vehicle Data'!$B$6*9.81*'Vehicle Data'!$B$8</f>
        <v>57.42499320000001</v>
      </c>
      <c r="K412" s="10">
        <f>0.5*(1.225*'Vehicle Data'!B$9*'Vehicle Data'!B$7*'WLTP Calculations'!F412)</f>
        <v>1.8555075000000003</v>
      </c>
      <c r="L412" s="10">
        <f t="shared" si="86"/>
        <v>-5.4541832633333391E-2</v>
      </c>
      <c r="M412" s="10">
        <f t="shared" si="87"/>
        <v>-0.2318027886916669</v>
      </c>
      <c r="N412" s="10">
        <f t="shared" si="88"/>
        <v>-0.11149164048842602</v>
      </c>
      <c r="O412" s="10">
        <f t="shared" si="80"/>
        <v>0</v>
      </c>
      <c r="P412" s="10">
        <f t="shared" si="81"/>
        <v>-45.600080959766245</v>
      </c>
      <c r="Q412" s="9">
        <f t="shared" si="89"/>
        <v>51291.441798191656</v>
      </c>
      <c r="R412" s="9">
        <f t="shared" si="82"/>
        <v>51.291441798191656</v>
      </c>
      <c r="S412" s="9">
        <f t="shared" si="90"/>
        <v>17913.59122775805</v>
      </c>
      <c r="T412" s="38">
        <f t="shared" si="83"/>
        <v>17.913591227758051</v>
      </c>
      <c r="U412" s="38">
        <f t="shared" si="84"/>
        <v>1164.3834298042734</v>
      </c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</row>
    <row r="413" spans="2:33" x14ac:dyDescent="0.75">
      <c r="B413" s="3" t="s">
        <v>8</v>
      </c>
      <c r="C413" s="3">
        <v>409</v>
      </c>
      <c r="D413" s="3">
        <v>409</v>
      </c>
      <c r="E413" s="3">
        <f t="shared" si="78"/>
        <v>3.9444444444444442</v>
      </c>
      <c r="F413" s="10">
        <v>14.2</v>
      </c>
      <c r="G413" s="10">
        <f t="shared" si="85"/>
        <v>-0.19444444444444442</v>
      </c>
      <c r="H413" s="10">
        <f t="shared" si="79"/>
        <v>-0.70000000000000018</v>
      </c>
      <c r="I413" s="10">
        <f>'Vehicle Data'!$B$6*'WLTP Calculations'!G413</f>
        <v>-56.911166666666666</v>
      </c>
      <c r="J413" s="10">
        <f>'Vehicle Data'!$B$6*9.81*'Vehicle Data'!$B$8</f>
        <v>57.42499320000001</v>
      </c>
      <c r="K413" s="10">
        <f>0.5*(1.225*'Vehicle Data'!B$9*'Vehicle Data'!B$7*'WLTP Calculations'!F413)</f>
        <v>1.722105</v>
      </c>
      <c r="L413" s="10">
        <f t="shared" si="86"/>
        <v>2.2359315333333437E-3</v>
      </c>
      <c r="M413" s="10">
        <f t="shared" si="87"/>
        <v>8.8195077148148556E-3</v>
      </c>
      <c r="N413" s="10">
        <f t="shared" si="88"/>
        <v>0.10283053601898157</v>
      </c>
      <c r="O413" s="10">
        <f t="shared" si="80"/>
        <v>42.160519767782439</v>
      </c>
      <c r="P413" s="10">
        <f t="shared" si="81"/>
        <v>0</v>
      </c>
      <c r="Q413" s="9">
        <f t="shared" si="89"/>
        <v>51333.602317959441</v>
      </c>
      <c r="R413" s="9">
        <f t="shared" si="82"/>
        <v>51.333602317959439</v>
      </c>
      <c r="S413" s="9">
        <f t="shared" si="90"/>
        <v>17913.59122775805</v>
      </c>
      <c r="T413" s="38">
        <f t="shared" si="83"/>
        <v>17.913591227758051</v>
      </c>
      <c r="U413" s="38">
        <f t="shared" si="84"/>
        <v>1164.3834298042734</v>
      </c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</row>
    <row r="414" spans="2:33" x14ac:dyDescent="0.75">
      <c r="B414" s="3" t="s">
        <v>8</v>
      </c>
      <c r="C414" s="3">
        <v>410</v>
      </c>
      <c r="D414" s="3">
        <v>410</v>
      </c>
      <c r="E414" s="3">
        <f t="shared" si="78"/>
        <v>3.8611111111111112</v>
      </c>
      <c r="F414" s="10">
        <v>13.9</v>
      </c>
      <c r="G414" s="10">
        <f t="shared" si="85"/>
        <v>-2.7777777777777679E-2</v>
      </c>
      <c r="H414" s="10">
        <f t="shared" si="79"/>
        <v>-9.9999999999999645E-2</v>
      </c>
      <c r="I414" s="10">
        <f>'Vehicle Data'!$B$6*'WLTP Calculations'!G414</f>
        <v>-8.1301666666666392</v>
      </c>
      <c r="J414" s="10">
        <f>'Vehicle Data'!$B$6*9.81*'Vehicle Data'!$B$8</f>
        <v>57.42499320000001</v>
      </c>
      <c r="K414" s="10">
        <f>0.5*(1.225*'Vehicle Data'!B$9*'Vehicle Data'!B$7*'WLTP Calculations'!F414)</f>
        <v>1.6857225000000002</v>
      </c>
      <c r="L414" s="10">
        <f t="shared" si="86"/>
        <v>5.0980549033333371E-2</v>
      </c>
      <c r="M414" s="10">
        <f t="shared" si="87"/>
        <v>0.19684156432314828</v>
      </c>
      <c r="N414" s="10">
        <f t="shared" si="88"/>
        <v>0.23709485227268517</v>
      </c>
      <c r="O414" s="10">
        <f t="shared" si="80"/>
        <v>97.445984284073603</v>
      </c>
      <c r="P414" s="10">
        <f t="shared" si="81"/>
        <v>0</v>
      </c>
      <c r="Q414" s="9">
        <f t="shared" si="89"/>
        <v>51431.048302243515</v>
      </c>
      <c r="R414" s="9">
        <f t="shared" si="82"/>
        <v>51.431048302243518</v>
      </c>
      <c r="S414" s="9">
        <f t="shared" si="90"/>
        <v>17913.59122775805</v>
      </c>
      <c r="T414" s="38">
        <f t="shared" si="83"/>
        <v>17.913591227758051</v>
      </c>
      <c r="U414" s="38">
        <f t="shared" si="84"/>
        <v>1164.3834298042734</v>
      </c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</row>
    <row r="415" spans="2:33" x14ac:dyDescent="0.75">
      <c r="B415" s="3" t="s">
        <v>8</v>
      </c>
      <c r="C415" s="3">
        <v>411</v>
      </c>
      <c r="D415" s="3">
        <v>411</v>
      </c>
      <c r="E415" s="3">
        <f t="shared" si="78"/>
        <v>3.8888888888888888</v>
      </c>
      <c r="F415" s="10">
        <v>14</v>
      </c>
      <c r="G415" s="10">
        <f t="shared" si="85"/>
        <v>4.1666666666666519E-2</v>
      </c>
      <c r="H415" s="10">
        <f t="shared" si="79"/>
        <v>0.14999999999999947</v>
      </c>
      <c r="I415" s="10">
        <f>'Vehicle Data'!$B$6*'WLTP Calculations'!G415</f>
        <v>12.195249999999959</v>
      </c>
      <c r="J415" s="10">
        <f>'Vehicle Data'!$B$6*9.81*'Vehicle Data'!$B$8</f>
        <v>57.42499320000001</v>
      </c>
      <c r="K415" s="10">
        <f>0.5*(1.225*'Vehicle Data'!B$9*'Vehicle Data'!B$7*'WLTP Calculations'!F415)</f>
        <v>1.6978500000000001</v>
      </c>
      <c r="L415" s="10">
        <f t="shared" si="86"/>
        <v>7.1318093199999974E-2</v>
      </c>
      <c r="M415" s="10">
        <f t="shared" si="87"/>
        <v>0.27734814022222209</v>
      </c>
      <c r="N415" s="10">
        <f t="shared" si="88"/>
        <v>0.29541152998703701</v>
      </c>
      <c r="O415" s="10">
        <f t="shared" si="80"/>
        <v>121.70955035465926</v>
      </c>
      <c r="P415" s="10">
        <f t="shared" si="81"/>
        <v>0</v>
      </c>
      <c r="Q415" s="9">
        <f t="shared" si="89"/>
        <v>51552.757852598173</v>
      </c>
      <c r="R415" s="9">
        <f t="shared" si="82"/>
        <v>51.552757852598177</v>
      </c>
      <c r="S415" s="9">
        <f t="shared" si="90"/>
        <v>17913.59122775805</v>
      </c>
      <c r="T415" s="38">
        <f t="shared" si="83"/>
        <v>17.913591227758051</v>
      </c>
      <c r="U415" s="38">
        <f t="shared" si="84"/>
        <v>1164.3834298042734</v>
      </c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</row>
    <row r="416" spans="2:33" x14ac:dyDescent="0.75">
      <c r="B416" s="3" t="s">
        <v>8</v>
      </c>
      <c r="C416" s="3">
        <v>412</v>
      </c>
      <c r="D416" s="3">
        <v>412</v>
      </c>
      <c r="E416" s="3">
        <f t="shared" si="78"/>
        <v>3.9444444444444442</v>
      </c>
      <c r="F416" s="10">
        <v>14.2</v>
      </c>
      <c r="G416" s="10">
        <f t="shared" si="85"/>
        <v>6.944444444444442E-2</v>
      </c>
      <c r="H416" s="10">
        <f t="shared" si="79"/>
        <v>0.25</v>
      </c>
      <c r="I416" s="10">
        <f>'Vehicle Data'!$B$6*'WLTP Calculations'!G416</f>
        <v>20.325416666666662</v>
      </c>
      <c r="J416" s="10">
        <f>'Vehicle Data'!$B$6*9.81*'Vehicle Data'!$B$8</f>
        <v>57.42499320000001</v>
      </c>
      <c r="K416" s="10">
        <f>0.5*(1.225*'Vehicle Data'!B$9*'Vehicle Data'!B$7*'WLTP Calculations'!F416)</f>
        <v>1.722105</v>
      </c>
      <c r="L416" s="10">
        <f t="shared" si="86"/>
        <v>7.9472514866666677E-2</v>
      </c>
      <c r="M416" s="10">
        <f t="shared" si="87"/>
        <v>0.31347491975185188</v>
      </c>
      <c r="N416" s="10">
        <f t="shared" si="88"/>
        <v>0.33323279716527798</v>
      </c>
      <c r="O416" s="10">
        <f t="shared" si="80"/>
        <v>137.6251452292598</v>
      </c>
      <c r="P416" s="10">
        <f t="shared" si="81"/>
        <v>0</v>
      </c>
      <c r="Q416" s="9">
        <f t="shared" si="89"/>
        <v>51690.38299782743</v>
      </c>
      <c r="R416" s="9">
        <f t="shared" si="82"/>
        <v>51.690382997827427</v>
      </c>
      <c r="S416" s="9">
        <f t="shared" si="90"/>
        <v>17913.59122775805</v>
      </c>
      <c r="T416" s="38">
        <f t="shared" si="83"/>
        <v>17.913591227758051</v>
      </c>
      <c r="U416" s="38">
        <f t="shared" si="84"/>
        <v>1164.3834298042734</v>
      </c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</row>
    <row r="417" spans="2:33" x14ac:dyDescent="0.75">
      <c r="B417" s="3" t="s">
        <v>8</v>
      </c>
      <c r="C417" s="3">
        <v>413</v>
      </c>
      <c r="D417" s="3">
        <v>413</v>
      </c>
      <c r="E417" s="3">
        <f t="shared" si="78"/>
        <v>4.0277777777777777</v>
      </c>
      <c r="F417" s="10">
        <v>14.5</v>
      </c>
      <c r="G417" s="10">
        <f t="shared" si="85"/>
        <v>9.7222222222222543E-2</v>
      </c>
      <c r="H417" s="10">
        <f t="shared" si="79"/>
        <v>0.35000000000000053</v>
      </c>
      <c r="I417" s="10">
        <f>'Vehicle Data'!$B$6*'WLTP Calculations'!G417</f>
        <v>28.455583333333429</v>
      </c>
      <c r="J417" s="10">
        <f>'Vehicle Data'!$B$6*9.81*'Vehicle Data'!$B$8</f>
        <v>57.42499320000001</v>
      </c>
      <c r="K417" s="10">
        <f>0.5*(1.225*'Vehicle Data'!B$9*'Vehicle Data'!B$7*'WLTP Calculations'!F417)</f>
        <v>1.7584875000000002</v>
      </c>
      <c r="L417" s="10">
        <f t="shared" si="86"/>
        <v>8.7639064033333436E-2</v>
      </c>
      <c r="M417" s="10">
        <f t="shared" si="87"/>
        <v>0.35299067457870409</v>
      </c>
      <c r="N417" s="10">
        <f t="shared" si="88"/>
        <v>0.4168471490620374</v>
      </c>
      <c r="O417" s="10">
        <f t="shared" si="80"/>
        <v>172.57471971168349</v>
      </c>
      <c r="P417" s="10">
        <f t="shared" si="81"/>
        <v>0</v>
      </c>
      <c r="Q417" s="9">
        <f t="shared" si="89"/>
        <v>51862.957717539117</v>
      </c>
      <c r="R417" s="9">
        <f t="shared" si="82"/>
        <v>51.862957717539118</v>
      </c>
      <c r="S417" s="9">
        <f t="shared" si="90"/>
        <v>17913.59122775805</v>
      </c>
      <c r="T417" s="38">
        <f t="shared" si="83"/>
        <v>17.913591227758051</v>
      </c>
      <c r="U417" s="38">
        <f t="shared" si="84"/>
        <v>1164.3834298042734</v>
      </c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</row>
    <row r="418" spans="2:33" x14ac:dyDescent="0.75">
      <c r="B418" s="3" t="s">
        <v>8</v>
      </c>
      <c r="C418" s="3">
        <v>414</v>
      </c>
      <c r="D418" s="3">
        <v>414</v>
      </c>
      <c r="E418" s="3">
        <f t="shared" si="78"/>
        <v>4.1388888888888893</v>
      </c>
      <c r="F418" s="10">
        <v>14.9</v>
      </c>
      <c r="G418" s="10">
        <f t="shared" si="85"/>
        <v>0.19444444444444464</v>
      </c>
      <c r="H418" s="10">
        <f t="shared" si="79"/>
        <v>0.70000000000000018</v>
      </c>
      <c r="I418" s="10">
        <f>'Vehicle Data'!$B$6*'WLTP Calculations'!G418</f>
        <v>56.91116666666673</v>
      </c>
      <c r="J418" s="10">
        <f>'Vehicle Data'!$B$6*9.81*'Vehicle Data'!$B$8</f>
        <v>57.42499320000001</v>
      </c>
      <c r="K418" s="10">
        <f>0.5*(1.225*'Vehicle Data'!B$9*'Vehicle Data'!B$7*'WLTP Calculations'!F418)</f>
        <v>1.8069975000000003</v>
      </c>
      <c r="L418" s="10">
        <f t="shared" si="86"/>
        <v>0.11614315736666674</v>
      </c>
      <c r="M418" s="10">
        <f t="shared" si="87"/>
        <v>0.48070362354537072</v>
      </c>
      <c r="N418" s="10">
        <f t="shared" si="88"/>
        <v>0.59585008255462968</v>
      </c>
      <c r="O418" s="10">
        <f t="shared" si="80"/>
        <v>247.27778426017133</v>
      </c>
      <c r="P418" s="10">
        <f t="shared" si="81"/>
        <v>0</v>
      </c>
      <c r="Q418" s="9">
        <f t="shared" si="89"/>
        <v>52110.235501799289</v>
      </c>
      <c r="R418" s="9">
        <f t="shared" si="82"/>
        <v>52.110235501799288</v>
      </c>
      <c r="S418" s="9">
        <f t="shared" si="90"/>
        <v>17913.59122775805</v>
      </c>
      <c r="T418" s="38">
        <f t="shared" si="83"/>
        <v>17.913591227758051</v>
      </c>
      <c r="U418" s="38">
        <f t="shared" si="84"/>
        <v>1164.3834298042734</v>
      </c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</row>
    <row r="419" spans="2:33" x14ac:dyDescent="0.75">
      <c r="B419" s="3" t="s">
        <v>8</v>
      </c>
      <c r="C419" s="3">
        <v>415</v>
      </c>
      <c r="D419" s="3">
        <v>415</v>
      </c>
      <c r="E419" s="3">
        <f t="shared" si="78"/>
        <v>4.416666666666667</v>
      </c>
      <c r="F419" s="10">
        <v>15.9</v>
      </c>
      <c r="G419" s="10">
        <f t="shared" si="85"/>
        <v>0.34722222222222188</v>
      </c>
      <c r="H419" s="10">
        <f t="shared" si="79"/>
        <v>1.2499999999999991</v>
      </c>
      <c r="I419" s="10">
        <f>'Vehicle Data'!$B$6*'WLTP Calculations'!G419</f>
        <v>101.62708333333325</v>
      </c>
      <c r="J419" s="10">
        <f>'Vehicle Data'!$B$6*9.81*'Vehicle Data'!$B$8</f>
        <v>57.42499320000001</v>
      </c>
      <c r="K419" s="10">
        <f>0.5*(1.225*'Vehicle Data'!B$9*'Vehicle Data'!B$7*'WLTP Calculations'!F419)</f>
        <v>1.9282725000000003</v>
      </c>
      <c r="L419" s="10">
        <f t="shared" si="86"/>
        <v>0.16098034903333325</v>
      </c>
      <c r="M419" s="10">
        <f t="shared" si="87"/>
        <v>0.71099654156388858</v>
      </c>
      <c r="N419" s="10">
        <f t="shared" si="88"/>
        <v>0.77444559032083293</v>
      </c>
      <c r="O419" s="10">
        <f t="shared" si="80"/>
        <v>322.16936557346651</v>
      </c>
      <c r="P419" s="10">
        <f t="shared" si="81"/>
        <v>0</v>
      </c>
      <c r="Q419" s="9">
        <f t="shared" si="89"/>
        <v>52432.404867372752</v>
      </c>
      <c r="R419" s="9">
        <f t="shared" si="82"/>
        <v>52.432404867372753</v>
      </c>
      <c r="S419" s="9">
        <f t="shared" si="90"/>
        <v>17913.59122775805</v>
      </c>
      <c r="T419" s="38">
        <f t="shared" si="83"/>
        <v>17.913591227758051</v>
      </c>
      <c r="U419" s="38">
        <f t="shared" si="84"/>
        <v>1164.3834298042734</v>
      </c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</row>
    <row r="420" spans="2:33" x14ac:dyDescent="0.75">
      <c r="B420" s="3" t="s">
        <v>8</v>
      </c>
      <c r="C420" s="3">
        <v>416</v>
      </c>
      <c r="D420" s="3">
        <v>416</v>
      </c>
      <c r="E420" s="3">
        <f t="shared" si="78"/>
        <v>4.833333333333333</v>
      </c>
      <c r="F420" s="10">
        <v>17.399999999999999</v>
      </c>
      <c r="G420" s="10">
        <f t="shared" si="85"/>
        <v>0.3888888888888884</v>
      </c>
      <c r="H420" s="10">
        <f t="shared" si="79"/>
        <v>1.3999999999999995</v>
      </c>
      <c r="I420" s="10">
        <f>'Vehicle Data'!$B$6*'WLTP Calculations'!G420</f>
        <v>113.82233333333321</v>
      </c>
      <c r="J420" s="10">
        <f>'Vehicle Data'!$B$6*9.81*'Vehicle Data'!$B$8</f>
        <v>57.42499320000001</v>
      </c>
      <c r="K420" s="10">
        <f>0.5*(1.225*'Vehicle Data'!B$9*'Vehicle Data'!B$7*'WLTP Calculations'!F420)</f>
        <v>2.110185</v>
      </c>
      <c r="L420" s="10">
        <f t="shared" si="86"/>
        <v>0.17335751153333323</v>
      </c>
      <c r="M420" s="10">
        <f t="shared" si="87"/>
        <v>0.83789463907777728</v>
      </c>
      <c r="N420" s="10">
        <f t="shared" si="88"/>
        <v>0.75346759999120372</v>
      </c>
      <c r="O420" s="10">
        <f t="shared" si="80"/>
        <v>314.19598919633194</v>
      </c>
      <c r="P420" s="10">
        <f t="shared" si="81"/>
        <v>0</v>
      </c>
      <c r="Q420" s="9">
        <f t="shared" si="89"/>
        <v>52746.600856569086</v>
      </c>
      <c r="R420" s="9">
        <f t="shared" si="82"/>
        <v>52.746600856569088</v>
      </c>
      <c r="S420" s="9">
        <f t="shared" si="90"/>
        <v>17913.59122775805</v>
      </c>
      <c r="T420" s="38">
        <f t="shared" si="83"/>
        <v>17.913591227758051</v>
      </c>
      <c r="U420" s="38">
        <f t="shared" si="84"/>
        <v>1164.3834298042734</v>
      </c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</row>
    <row r="421" spans="2:33" x14ac:dyDescent="0.75">
      <c r="B421" s="3" t="s">
        <v>8</v>
      </c>
      <c r="C421" s="3">
        <v>417</v>
      </c>
      <c r="D421" s="3">
        <v>417</v>
      </c>
      <c r="E421" s="3">
        <f t="shared" si="78"/>
        <v>5.1944444444444438</v>
      </c>
      <c r="F421" s="10">
        <v>18.7</v>
      </c>
      <c r="G421" s="10">
        <f t="shared" si="85"/>
        <v>0.2361111111111116</v>
      </c>
      <c r="H421" s="10">
        <f t="shared" si="79"/>
        <v>0.85000000000000142</v>
      </c>
      <c r="I421" s="10">
        <f>'Vehicle Data'!$B$6*'WLTP Calculations'!G421</f>
        <v>69.106416666666817</v>
      </c>
      <c r="J421" s="10">
        <f>'Vehicle Data'!$B$6*9.81*'Vehicle Data'!$B$8</f>
        <v>57.42499320000001</v>
      </c>
      <c r="K421" s="10">
        <f>0.5*(1.225*'Vehicle Data'!B$9*'Vehicle Data'!B$7*'WLTP Calculations'!F421)</f>
        <v>2.2678425</v>
      </c>
      <c r="L421" s="10">
        <f t="shared" si="86"/>
        <v>0.12879925236666681</v>
      </c>
      <c r="M421" s="10">
        <f t="shared" si="87"/>
        <v>0.66904056090463027</v>
      </c>
      <c r="N421" s="10">
        <f t="shared" si="88"/>
        <v>0.50378455747129691</v>
      </c>
      <c r="O421" s="10">
        <f t="shared" si="80"/>
        <v>210.58194502300211</v>
      </c>
      <c r="P421" s="10">
        <f t="shared" si="81"/>
        <v>0</v>
      </c>
      <c r="Q421" s="9">
        <f t="shared" si="89"/>
        <v>52957.182801592091</v>
      </c>
      <c r="R421" s="9">
        <f t="shared" si="82"/>
        <v>52.95718280159209</v>
      </c>
      <c r="S421" s="9">
        <f t="shared" si="90"/>
        <v>17913.59122775805</v>
      </c>
      <c r="T421" s="38">
        <f t="shared" si="83"/>
        <v>17.913591227758051</v>
      </c>
      <c r="U421" s="38">
        <f t="shared" si="84"/>
        <v>1164.3834298042734</v>
      </c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</row>
    <row r="422" spans="2:33" x14ac:dyDescent="0.75">
      <c r="B422" s="3" t="s">
        <v>8</v>
      </c>
      <c r="C422" s="3">
        <v>418</v>
      </c>
      <c r="D422" s="3">
        <v>418</v>
      </c>
      <c r="E422" s="3">
        <f t="shared" si="78"/>
        <v>5.3055555555555562</v>
      </c>
      <c r="F422" s="10">
        <v>19.100000000000001</v>
      </c>
      <c r="G422" s="10">
        <f t="shared" si="85"/>
        <v>1.3888888888889284E-2</v>
      </c>
      <c r="H422" s="10">
        <f t="shared" si="79"/>
        <v>5.0000000000000711E-2</v>
      </c>
      <c r="I422" s="10">
        <f>'Vehicle Data'!$B$6*'WLTP Calculations'!G422</f>
        <v>4.0650833333334493</v>
      </c>
      <c r="J422" s="10">
        <f>'Vehicle Data'!$B$6*9.81*'Vehicle Data'!$B$8</f>
        <v>57.42499320000001</v>
      </c>
      <c r="K422" s="10">
        <f>0.5*(1.225*'Vehicle Data'!B$9*'Vehicle Data'!B$7*'WLTP Calculations'!F422)</f>
        <v>2.3163525000000003</v>
      </c>
      <c r="L422" s="10">
        <f t="shared" si="86"/>
        <v>6.3806429033333459E-2</v>
      </c>
      <c r="M422" s="10">
        <f t="shared" si="87"/>
        <v>0.33852855403796367</v>
      </c>
      <c r="N422" s="10">
        <f t="shared" si="88"/>
        <v>0.16594480593009284</v>
      </c>
      <c r="O422" s="10">
        <f t="shared" si="80"/>
        <v>69.530873684708894</v>
      </c>
      <c r="P422" s="10">
        <f t="shared" si="81"/>
        <v>0</v>
      </c>
      <c r="Q422" s="9">
        <f t="shared" si="89"/>
        <v>53026.713675276798</v>
      </c>
      <c r="R422" s="9">
        <f t="shared" si="82"/>
        <v>53.026713675276795</v>
      </c>
      <c r="S422" s="9">
        <f t="shared" si="90"/>
        <v>17913.59122775805</v>
      </c>
      <c r="T422" s="38">
        <f t="shared" si="83"/>
        <v>17.913591227758051</v>
      </c>
      <c r="U422" s="38">
        <f t="shared" si="84"/>
        <v>1164.3834298042734</v>
      </c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</row>
    <row r="423" spans="2:33" x14ac:dyDescent="0.75">
      <c r="B423" s="3" t="s">
        <v>8</v>
      </c>
      <c r="C423" s="3">
        <v>419</v>
      </c>
      <c r="D423" s="3">
        <v>419</v>
      </c>
      <c r="E423" s="3">
        <f t="shared" si="78"/>
        <v>5.2222222222222223</v>
      </c>
      <c r="F423" s="10">
        <v>18.8</v>
      </c>
      <c r="G423" s="10">
        <f t="shared" si="85"/>
        <v>-0.20833333333333348</v>
      </c>
      <c r="H423" s="10">
        <f t="shared" si="79"/>
        <v>-0.75</v>
      </c>
      <c r="I423" s="10">
        <f>'Vehicle Data'!$B$6*'WLTP Calculations'!G423</f>
        <v>-60.97625000000005</v>
      </c>
      <c r="J423" s="10">
        <f>'Vehicle Data'!$B$6*9.81*'Vehicle Data'!$B$8</f>
        <v>57.42499320000001</v>
      </c>
      <c r="K423" s="10">
        <f>0.5*(1.225*'Vehicle Data'!B$9*'Vehicle Data'!B$7*'WLTP Calculations'!F423)</f>
        <v>2.2799700000000001</v>
      </c>
      <c r="L423" s="10">
        <f t="shared" si="86"/>
        <v>-1.2712868000000399E-3</v>
      </c>
      <c r="M423" s="10">
        <f t="shared" si="87"/>
        <v>-6.638942177777986E-3</v>
      </c>
      <c r="N423" s="10">
        <f t="shared" si="88"/>
        <v>-7.6340893637037013E-2</v>
      </c>
      <c r="O423" s="10">
        <f t="shared" si="80"/>
        <v>0</v>
      </c>
      <c r="P423" s="10">
        <f t="shared" si="81"/>
        <v>-32.063175327555548</v>
      </c>
      <c r="Q423" s="9">
        <f t="shared" si="89"/>
        <v>53026.713675276798</v>
      </c>
      <c r="R423" s="9">
        <f t="shared" si="82"/>
        <v>53.026713675276795</v>
      </c>
      <c r="S423" s="9">
        <f t="shared" si="90"/>
        <v>17945.654403085606</v>
      </c>
      <c r="T423" s="38">
        <f t="shared" si="83"/>
        <v>17.945654403085605</v>
      </c>
      <c r="U423" s="38">
        <f t="shared" si="84"/>
        <v>1166.4675362005644</v>
      </c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</row>
    <row r="424" spans="2:33" x14ac:dyDescent="0.75">
      <c r="B424" s="3" t="s">
        <v>8</v>
      </c>
      <c r="C424" s="3">
        <v>420</v>
      </c>
      <c r="D424" s="3">
        <v>420</v>
      </c>
      <c r="E424" s="3">
        <f t="shared" si="78"/>
        <v>4.8888888888888893</v>
      </c>
      <c r="F424" s="10">
        <v>17.600000000000001</v>
      </c>
      <c r="G424" s="10">
        <f t="shared" si="85"/>
        <v>-0.30555555555555536</v>
      </c>
      <c r="H424" s="10">
        <f t="shared" si="79"/>
        <v>-1.0999999999999996</v>
      </c>
      <c r="I424" s="10">
        <f>'Vehicle Data'!$B$6*'WLTP Calculations'!G424</f>
        <v>-89.431833333333287</v>
      </c>
      <c r="J424" s="10">
        <f>'Vehicle Data'!$B$6*9.81*'Vehicle Data'!$B$8</f>
        <v>57.42499320000001</v>
      </c>
      <c r="K424" s="10">
        <f>0.5*(1.225*'Vehicle Data'!B$9*'Vehicle Data'!B$7*'WLTP Calculations'!F424)</f>
        <v>2.1344400000000001</v>
      </c>
      <c r="L424" s="10">
        <f t="shared" si="86"/>
        <v>-2.9872400133333275E-2</v>
      </c>
      <c r="M424" s="10">
        <f t="shared" si="87"/>
        <v>-0.14604284509629603</v>
      </c>
      <c r="N424" s="10">
        <f t="shared" si="88"/>
        <v>-6.7195303179629615E-2</v>
      </c>
      <c r="O424" s="10">
        <f t="shared" si="80"/>
        <v>0</v>
      </c>
      <c r="P424" s="10">
        <f t="shared" si="81"/>
        <v>-28.289222638624068</v>
      </c>
      <c r="Q424" s="9">
        <f t="shared" si="89"/>
        <v>53026.713675276798</v>
      </c>
      <c r="R424" s="9">
        <f t="shared" si="82"/>
        <v>53.026713675276795</v>
      </c>
      <c r="S424" s="9">
        <f t="shared" si="90"/>
        <v>17973.943625724231</v>
      </c>
      <c r="T424" s="38">
        <f t="shared" si="83"/>
        <v>17.973943625724232</v>
      </c>
      <c r="U424" s="38">
        <f t="shared" si="84"/>
        <v>1168.306335672075</v>
      </c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</row>
    <row r="425" spans="2:33" x14ac:dyDescent="0.75">
      <c r="B425" s="3" t="s">
        <v>8</v>
      </c>
      <c r="C425" s="3">
        <v>421</v>
      </c>
      <c r="D425" s="3">
        <v>421</v>
      </c>
      <c r="E425" s="3">
        <f t="shared" si="78"/>
        <v>4.6111111111111116</v>
      </c>
      <c r="F425" s="10">
        <v>16.600000000000001</v>
      </c>
      <c r="G425" s="10">
        <f t="shared" si="85"/>
        <v>-0.19444444444444464</v>
      </c>
      <c r="H425" s="10">
        <f t="shared" si="79"/>
        <v>-0.70000000000000107</v>
      </c>
      <c r="I425" s="10">
        <f>'Vehicle Data'!$B$6*'WLTP Calculations'!G425</f>
        <v>-56.91116666666673</v>
      </c>
      <c r="J425" s="10">
        <f>'Vehicle Data'!$B$6*9.81*'Vehicle Data'!$B$8</f>
        <v>57.42499320000001</v>
      </c>
      <c r="K425" s="10">
        <f>0.5*(1.225*'Vehicle Data'!B$9*'Vehicle Data'!B$7*'WLTP Calculations'!F425)</f>
        <v>2.0131650000000003</v>
      </c>
      <c r="L425" s="10">
        <f t="shared" si="86"/>
        <v>2.52699153333328E-3</v>
      </c>
      <c r="M425" s="10">
        <f t="shared" si="87"/>
        <v>1.1652238737036793E-2</v>
      </c>
      <c r="N425" s="10">
        <f t="shared" si="88"/>
        <v>0.1211599528185182</v>
      </c>
      <c r="O425" s="10">
        <f t="shared" si="80"/>
        <v>51.129500089414677</v>
      </c>
      <c r="P425" s="10">
        <f t="shared" si="81"/>
        <v>0</v>
      </c>
      <c r="Q425" s="9">
        <f t="shared" si="89"/>
        <v>53077.843175366215</v>
      </c>
      <c r="R425" s="9">
        <f t="shared" si="82"/>
        <v>53.077843175366212</v>
      </c>
      <c r="S425" s="9">
        <f t="shared" si="90"/>
        <v>17973.943625724231</v>
      </c>
      <c r="T425" s="38">
        <f t="shared" si="83"/>
        <v>17.973943625724232</v>
      </c>
      <c r="U425" s="38">
        <f t="shared" si="84"/>
        <v>1168.306335672075</v>
      </c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</row>
    <row r="426" spans="2:33" x14ac:dyDescent="0.75">
      <c r="B426" s="3" t="s">
        <v>8</v>
      </c>
      <c r="C426" s="3">
        <v>422</v>
      </c>
      <c r="D426" s="3">
        <v>422</v>
      </c>
      <c r="E426" s="3">
        <f t="shared" si="78"/>
        <v>4.5</v>
      </c>
      <c r="F426" s="10">
        <v>16.2</v>
      </c>
      <c r="G426" s="10">
        <f t="shared" si="85"/>
        <v>-2.7777777777778123E-2</v>
      </c>
      <c r="H426" s="10">
        <f t="shared" si="79"/>
        <v>-0.10000000000000142</v>
      </c>
      <c r="I426" s="10">
        <f>'Vehicle Data'!$B$6*'WLTP Calculations'!G426</f>
        <v>-8.1301666666667689</v>
      </c>
      <c r="J426" s="10">
        <f>'Vehicle Data'!$B$6*9.81*'Vehicle Data'!$B$8</f>
        <v>57.42499320000001</v>
      </c>
      <c r="K426" s="10">
        <f>0.5*(1.225*'Vehicle Data'!B$9*'Vehicle Data'!B$7*'WLTP Calculations'!F426)</f>
        <v>1.964655</v>
      </c>
      <c r="L426" s="10">
        <f t="shared" si="86"/>
        <v>5.1259481533333241E-2</v>
      </c>
      <c r="M426" s="10">
        <f t="shared" si="87"/>
        <v>0.2306676668999996</v>
      </c>
      <c r="N426" s="10">
        <f t="shared" si="88"/>
        <v>0.34325906666481459</v>
      </c>
      <c r="O426" s="10">
        <f t="shared" si="80"/>
        <v>145.19858519921658</v>
      </c>
      <c r="P426" s="10">
        <f t="shared" si="81"/>
        <v>0</v>
      </c>
      <c r="Q426" s="9">
        <f t="shared" si="89"/>
        <v>53223.041760565429</v>
      </c>
      <c r="R426" s="9">
        <f t="shared" si="82"/>
        <v>53.22304176056543</v>
      </c>
      <c r="S426" s="9">
        <f t="shared" si="90"/>
        <v>17973.943625724231</v>
      </c>
      <c r="T426" s="38">
        <f t="shared" si="83"/>
        <v>17.973943625724232</v>
      </c>
      <c r="U426" s="38">
        <f t="shared" si="84"/>
        <v>1168.306335672075</v>
      </c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</row>
    <row r="427" spans="2:33" x14ac:dyDescent="0.75">
      <c r="B427" s="3" t="s">
        <v>8</v>
      </c>
      <c r="C427" s="3">
        <v>423</v>
      </c>
      <c r="D427" s="3">
        <v>423</v>
      </c>
      <c r="E427" s="3">
        <f t="shared" si="78"/>
        <v>4.5555555555555554</v>
      </c>
      <c r="F427" s="10">
        <v>16.399999999999999</v>
      </c>
      <c r="G427" s="10">
        <f t="shared" si="85"/>
        <v>0.13888888888888884</v>
      </c>
      <c r="H427" s="10">
        <f t="shared" si="79"/>
        <v>0.5</v>
      </c>
      <c r="I427" s="10">
        <f>'Vehicle Data'!$B$6*'WLTP Calculations'!G427</f>
        <v>40.650833333333324</v>
      </c>
      <c r="J427" s="10">
        <f>'Vehicle Data'!$B$6*9.81*'Vehicle Data'!$B$8</f>
        <v>57.42499320000001</v>
      </c>
      <c r="K427" s="10">
        <f>0.5*(1.225*'Vehicle Data'!B$9*'Vehicle Data'!B$7*'WLTP Calculations'!F427)</f>
        <v>1.98891</v>
      </c>
      <c r="L427" s="10">
        <f t="shared" si="86"/>
        <v>0.10006473653333334</v>
      </c>
      <c r="M427" s="10">
        <f t="shared" si="87"/>
        <v>0.45585046642962962</v>
      </c>
      <c r="N427" s="10">
        <f t="shared" si="88"/>
        <v>0.63228809141481512</v>
      </c>
      <c r="O427" s="10">
        <f t="shared" si="80"/>
        <v>268.09015075988162</v>
      </c>
      <c r="P427" s="10">
        <f t="shared" si="81"/>
        <v>0</v>
      </c>
      <c r="Q427" s="9">
        <f t="shared" si="89"/>
        <v>53491.131911325312</v>
      </c>
      <c r="R427" s="9">
        <f t="shared" si="82"/>
        <v>53.491131911325311</v>
      </c>
      <c r="S427" s="9">
        <f t="shared" si="90"/>
        <v>17973.943625724231</v>
      </c>
      <c r="T427" s="38">
        <f t="shared" si="83"/>
        <v>17.973943625724232</v>
      </c>
      <c r="U427" s="38">
        <f t="shared" si="84"/>
        <v>1168.306335672075</v>
      </c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</row>
    <row r="428" spans="2:33" x14ac:dyDescent="0.75">
      <c r="B428" s="3" t="s">
        <v>8</v>
      </c>
      <c r="C428" s="3">
        <v>424</v>
      </c>
      <c r="D428" s="3">
        <v>424</v>
      </c>
      <c r="E428" s="3">
        <f t="shared" si="78"/>
        <v>4.7777777777777777</v>
      </c>
      <c r="F428" s="10">
        <v>17.2</v>
      </c>
      <c r="G428" s="10">
        <f t="shared" si="85"/>
        <v>0.37500000000000044</v>
      </c>
      <c r="H428" s="10">
        <f t="shared" si="79"/>
        <v>1.3500000000000014</v>
      </c>
      <c r="I428" s="10">
        <f>'Vehicle Data'!$B$6*'WLTP Calculations'!G428</f>
        <v>109.75725000000014</v>
      </c>
      <c r="J428" s="10">
        <f>'Vehicle Data'!$B$6*9.81*'Vehicle Data'!$B$8</f>
        <v>57.42499320000001</v>
      </c>
      <c r="K428" s="10">
        <f>0.5*(1.225*'Vehicle Data'!B$9*'Vehicle Data'!B$7*'WLTP Calculations'!F428)</f>
        <v>2.0859299999999998</v>
      </c>
      <c r="L428" s="10">
        <f t="shared" si="86"/>
        <v>0.16926817320000015</v>
      </c>
      <c r="M428" s="10">
        <f t="shared" si="87"/>
        <v>0.80872571640000068</v>
      </c>
      <c r="N428" s="10">
        <f t="shared" si="88"/>
        <v>1.1451665599875005</v>
      </c>
      <c r="O428" s="10">
        <f t="shared" si="80"/>
        <v>486.69578799468769</v>
      </c>
      <c r="P428" s="10">
        <f t="shared" si="81"/>
        <v>0</v>
      </c>
      <c r="Q428" s="9">
        <f t="shared" si="89"/>
        <v>53977.827699319998</v>
      </c>
      <c r="R428" s="9">
        <f t="shared" si="82"/>
        <v>53.977827699319995</v>
      </c>
      <c r="S428" s="9">
        <f t="shared" si="90"/>
        <v>17973.943625724231</v>
      </c>
      <c r="T428" s="38">
        <f t="shared" si="83"/>
        <v>17.973943625724232</v>
      </c>
      <c r="U428" s="38">
        <f t="shared" si="84"/>
        <v>1168.306335672075</v>
      </c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</row>
    <row r="429" spans="2:33" x14ac:dyDescent="0.75">
      <c r="B429" s="3" t="s">
        <v>8</v>
      </c>
      <c r="C429" s="3">
        <v>425</v>
      </c>
      <c r="D429" s="3">
        <v>425</v>
      </c>
      <c r="E429" s="3">
        <f t="shared" si="78"/>
        <v>5.3055555555555562</v>
      </c>
      <c r="F429" s="10">
        <v>19.100000000000001</v>
      </c>
      <c r="G429" s="10">
        <f t="shared" si="85"/>
        <v>0.75</v>
      </c>
      <c r="H429" s="10">
        <f t="shared" si="79"/>
        <v>2.7000000000000011</v>
      </c>
      <c r="I429" s="10">
        <f>'Vehicle Data'!$B$6*'WLTP Calculations'!G429</f>
        <v>219.51450000000003</v>
      </c>
      <c r="J429" s="10">
        <f>'Vehicle Data'!$B$6*9.81*'Vehicle Data'!$B$8</f>
        <v>57.42499320000001</v>
      </c>
      <c r="K429" s="10">
        <f>0.5*(1.225*'Vehicle Data'!B$9*'Vehicle Data'!B$7*'WLTP Calculations'!F429)</f>
        <v>2.3163525000000003</v>
      </c>
      <c r="L429" s="10">
        <f t="shared" si="86"/>
        <v>0.2792558457</v>
      </c>
      <c r="M429" s="10">
        <f t="shared" si="87"/>
        <v>1.4816074035750002</v>
      </c>
      <c r="N429" s="10">
        <f t="shared" si="88"/>
        <v>1.9887246159523144</v>
      </c>
      <c r="O429" s="10">
        <f t="shared" si="80"/>
        <v>847.1966863956859</v>
      </c>
      <c r="P429" s="10">
        <f t="shared" si="81"/>
        <v>0</v>
      </c>
      <c r="Q429" s="9">
        <f t="shared" si="89"/>
        <v>54825.024385715682</v>
      </c>
      <c r="R429" s="9">
        <f t="shared" si="82"/>
        <v>54.825024385715679</v>
      </c>
      <c r="S429" s="9">
        <f t="shared" si="90"/>
        <v>17973.943625724231</v>
      </c>
      <c r="T429" s="38">
        <f t="shared" si="83"/>
        <v>17.973943625724232</v>
      </c>
      <c r="U429" s="38">
        <f t="shared" si="84"/>
        <v>1168.306335672075</v>
      </c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</row>
    <row r="430" spans="2:33" x14ac:dyDescent="0.75">
      <c r="B430" s="3" t="s">
        <v>8</v>
      </c>
      <c r="C430" s="3">
        <v>426</v>
      </c>
      <c r="D430" s="3">
        <v>426</v>
      </c>
      <c r="E430" s="3">
        <f t="shared" si="78"/>
        <v>6.2777777777777777</v>
      </c>
      <c r="F430" s="10">
        <v>22.6</v>
      </c>
      <c r="G430" s="10">
        <f t="shared" si="85"/>
        <v>1.1527777777777772</v>
      </c>
      <c r="H430" s="10">
        <f t="shared" si="79"/>
        <v>4.1499999999999986</v>
      </c>
      <c r="I430" s="10">
        <f>'Vehicle Data'!$B$6*'WLTP Calculations'!G430</f>
        <v>337.40191666666652</v>
      </c>
      <c r="J430" s="10">
        <f>'Vehicle Data'!$B$6*9.81*'Vehicle Data'!$B$8</f>
        <v>57.42499320000001</v>
      </c>
      <c r="K430" s="10">
        <f>0.5*(1.225*'Vehicle Data'!B$9*'Vehicle Data'!B$7*'WLTP Calculations'!F430)</f>
        <v>2.7408150000000004</v>
      </c>
      <c r="L430" s="10">
        <f t="shared" si="86"/>
        <v>0.39756772486666653</v>
      </c>
      <c r="M430" s="10">
        <f t="shared" si="87"/>
        <v>2.4958418283296289</v>
      </c>
      <c r="N430" s="10">
        <f t="shared" si="88"/>
        <v>2.8713915714814817</v>
      </c>
      <c r="O430" s="10">
        <f t="shared" si="80"/>
        <v>1226.0842010225927</v>
      </c>
      <c r="P430" s="10">
        <f t="shared" si="81"/>
        <v>0</v>
      </c>
      <c r="Q430" s="9">
        <f t="shared" si="89"/>
        <v>56051.108586738272</v>
      </c>
      <c r="R430" s="9">
        <f t="shared" si="82"/>
        <v>56.051108586738273</v>
      </c>
      <c r="S430" s="9">
        <f t="shared" si="90"/>
        <v>17973.943625724231</v>
      </c>
      <c r="T430" s="38">
        <f t="shared" si="83"/>
        <v>17.973943625724232</v>
      </c>
      <c r="U430" s="38">
        <f t="shared" si="84"/>
        <v>1168.306335672075</v>
      </c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</row>
    <row r="431" spans="2:33" x14ac:dyDescent="0.75">
      <c r="B431" s="3" t="s">
        <v>8</v>
      </c>
      <c r="C431" s="3">
        <v>427</v>
      </c>
      <c r="D431" s="3">
        <v>427</v>
      </c>
      <c r="E431" s="3">
        <f t="shared" si="78"/>
        <v>7.6111111111111107</v>
      </c>
      <c r="F431" s="10">
        <v>27.4</v>
      </c>
      <c r="G431" s="10">
        <f t="shared" si="85"/>
        <v>1.2500000000000004</v>
      </c>
      <c r="H431" s="10">
        <f t="shared" si="79"/>
        <v>4.5</v>
      </c>
      <c r="I431" s="10">
        <f>'Vehicle Data'!$B$6*'WLTP Calculations'!G431</f>
        <v>365.85750000000019</v>
      </c>
      <c r="J431" s="10">
        <f>'Vehicle Data'!$B$6*9.81*'Vehicle Data'!$B$8</f>
        <v>57.42499320000001</v>
      </c>
      <c r="K431" s="10">
        <f>0.5*(1.225*'Vehicle Data'!B$9*'Vehicle Data'!B$7*'WLTP Calculations'!F431)</f>
        <v>3.3229350000000002</v>
      </c>
      <c r="L431" s="10">
        <f t="shared" si="86"/>
        <v>0.42660542820000019</v>
      </c>
      <c r="M431" s="10">
        <f t="shared" si="87"/>
        <v>3.2469413146333346</v>
      </c>
      <c r="N431" s="10">
        <f t="shared" si="88"/>
        <v>2.9627940113611118</v>
      </c>
      <c r="O431" s="10">
        <f t="shared" si="80"/>
        <v>1268.0758368625559</v>
      </c>
      <c r="P431" s="10">
        <f t="shared" si="81"/>
        <v>0</v>
      </c>
      <c r="Q431" s="9">
        <f t="shared" si="89"/>
        <v>57319.184423600826</v>
      </c>
      <c r="R431" s="9">
        <f t="shared" si="82"/>
        <v>57.319184423600824</v>
      </c>
      <c r="S431" s="9">
        <f t="shared" si="90"/>
        <v>17973.943625724231</v>
      </c>
      <c r="T431" s="38">
        <f t="shared" si="83"/>
        <v>17.973943625724232</v>
      </c>
      <c r="U431" s="38">
        <f t="shared" si="84"/>
        <v>1168.306335672075</v>
      </c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</row>
    <row r="432" spans="2:33" x14ac:dyDescent="0.75">
      <c r="B432" s="3" t="s">
        <v>8</v>
      </c>
      <c r="C432" s="3">
        <v>428</v>
      </c>
      <c r="D432" s="3">
        <v>428</v>
      </c>
      <c r="E432" s="3">
        <f t="shared" si="78"/>
        <v>8.7777777777777786</v>
      </c>
      <c r="F432" s="10">
        <v>31.6</v>
      </c>
      <c r="G432" s="10">
        <f t="shared" si="85"/>
        <v>0.83333333333333304</v>
      </c>
      <c r="H432" s="10">
        <f t="shared" si="79"/>
        <v>3</v>
      </c>
      <c r="I432" s="10">
        <f>'Vehicle Data'!$B$6*'WLTP Calculations'!G432</f>
        <v>243.90499999999994</v>
      </c>
      <c r="J432" s="10">
        <f>'Vehicle Data'!$B$6*9.81*'Vehicle Data'!$B$8</f>
        <v>57.42499320000001</v>
      </c>
      <c r="K432" s="10">
        <f>0.5*(1.225*'Vehicle Data'!B$9*'Vehicle Data'!B$7*'WLTP Calculations'!F432)</f>
        <v>3.8322900000000004</v>
      </c>
      <c r="L432" s="10">
        <f t="shared" si="86"/>
        <v>0.30516228319999994</v>
      </c>
      <c r="M432" s="10">
        <f t="shared" si="87"/>
        <v>2.6786467080888885</v>
      </c>
      <c r="N432" s="10">
        <f t="shared" si="88"/>
        <v>1.9827936589351842</v>
      </c>
      <c r="O432" s="10">
        <f t="shared" si="80"/>
        <v>850.61847968319398</v>
      </c>
      <c r="P432" s="10">
        <f t="shared" si="81"/>
        <v>0</v>
      </c>
      <c r="Q432" s="9">
        <f t="shared" si="89"/>
        <v>58169.80290328402</v>
      </c>
      <c r="R432" s="9">
        <f t="shared" si="82"/>
        <v>58.169802903284022</v>
      </c>
      <c r="S432" s="9">
        <f t="shared" si="90"/>
        <v>17973.943625724231</v>
      </c>
      <c r="T432" s="38">
        <f t="shared" si="83"/>
        <v>17.973943625724232</v>
      </c>
      <c r="U432" s="38">
        <f t="shared" si="84"/>
        <v>1168.306335672075</v>
      </c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</row>
    <row r="433" spans="2:33" x14ac:dyDescent="0.75">
      <c r="B433" s="3" t="s">
        <v>8</v>
      </c>
      <c r="C433" s="3">
        <v>429</v>
      </c>
      <c r="D433" s="3">
        <v>429</v>
      </c>
      <c r="E433" s="3">
        <f t="shared" si="78"/>
        <v>9.2777777777777768</v>
      </c>
      <c r="F433" s="10">
        <v>33.4</v>
      </c>
      <c r="G433" s="10">
        <f t="shared" si="85"/>
        <v>0.2638888888888884</v>
      </c>
      <c r="H433" s="10">
        <f t="shared" si="79"/>
        <v>0.94999999999999929</v>
      </c>
      <c r="I433" s="10">
        <f>'Vehicle Data'!$B$6*'WLTP Calculations'!G433</f>
        <v>77.236583333333201</v>
      </c>
      <c r="J433" s="10">
        <f>'Vehicle Data'!$B$6*9.81*'Vehicle Data'!$B$8</f>
        <v>57.42499320000001</v>
      </c>
      <c r="K433" s="10">
        <f>0.5*(1.225*'Vehicle Data'!B$9*'Vehicle Data'!B$7*'WLTP Calculations'!F433)</f>
        <v>4.0505849999999999</v>
      </c>
      <c r="L433" s="10">
        <f t="shared" si="86"/>
        <v>0.13871216153333321</v>
      </c>
      <c r="M433" s="10">
        <f t="shared" si="87"/>
        <v>1.2869406097814802</v>
      </c>
      <c r="N433" s="10">
        <f t="shared" si="88"/>
        <v>0.81607535918935159</v>
      </c>
      <c r="O433" s="10">
        <f t="shared" si="80"/>
        <v>350.9124044514212</v>
      </c>
      <c r="P433" s="10">
        <f t="shared" si="81"/>
        <v>0</v>
      </c>
      <c r="Q433" s="9">
        <f t="shared" si="89"/>
        <v>58520.715307735445</v>
      </c>
      <c r="R433" s="9">
        <f t="shared" si="82"/>
        <v>58.520715307735443</v>
      </c>
      <c r="S433" s="9">
        <f t="shared" si="90"/>
        <v>17973.943625724231</v>
      </c>
      <c r="T433" s="38">
        <f t="shared" si="83"/>
        <v>17.973943625724232</v>
      </c>
      <c r="U433" s="38">
        <f t="shared" si="84"/>
        <v>1168.306335672075</v>
      </c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</row>
    <row r="434" spans="2:33" x14ac:dyDescent="0.75">
      <c r="B434" s="3" t="s">
        <v>8</v>
      </c>
      <c r="C434" s="3">
        <v>430</v>
      </c>
      <c r="D434" s="3">
        <v>430</v>
      </c>
      <c r="E434" s="3">
        <f t="shared" si="78"/>
        <v>9.3055555555555554</v>
      </c>
      <c r="F434" s="10">
        <v>33.5</v>
      </c>
      <c r="G434" s="10">
        <f t="shared" si="85"/>
        <v>-8.3333333333333037E-2</v>
      </c>
      <c r="H434" s="10">
        <f t="shared" si="79"/>
        <v>-0.30000000000000071</v>
      </c>
      <c r="I434" s="10">
        <f>'Vehicle Data'!$B$6*'WLTP Calculations'!G434</f>
        <v>-24.390499999999918</v>
      </c>
      <c r="J434" s="10">
        <f>'Vehicle Data'!$B$6*9.81*'Vehicle Data'!$B$8</f>
        <v>57.42499320000001</v>
      </c>
      <c r="K434" s="10">
        <f>0.5*(1.225*'Vehicle Data'!B$9*'Vehicle Data'!B$7*'WLTP Calculations'!F434)</f>
        <v>4.0627124999999999</v>
      </c>
      <c r="L434" s="10">
        <f t="shared" si="86"/>
        <v>3.7097205700000087E-2</v>
      </c>
      <c r="M434" s="10">
        <f t="shared" si="87"/>
        <v>0.34521010859722301</v>
      </c>
      <c r="N434" s="10">
        <f t="shared" si="88"/>
        <v>0.15602957369120399</v>
      </c>
      <c r="O434" s="10">
        <f t="shared" si="80"/>
        <v>67.248746260908916</v>
      </c>
      <c r="P434" s="10">
        <f t="shared" si="81"/>
        <v>0</v>
      </c>
      <c r="Q434" s="9">
        <f t="shared" si="89"/>
        <v>58587.964053996351</v>
      </c>
      <c r="R434" s="9">
        <f t="shared" si="82"/>
        <v>58.587964053996352</v>
      </c>
      <c r="S434" s="9">
        <f t="shared" si="90"/>
        <v>17973.943625724231</v>
      </c>
      <c r="T434" s="38">
        <f t="shared" si="83"/>
        <v>17.973943625724232</v>
      </c>
      <c r="U434" s="38">
        <f t="shared" si="84"/>
        <v>1168.306335672075</v>
      </c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</row>
    <row r="435" spans="2:33" x14ac:dyDescent="0.75">
      <c r="B435" s="3" t="s">
        <v>8</v>
      </c>
      <c r="C435" s="3">
        <v>431</v>
      </c>
      <c r="D435" s="3">
        <v>431</v>
      </c>
      <c r="E435" s="3">
        <f t="shared" si="78"/>
        <v>9.1111111111111107</v>
      </c>
      <c r="F435" s="10">
        <v>32.799999999999997</v>
      </c>
      <c r="G435" s="10">
        <f t="shared" si="85"/>
        <v>-0.22222222222222232</v>
      </c>
      <c r="H435" s="10">
        <f t="shared" si="79"/>
        <v>-0.80000000000000071</v>
      </c>
      <c r="I435" s="10">
        <f>'Vehicle Data'!$B$6*'WLTP Calculations'!G435</f>
        <v>-65.04133333333337</v>
      </c>
      <c r="J435" s="10">
        <f>'Vehicle Data'!$B$6*9.81*'Vehicle Data'!$B$8</f>
        <v>57.42499320000001</v>
      </c>
      <c r="K435" s="10">
        <f>0.5*(1.225*'Vehicle Data'!B$9*'Vehicle Data'!B$7*'WLTP Calculations'!F435)</f>
        <v>3.9778199999999999</v>
      </c>
      <c r="L435" s="10">
        <f t="shared" si="86"/>
        <v>-3.6385201333333597E-3</v>
      </c>
      <c r="M435" s="10">
        <f t="shared" si="87"/>
        <v>-3.3150961214815054E-2</v>
      </c>
      <c r="N435" s="10">
        <f t="shared" si="88"/>
        <v>-1.5169152714351581E-2</v>
      </c>
      <c r="O435" s="10">
        <f t="shared" si="80"/>
        <v>0</v>
      </c>
      <c r="P435" s="10">
        <f t="shared" si="81"/>
        <v>-6.5530739725998828</v>
      </c>
      <c r="Q435" s="9">
        <f t="shared" si="89"/>
        <v>58587.964053996351</v>
      </c>
      <c r="R435" s="9">
        <f t="shared" si="82"/>
        <v>58.587964053996352</v>
      </c>
      <c r="S435" s="9">
        <f t="shared" si="90"/>
        <v>17980.496699696829</v>
      </c>
      <c r="T435" s="38">
        <f t="shared" si="83"/>
        <v>17.980496699696829</v>
      </c>
      <c r="U435" s="38">
        <f t="shared" si="84"/>
        <v>1168.732285480294</v>
      </c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</row>
    <row r="436" spans="2:33" x14ac:dyDescent="0.75">
      <c r="B436" s="3" t="s">
        <v>8</v>
      </c>
      <c r="C436" s="3">
        <v>432</v>
      </c>
      <c r="D436" s="3">
        <v>432</v>
      </c>
      <c r="E436" s="3">
        <f t="shared" si="78"/>
        <v>8.8611111111111107</v>
      </c>
      <c r="F436" s="10">
        <v>31.9</v>
      </c>
      <c r="G436" s="10">
        <f t="shared" si="85"/>
        <v>-0.20833333333333304</v>
      </c>
      <c r="H436" s="10">
        <f t="shared" si="79"/>
        <v>-0.74999999999999822</v>
      </c>
      <c r="I436" s="10">
        <f>'Vehicle Data'!$B$6*'WLTP Calculations'!G436</f>
        <v>-60.976249999999922</v>
      </c>
      <c r="J436" s="10">
        <f>'Vehicle Data'!$B$6*9.81*'Vehicle Data'!$B$8</f>
        <v>57.42499320000001</v>
      </c>
      <c r="K436" s="10">
        <f>0.5*(1.225*'Vehicle Data'!B$9*'Vehicle Data'!B$7*'WLTP Calculations'!F436)</f>
        <v>3.8686725000000002</v>
      </c>
      <c r="L436" s="10">
        <f t="shared" si="86"/>
        <v>3.174157000000881E-4</v>
      </c>
      <c r="M436" s="10">
        <f t="shared" si="87"/>
        <v>2.8126557861118916E-3</v>
      </c>
      <c r="N436" s="10">
        <f t="shared" si="88"/>
        <v>0.12617262306574165</v>
      </c>
      <c r="O436" s="10">
        <f t="shared" si="80"/>
        <v>54.632745787466135</v>
      </c>
      <c r="P436" s="10">
        <f t="shared" si="81"/>
        <v>0</v>
      </c>
      <c r="Q436" s="9">
        <f t="shared" si="89"/>
        <v>58642.596799783816</v>
      </c>
      <c r="R436" s="9">
        <f t="shared" si="82"/>
        <v>58.642596799783817</v>
      </c>
      <c r="S436" s="9">
        <f t="shared" si="90"/>
        <v>17980.496699696829</v>
      </c>
      <c r="T436" s="38">
        <f t="shared" si="83"/>
        <v>17.980496699696829</v>
      </c>
      <c r="U436" s="38">
        <f t="shared" si="84"/>
        <v>1168.732285480294</v>
      </c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</row>
    <row r="437" spans="2:33" x14ac:dyDescent="0.75">
      <c r="B437" s="3" t="s">
        <v>8</v>
      </c>
      <c r="C437" s="3">
        <v>433</v>
      </c>
      <c r="D437" s="3">
        <v>433</v>
      </c>
      <c r="E437" s="3">
        <f t="shared" si="78"/>
        <v>8.6944444444444446</v>
      </c>
      <c r="F437" s="10">
        <v>31.3</v>
      </c>
      <c r="G437" s="10">
        <f t="shared" si="85"/>
        <v>-0.11111111111111072</v>
      </c>
      <c r="H437" s="10">
        <f t="shared" si="79"/>
        <v>-0.39999999999999858</v>
      </c>
      <c r="I437" s="10">
        <f>'Vehicle Data'!$B$6*'WLTP Calculations'!G437</f>
        <v>-32.520666666666557</v>
      </c>
      <c r="J437" s="10">
        <f>'Vehicle Data'!$B$6*9.81*'Vehicle Data'!$B$8</f>
        <v>57.42499320000001</v>
      </c>
      <c r="K437" s="10">
        <f>0.5*(1.225*'Vehicle Data'!B$9*'Vehicle Data'!B$7*'WLTP Calculations'!F437)</f>
        <v>3.7959075000000002</v>
      </c>
      <c r="L437" s="10">
        <f t="shared" si="86"/>
        <v>2.8700234033333452E-2</v>
      </c>
      <c r="M437" s="10">
        <f t="shared" si="87"/>
        <v>0.2495325903453714</v>
      </c>
      <c r="N437" s="10">
        <f t="shared" si="88"/>
        <v>0.26618949511759304</v>
      </c>
      <c r="O437" s="10">
        <f t="shared" si="80"/>
        <v>115.52624088103538</v>
      </c>
      <c r="P437" s="10">
        <f t="shared" si="81"/>
        <v>0</v>
      </c>
      <c r="Q437" s="9">
        <f t="shared" si="89"/>
        <v>58758.123040664854</v>
      </c>
      <c r="R437" s="9">
        <f t="shared" si="82"/>
        <v>58.758123040664856</v>
      </c>
      <c r="S437" s="9">
        <f t="shared" si="90"/>
        <v>17980.496699696829</v>
      </c>
      <c r="T437" s="38">
        <f t="shared" si="83"/>
        <v>17.980496699696829</v>
      </c>
      <c r="U437" s="38">
        <f t="shared" si="84"/>
        <v>1168.732285480294</v>
      </c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</row>
    <row r="438" spans="2:33" x14ac:dyDescent="0.75">
      <c r="B438" s="3" t="s">
        <v>8</v>
      </c>
      <c r="C438" s="3">
        <v>434</v>
      </c>
      <c r="D438" s="3">
        <v>434</v>
      </c>
      <c r="E438" s="3">
        <f t="shared" si="78"/>
        <v>8.6388888888888893</v>
      </c>
      <c r="F438" s="10">
        <v>31.1</v>
      </c>
      <c r="G438" s="10">
        <f t="shared" si="85"/>
        <v>-9.7222222222222321E-2</v>
      </c>
      <c r="H438" s="10">
        <f t="shared" si="79"/>
        <v>-0.34999999999999964</v>
      </c>
      <c r="I438" s="10">
        <f>'Vehicle Data'!$B$6*'WLTP Calculations'!G438</f>
        <v>-28.455583333333365</v>
      </c>
      <c r="J438" s="10">
        <f>'Vehicle Data'!$B$6*9.81*'Vehicle Data'!$B$8</f>
        <v>57.42499320000001</v>
      </c>
      <c r="K438" s="10">
        <f>0.5*(1.225*'Vehicle Data'!B$9*'Vehicle Data'!B$7*'WLTP Calculations'!F438)</f>
        <v>3.7716525000000005</v>
      </c>
      <c r="L438" s="10">
        <f t="shared" si="86"/>
        <v>3.274106236666665E-2</v>
      </c>
      <c r="M438" s="10">
        <f t="shared" si="87"/>
        <v>0.28284639988981469</v>
      </c>
      <c r="N438" s="10">
        <f t="shared" si="88"/>
        <v>7.2995755628240191E-2</v>
      </c>
      <c r="O438" s="10">
        <f t="shared" si="80"/>
        <v>31.753153698284482</v>
      </c>
      <c r="P438" s="10">
        <f t="shared" si="81"/>
        <v>0</v>
      </c>
      <c r="Q438" s="9">
        <f t="shared" si="89"/>
        <v>58789.87619436314</v>
      </c>
      <c r="R438" s="9">
        <f t="shared" si="82"/>
        <v>58.789876194363138</v>
      </c>
      <c r="S438" s="9">
        <f t="shared" si="90"/>
        <v>17980.496699696829</v>
      </c>
      <c r="T438" s="38">
        <f t="shared" si="83"/>
        <v>17.980496699696829</v>
      </c>
      <c r="U438" s="38">
        <f t="shared" si="84"/>
        <v>1168.732285480294</v>
      </c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</row>
    <row r="439" spans="2:33" x14ac:dyDescent="0.75">
      <c r="B439" s="3" t="s">
        <v>8</v>
      </c>
      <c r="C439" s="3">
        <v>435</v>
      </c>
      <c r="D439" s="3">
        <v>435</v>
      </c>
      <c r="E439" s="3">
        <f t="shared" si="78"/>
        <v>8.5</v>
      </c>
      <c r="F439" s="10">
        <v>30.6</v>
      </c>
      <c r="G439" s="10">
        <f t="shared" si="85"/>
        <v>-0.26388888888888928</v>
      </c>
      <c r="H439" s="10">
        <f t="shared" si="79"/>
        <v>-0.95000000000000107</v>
      </c>
      <c r="I439" s="10">
        <f>'Vehicle Data'!$B$6*'WLTP Calculations'!G439</f>
        <v>-77.236583333333456</v>
      </c>
      <c r="J439" s="10">
        <f>'Vehicle Data'!$B$6*9.81*'Vehicle Data'!$B$8</f>
        <v>57.42499320000001</v>
      </c>
      <c r="K439" s="10">
        <f>0.5*(1.225*'Vehicle Data'!B$9*'Vehicle Data'!B$7*'WLTP Calculations'!F439)</f>
        <v>3.7110150000000006</v>
      </c>
      <c r="L439" s="10">
        <f t="shared" si="86"/>
        <v>-1.6100575133333447E-2</v>
      </c>
      <c r="M439" s="10">
        <f t="shared" si="87"/>
        <v>-0.13685488863333431</v>
      </c>
      <c r="N439" s="10">
        <f t="shared" si="88"/>
        <v>-0.46413621967222307</v>
      </c>
      <c r="O439" s="10">
        <f t="shared" si="80"/>
        <v>0</v>
      </c>
      <c r="P439" s="10">
        <f t="shared" si="81"/>
        <v>-202.36339177708925</v>
      </c>
      <c r="Q439" s="9">
        <f t="shared" si="89"/>
        <v>58789.87619436314</v>
      </c>
      <c r="R439" s="9">
        <f t="shared" si="82"/>
        <v>58.789876194363138</v>
      </c>
      <c r="S439" s="9">
        <f t="shared" si="90"/>
        <v>18182.860091473918</v>
      </c>
      <c r="T439" s="38">
        <f t="shared" si="83"/>
        <v>18.18286009147392</v>
      </c>
      <c r="U439" s="38">
        <f t="shared" si="84"/>
        <v>1181.8859059458048</v>
      </c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</row>
    <row r="440" spans="2:33" x14ac:dyDescent="0.75">
      <c r="B440" s="3" t="s">
        <v>8</v>
      </c>
      <c r="C440" s="3">
        <v>436</v>
      </c>
      <c r="D440" s="3">
        <v>436</v>
      </c>
      <c r="E440" s="3">
        <f t="shared" si="78"/>
        <v>8.1111111111111107</v>
      </c>
      <c r="F440" s="10">
        <v>29.2</v>
      </c>
      <c r="G440" s="10">
        <f t="shared" si="85"/>
        <v>-0.54166666666666696</v>
      </c>
      <c r="H440" s="10">
        <f t="shared" si="79"/>
        <v>-1.9500000000000011</v>
      </c>
      <c r="I440" s="10">
        <f>'Vehicle Data'!$B$6*'WLTP Calculations'!G440</f>
        <v>-158.53825000000012</v>
      </c>
      <c r="J440" s="10">
        <f>'Vehicle Data'!$B$6*9.81*'Vehicle Data'!$B$8</f>
        <v>57.42499320000001</v>
      </c>
      <c r="K440" s="10">
        <f>0.5*(1.225*'Vehicle Data'!B$9*'Vehicle Data'!B$7*'WLTP Calculations'!F440)</f>
        <v>3.5412300000000001</v>
      </c>
      <c r="L440" s="10">
        <f t="shared" si="86"/>
        <v>-9.75720268000001E-2</v>
      </c>
      <c r="M440" s="10">
        <f t="shared" si="87"/>
        <v>-0.79141755071111186</v>
      </c>
      <c r="N440" s="10">
        <f t="shared" si="88"/>
        <v>-1.1053804276902781</v>
      </c>
      <c r="O440" s="10">
        <f t="shared" si="80"/>
        <v>0</v>
      </c>
      <c r="P440" s="10">
        <f t="shared" si="81"/>
        <v>-483.05124690065156</v>
      </c>
      <c r="Q440" s="9">
        <f t="shared" si="89"/>
        <v>58789.87619436314</v>
      </c>
      <c r="R440" s="9">
        <f t="shared" si="82"/>
        <v>58.789876194363138</v>
      </c>
      <c r="S440" s="9">
        <f t="shared" si="90"/>
        <v>18665.911338374568</v>
      </c>
      <c r="T440" s="38">
        <f t="shared" si="83"/>
        <v>18.665911338374567</v>
      </c>
      <c r="U440" s="38">
        <f t="shared" si="84"/>
        <v>1213.2842369943469</v>
      </c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</row>
    <row r="441" spans="2:33" x14ac:dyDescent="0.75">
      <c r="B441" s="3" t="s">
        <v>8</v>
      </c>
      <c r="C441" s="3">
        <v>437</v>
      </c>
      <c r="D441" s="3">
        <v>437</v>
      </c>
      <c r="E441" s="3">
        <f t="shared" si="78"/>
        <v>7.4166666666666661</v>
      </c>
      <c r="F441" s="10">
        <v>26.7</v>
      </c>
      <c r="G441" s="10">
        <f t="shared" si="85"/>
        <v>-0.86111111111111116</v>
      </c>
      <c r="H441" s="10">
        <f t="shared" si="79"/>
        <v>-3.0999999999999996</v>
      </c>
      <c r="I441" s="10">
        <f>'Vehicle Data'!$B$6*'WLTP Calculations'!G441</f>
        <v>-252.03516666666673</v>
      </c>
      <c r="J441" s="10">
        <f>'Vehicle Data'!$B$6*9.81*'Vehicle Data'!$B$8</f>
        <v>57.42499320000001</v>
      </c>
      <c r="K441" s="10">
        <f>0.5*(1.225*'Vehicle Data'!B$9*'Vehicle Data'!B$7*'WLTP Calculations'!F441)</f>
        <v>3.2380425000000002</v>
      </c>
      <c r="L441" s="10">
        <f t="shared" si="86"/>
        <v>-0.19137213096666669</v>
      </c>
      <c r="M441" s="10">
        <f t="shared" si="87"/>
        <v>-1.4193433046694446</v>
      </c>
      <c r="N441" s="10">
        <f t="shared" si="88"/>
        <v>-1.6211034020662036</v>
      </c>
      <c r="O441" s="10">
        <f t="shared" si="80"/>
        <v>0</v>
      </c>
      <c r="P441" s="10">
        <f t="shared" si="81"/>
        <v>-710.04329010499714</v>
      </c>
      <c r="Q441" s="9">
        <f t="shared" si="89"/>
        <v>58789.87619436314</v>
      </c>
      <c r="R441" s="9">
        <f t="shared" si="82"/>
        <v>58.789876194363138</v>
      </c>
      <c r="S441" s="9">
        <f t="shared" si="90"/>
        <v>19375.954628479565</v>
      </c>
      <c r="T441" s="38">
        <f t="shared" si="83"/>
        <v>19.375954628479565</v>
      </c>
      <c r="U441" s="38">
        <f t="shared" si="84"/>
        <v>1259.4370508511718</v>
      </c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</row>
    <row r="442" spans="2:33" x14ac:dyDescent="0.75">
      <c r="B442" s="3" t="s">
        <v>8</v>
      </c>
      <c r="C442" s="3">
        <v>438</v>
      </c>
      <c r="D442" s="3">
        <v>438</v>
      </c>
      <c r="E442" s="3">
        <f t="shared" si="78"/>
        <v>6.3888888888888884</v>
      </c>
      <c r="F442" s="10">
        <v>23</v>
      </c>
      <c r="G442" s="10">
        <f t="shared" si="85"/>
        <v>-1.1805555555555554</v>
      </c>
      <c r="H442" s="10">
        <f t="shared" si="79"/>
        <v>-4.25</v>
      </c>
      <c r="I442" s="10">
        <f>'Vehicle Data'!$B$6*'WLTP Calculations'!G442</f>
        <v>-345.53208333333333</v>
      </c>
      <c r="J442" s="10">
        <f>'Vehicle Data'!$B$6*9.81*'Vehicle Data'!$B$8</f>
        <v>57.42499320000001</v>
      </c>
      <c r="K442" s="10">
        <f>0.5*(1.225*'Vehicle Data'!B$9*'Vehicle Data'!B$7*'WLTP Calculations'!F442)</f>
        <v>2.7893250000000003</v>
      </c>
      <c r="L442" s="10">
        <f t="shared" si="86"/>
        <v>-0.28531776513333329</v>
      </c>
      <c r="M442" s="10">
        <f t="shared" si="87"/>
        <v>-1.8228634994629624</v>
      </c>
      <c r="N442" s="10">
        <f t="shared" si="88"/>
        <v>-1.7985331630777774</v>
      </c>
      <c r="O442" s="10">
        <f t="shared" si="80"/>
        <v>0</v>
      </c>
      <c r="P442" s="10">
        <f t="shared" si="81"/>
        <v>-789.55605859114428</v>
      </c>
      <c r="Q442" s="9">
        <f t="shared" si="89"/>
        <v>58789.87619436314</v>
      </c>
      <c r="R442" s="9">
        <f t="shared" si="82"/>
        <v>58.789876194363138</v>
      </c>
      <c r="S442" s="9">
        <f t="shared" si="90"/>
        <v>20165.51068707071</v>
      </c>
      <c r="T442" s="38">
        <f t="shared" si="83"/>
        <v>20.165510687070711</v>
      </c>
      <c r="U442" s="38">
        <f t="shared" si="84"/>
        <v>1310.7581946595963</v>
      </c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</row>
    <row r="443" spans="2:33" x14ac:dyDescent="0.75">
      <c r="B443" s="3" t="s">
        <v>8</v>
      </c>
      <c r="C443" s="3">
        <v>439</v>
      </c>
      <c r="D443" s="3">
        <v>439</v>
      </c>
      <c r="E443" s="3">
        <f t="shared" si="78"/>
        <v>5.0555555555555554</v>
      </c>
      <c r="F443" s="10">
        <v>18.2</v>
      </c>
      <c r="G443" s="10">
        <f t="shared" si="85"/>
        <v>-1.4027777777777775</v>
      </c>
      <c r="H443" s="10">
        <f t="shared" si="79"/>
        <v>-5.05</v>
      </c>
      <c r="I443" s="10">
        <f>'Vehicle Data'!$B$6*'WLTP Calculations'!G443</f>
        <v>-410.57341666666662</v>
      </c>
      <c r="J443" s="10">
        <f>'Vehicle Data'!$B$6*9.81*'Vehicle Data'!$B$8</f>
        <v>57.42499320000001</v>
      </c>
      <c r="K443" s="10">
        <f>0.5*(1.225*'Vehicle Data'!B$9*'Vehicle Data'!B$7*'WLTP Calculations'!F443)</f>
        <v>2.2072050000000001</v>
      </c>
      <c r="L443" s="10">
        <f t="shared" si="86"/>
        <v>-0.35094121846666659</v>
      </c>
      <c r="M443" s="10">
        <f t="shared" si="87"/>
        <v>-1.7742028266925922</v>
      </c>
      <c r="N443" s="10">
        <f t="shared" si="88"/>
        <v>-1.5461558008421292</v>
      </c>
      <c r="O443" s="10">
        <f t="shared" si="80"/>
        <v>0</v>
      </c>
      <c r="P443" s="10">
        <f t="shared" si="81"/>
        <v>-680.30855237053686</v>
      </c>
      <c r="Q443" s="9">
        <f t="shared" si="89"/>
        <v>58789.87619436314</v>
      </c>
      <c r="R443" s="9">
        <f t="shared" si="82"/>
        <v>58.789876194363138</v>
      </c>
      <c r="S443" s="9">
        <f t="shared" si="90"/>
        <v>20845.819239441247</v>
      </c>
      <c r="T443" s="38">
        <f t="shared" si="83"/>
        <v>20.845819239441248</v>
      </c>
      <c r="U443" s="38">
        <f t="shared" si="84"/>
        <v>1354.9782505636811</v>
      </c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</row>
    <row r="444" spans="2:33" x14ac:dyDescent="0.75">
      <c r="B444" s="3" t="s">
        <v>8</v>
      </c>
      <c r="C444" s="3">
        <v>440</v>
      </c>
      <c r="D444" s="3">
        <v>440</v>
      </c>
      <c r="E444" s="3">
        <f t="shared" si="78"/>
        <v>3.5833333333333335</v>
      </c>
      <c r="F444" s="10">
        <v>12.9</v>
      </c>
      <c r="G444" s="10">
        <f t="shared" si="85"/>
        <v>-1.4583333333333333</v>
      </c>
      <c r="H444" s="10">
        <f t="shared" si="79"/>
        <v>-5.25</v>
      </c>
      <c r="I444" s="10">
        <f>'Vehicle Data'!$B$6*'WLTP Calculations'!G444</f>
        <v>-426.83375000000001</v>
      </c>
      <c r="J444" s="10">
        <f>'Vehicle Data'!$B$6*9.81*'Vehicle Data'!$B$8</f>
        <v>57.42499320000001</v>
      </c>
      <c r="K444" s="10">
        <f>0.5*(1.225*'Vehicle Data'!B$9*'Vehicle Data'!B$7*'WLTP Calculations'!F444)</f>
        <v>1.5644475000000002</v>
      </c>
      <c r="L444" s="10">
        <f t="shared" si="86"/>
        <v>-0.36784430929999995</v>
      </c>
      <c r="M444" s="10">
        <f t="shared" si="87"/>
        <v>-1.3181087749916665</v>
      </c>
      <c r="N444" s="10">
        <f t="shared" si="88"/>
        <v>-0.99225453322870361</v>
      </c>
      <c r="O444" s="10">
        <f t="shared" si="80"/>
        <v>0</v>
      </c>
      <c r="P444" s="10">
        <f t="shared" si="81"/>
        <v>-437.58424915385831</v>
      </c>
      <c r="Q444" s="9">
        <f t="shared" si="89"/>
        <v>58789.87619436314</v>
      </c>
      <c r="R444" s="9">
        <f t="shared" si="82"/>
        <v>58.789876194363138</v>
      </c>
      <c r="S444" s="9">
        <f t="shared" si="90"/>
        <v>21283.403488595104</v>
      </c>
      <c r="T444" s="38">
        <f t="shared" si="83"/>
        <v>21.283403488595106</v>
      </c>
      <c r="U444" s="38">
        <f t="shared" si="84"/>
        <v>1383.4212267586818</v>
      </c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</row>
    <row r="445" spans="2:33" x14ac:dyDescent="0.75">
      <c r="B445" s="3" t="s">
        <v>8</v>
      </c>
      <c r="C445" s="3">
        <v>441</v>
      </c>
      <c r="D445" s="3">
        <v>441</v>
      </c>
      <c r="E445" s="3">
        <f t="shared" si="78"/>
        <v>2.1388888888888888</v>
      </c>
      <c r="F445" s="10">
        <v>7.7</v>
      </c>
      <c r="G445" s="10">
        <f t="shared" si="85"/>
        <v>-1.2638888888888888</v>
      </c>
      <c r="H445" s="10">
        <f t="shared" si="79"/>
        <v>-4.5500000000000007</v>
      </c>
      <c r="I445" s="10">
        <f>'Vehicle Data'!$B$6*'WLTP Calculations'!G445</f>
        <v>-369.92258333333336</v>
      </c>
      <c r="J445" s="10">
        <f>'Vehicle Data'!$B$6*9.81*'Vehicle Data'!$B$8</f>
        <v>57.42499320000001</v>
      </c>
      <c r="K445" s="10">
        <f>0.5*(1.225*'Vehicle Data'!B$9*'Vehicle Data'!B$7*'WLTP Calculations'!F445)</f>
        <v>0.93381750000000008</v>
      </c>
      <c r="L445" s="10">
        <f t="shared" si="86"/>
        <v>-0.31156377263333335</v>
      </c>
      <c r="M445" s="10">
        <f t="shared" si="87"/>
        <v>-0.66640029146574076</v>
      </c>
      <c r="N445" s="10">
        <f t="shared" si="88"/>
        <v>-0.43995876816435187</v>
      </c>
      <c r="O445" s="10">
        <f t="shared" si="80"/>
        <v>0</v>
      </c>
      <c r="P445" s="10">
        <f t="shared" si="81"/>
        <v>-194.46177552864353</v>
      </c>
      <c r="Q445" s="9">
        <f t="shared" si="89"/>
        <v>58789.87619436314</v>
      </c>
      <c r="R445" s="9">
        <f t="shared" si="82"/>
        <v>58.789876194363138</v>
      </c>
      <c r="S445" s="9">
        <f t="shared" si="90"/>
        <v>21477.865264123746</v>
      </c>
      <c r="T445" s="38">
        <f t="shared" si="83"/>
        <v>21.477865264123746</v>
      </c>
      <c r="U445" s="38">
        <f t="shared" si="84"/>
        <v>1396.0612421680435</v>
      </c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</row>
    <row r="446" spans="2:33" x14ac:dyDescent="0.75">
      <c r="B446" s="3" t="s">
        <v>8</v>
      </c>
      <c r="C446" s="3">
        <v>442</v>
      </c>
      <c r="D446" s="3">
        <v>442</v>
      </c>
      <c r="E446" s="3">
        <f t="shared" si="78"/>
        <v>1.0555555555555556</v>
      </c>
      <c r="F446" s="10">
        <v>3.8</v>
      </c>
      <c r="G446" s="10">
        <f t="shared" si="85"/>
        <v>-0.88888888888888884</v>
      </c>
      <c r="H446" s="10">
        <f t="shared" si="79"/>
        <v>-3.2</v>
      </c>
      <c r="I446" s="10">
        <f>'Vehicle Data'!$B$6*'WLTP Calculations'!G446</f>
        <v>-260.16533333333336</v>
      </c>
      <c r="J446" s="10">
        <f>'Vehicle Data'!$B$6*9.81*'Vehicle Data'!$B$8</f>
        <v>57.42499320000001</v>
      </c>
      <c r="K446" s="10">
        <f>0.5*(1.225*'Vehicle Data'!B$9*'Vehicle Data'!B$7*'WLTP Calculations'!F446)</f>
        <v>0.460845</v>
      </c>
      <c r="L446" s="10">
        <f t="shared" si="86"/>
        <v>-0.20227949513333335</v>
      </c>
      <c r="M446" s="10">
        <f t="shared" si="87"/>
        <v>-0.21351724486296297</v>
      </c>
      <c r="N446" s="10">
        <f t="shared" si="88"/>
        <v>-0.12278479661064814</v>
      </c>
      <c r="O446" s="10">
        <f t="shared" si="80"/>
        <v>0</v>
      </c>
      <c r="P446" s="10">
        <f t="shared" si="81"/>
        <v>-54.39366489851713</v>
      </c>
      <c r="Q446" s="9">
        <f t="shared" si="89"/>
        <v>58789.87619436314</v>
      </c>
      <c r="R446" s="9">
        <f t="shared" si="82"/>
        <v>58.789876194363138</v>
      </c>
      <c r="S446" s="9">
        <f t="shared" si="90"/>
        <v>21532.258929022264</v>
      </c>
      <c r="T446" s="38">
        <f t="shared" si="83"/>
        <v>21.532258929022262</v>
      </c>
      <c r="U446" s="38">
        <f t="shared" si="84"/>
        <v>1399.596830386447</v>
      </c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</row>
    <row r="447" spans="2:33" x14ac:dyDescent="0.75">
      <c r="B447" s="3" t="s">
        <v>8</v>
      </c>
      <c r="C447" s="3">
        <v>443</v>
      </c>
      <c r="D447" s="3">
        <v>443</v>
      </c>
      <c r="E447" s="3">
        <f t="shared" si="78"/>
        <v>0.3611111111111111</v>
      </c>
      <c r="F447" s="10">
        <v>1.3</v>
      </c>
      <c r="G447" s="10">
        <f t="shared" si="85"/>
        <v>-0.5</v>
      </c>
      <c r="H447" s="10">
        <f t="shared" si="79"/>
        <v>-1.7999999999999998</v>
      </c>
      <c r="I447" s="10">
        <f>'Vehicle Data'!$B$6*'WLTP Calculations'!G447</f>
        <v>-146.34300000000002</v>
      </c>
      <c r="J447" s="10">
        <f>'Vehicle Data'!$B$6*9.81*'Vehicle Data'!$B$8</f>
        <v>57.42499320000001</v>
      </c>
      <c r="K447" s="10">
        <f>0.5*(1.225*'Vehicle Data'!B$9*'Vehicle Data'!B$7*'WLTP Calculations'!F447)</f>
        <v>0.15765750000000001</v>
      </c>
      <c r="L447" s="10">
        <f t="shared" si="86"/>
        <v>-8.8760349299999999E-2</v>
      </c>
      <c r="M447" s="10">
        <f t="shared" si="87"/>
        <v>-3.205234835833333E-2</v>
      </c>
      <c r="N447" s="10">
        <f t="shared" si="88"/>
        <v>-1.5898308488425925E-2</v>
      </c>
      <c r="O447" s="10">
        <f t="shared" si="80"/>
        <v>0</v>
      </c>
      <c r="P447" s="10">
        <f t="shared" si="81"/>
        <v>-7.0588489688611107</v>
      </c>
      <c r="Q447" s="9">
        <f t="shared" si="89"/>
        <v>58789.87619436314</v>
      </c>
      <c r="R447" s="9">
        <f t="shared" si="82"/>
        <v>58.789876194363138</v>
      </c>
      <c r="S447" s="9">
        <f t="shared" si="90"/>
        <v>21539.317777991124</v>
      </c>
      <c r="T447" s="38">
        <f t="shared" si="83"/>
        <v>21.539317777991123</v>
      </c>
      <c r="U447" s="38">
        <f t="shared" si="84"/>
        <v>1400.0556555694229</v>
      </c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</row>
    <row r="448" spans="2:33" x14ac:dyDescent="0.75">
      <c r="B448" s="3" t="s">
        <v>8</v>
      </c>
      <c r="C448" s="3">
        <v>444</v>
      </c>
      <c r="D448" s="3">
        <v>444</v>
      </c>
      <c r="E448" s="3">
        <f t="shared" si="78"/>
        <v>5.5555555555555559E-2</v>
      </c>
      <c r="F448" s="10">
        <v>0.2</v>
      </c>
      <c r="G448" s="10">
        <f t="shared" si="85"/>
        <v>-0.18055555555555555</v>
      </c>
      <c r="H448" s="10">
        <f t="shared" si="79"/>
        <v>-0.65</v>
      </c>
      <c r="I448" s="10">
        <f>'Vehicle Data'!$B$6*'WLTP Calculations'!G448</f>
        <v>-52.84608333333334</v>
      </c>
      <c r="J448" s="10">
        <f>'Vehicle Data'!$B$6*9.81*'Vehicle Data'!$B$8</f>
        <v>57.42499320000001</v>
      </c>
      <c r="K448" s="10">
        <f>0.5*(1.225*'Vehicle Data'!B$9*'Vehicle Data'!B$7*'WLTP Calculations'!F448)</f>
        <v>2.4255000000000002E-2</v>
      </c>
      <c r="L448" s="10">
        <f t="shared" si="86"/>
        <v>4.6031648666666706E-3</v>
      </c>
      <c r="M448" s="10">
        <f t="shared" si="87"/>
        <v>2.5573138148148169E-4</v>
      </c>
      <c r="N448" s="10">
        <f t="shared" si="88"/>
        <v>1.2786569074074085E-4</v>
      </c>
      <c r="O448" s="10">
        <f t="shared" si="80"/>
        <v>5.6900232379629677E-2</v>
      </c>
      <c r="P448" s="10">
        <f t="shared" si="81"/>
        <v>0</v>
      </c>
      <c r="Q448" s="9">
        <f t="shared" si="89"/>
        <v>58789.933094595523</v>
      </c>
      <c r="R448" s="9">
        <f t="shared" si="82"/>
        <v>58.789933094595526</v>
      </c>
      <c r="S448" s="9">
        <f t="shared" si="90"/>
        <v>21539.317777991124</v>
      </c>
      <c r="T448" s="38">
        <f t="shared" si="83"/>
        <v>21.539317777991123</v>
      </c>
      <c r="U448" s="38">
        <f t="shared" si="84"/>
        <v>1400.0556555694229</v>
      </c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</row>
    <row r="449" spans="2:33" x14ac:dyDescent="0.75">
      <c r="B449" s="3" t="s">
        <v>8</v>
      </c>
      <c r="C449" s="3">
        <v>445</v>
      </c>
      <c r="D449" s="3">
        <v>445</v>
      </c>
      <c r="E449" s="3">
        <f t="shared" si="78"/>
        <v>0</v>
      </c>
      <c r="F449" s="10">
        <v>0</v>
      </c>
      <c r="G449" s="10">
        <f t="shared" si="85"/>
        <v>-2.777777777777778E-2</v>
      </c>
      <c r="H449" s="10">
        <f t="shared" si="79"/>
        <v>-0.1</v>
      </c>
      <c r="I449" s="10">
        <f>'Vehicle Data'!$B$6*'WLTP Calculations'!G449</f>
        <v>-8.1301666666666677</v>
      </c>
      <c r="J449" s="10">
        <f>'Vehicle Data'!$B$6*9.81*'Vehicle Data'!$B$8</f>
        <v>57.42499320000001</v>
      </c>
      <c r="K449" s="10">
        <f>0.5*(1.225*'Vehicle Data'!B$9*'Vehicle Data'!B$7*'WLTP Calculations'!F449)</f>
        <v>0</v>
      </c>
      <c r="L449" s="10">
        <f t="shared" si="86"/>
        <v>4.9294826533333343E-2</v>
      </c>
      <c r="M449" s="10">
        <f t="shared" si="87"/>
        <v>0</v>
      </c>
      <c r="N449" s="10">
        <f t="shared" si="88"/>
        <v>0</v>
      </c>
      <c r="O449" s="10">
        <f t="shared" si="80"/>
        <v>0</v>
      </c>
      <c r="P449" s="10">
        <f t="shared" si="81"/>
        <v>0</v>
      </c>
      <c r="Q449" s="9">
        <f t="shared" si="89"/>
        <v>58789.933094595523</v>
      </c>
      <c r="R449" s="9">
        <f t="shared" si="82"/>
        <v>58.789933094595526</v>
      </c>
      <c r="S449" s="9">
        <f t="shared" si="90"/>
        <v>21539.317777991124</v>
      </c>
      <c r="T449" s="38">
        <f t="shared" si="83"/>
        <v>21.539317777991123</v>
      </c>
      <c r="U449" s="38">
        <f t="shared" si="84"/>
        <v>1400.0556555694229</v>
      </c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</row>
    <row r="450" spans="2:33" x14ac:dyDescent="0.75">
      <c r="B450" s="3" t="s">
        <v>8</v>
      </c>
      <c r="C450" s="3">
        <v>446</v>
      </c>
      <c r="D450" s="3">
        <v>446</v>
      </c>
      <c r="E450" s="3">
        <f t="shared" si="78"/>
        <v>0</v>
      </c>
      <c r="F450" s="10">
        <v>0</v>
      </c>
      <c r="G450" s="10">
        <f t="shared" si="85"/>
        <v>0</v>
      </c>
      <c r="H450" s="10">
        <f t="shared" si="79"/>
        <v>0</v>
      </c>
      <c r="I450" s="10">
        <f>'Vehicle Data'!$B$6*'WLTP Calculations'!G450</f>
        <v>0</v>
      </c>
      <c r="J450" s="10">
        <f>'Vehicle Data'!$B$6*9.81*'Vehicle Data'!$B$8</f>
        <v>57.42499320000001</v>
      </c>
      <c r="K450" s="10">
        <f>0.5*(1.225*'Vehicle Data'!B$9*'Vehicle Data'!B$7*'WLTP Calculations'!F450)</f>
        <v>0</v>
      </c>
      <c r="L450" s="10">
        <f t="shared" si="86"/>
        <v>5.742499320000001E-2</v>
      </c>
      <c r="M450" s="10">
        <f t="shared" si="87"/>
        <v>0</v>
      </c>
      <c r="N450" s="10">
        <f t="shared" si="88"/>
        <v>0</v>
      </c>
      <c r="O450" s="10">
        <f t="shared" si="80"/>
        <v>0</v>
      </c>
      <c r="P450" s="10">
        <f t="shared" si="81"/>
        <v>0</v>
      </c>
      <c r="Q450" s="9">
        <f t="shared" si="89"/>
        <v>58789.933094595523</v>
      </c>
      <c r="R450" s="9">
        <f t="shared" si="82"/>
        <v>58.789933094595526</v>
      </c>
      <c r="S450" s="9">
        <f t="shared" si="90"/>
        <v>21539.317777991124</v>
      </c>
      <c r="T450" s="38">
        <f t="shared" si="83"/>
        <v>21.539317777991123</v>
      </c>
      <c r="U450" s="38">
        <f t="shared" si="84"/>
        <v>1400.0556555694229</v>
      </c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</row>
    <row r="451" spans="2:33" x14ac:dyDescent="0.75">
      <c r="B451" s="3" t="s">
        <v>8</v>
      </c>
      <c r="C451" s="3">
        <v>447</v>
      </c>
      <c r="D451" s="3">
        <v>447</v>
      </c>
      <c r="E451" s="3">
        <f t="shared" si="78"/>
        <v>0</v>
      </c>
      <c r="F451" s="10">
        <v>0</v>
      </c>
      <c r="G451" s="10">
        <f t="shared" si="85"/>
        <v>0</v>
      </c>
      <c r="H451" s="10">
        <f t="shared" si="79"/>
        <v>0</v>
      </c>
      <c r="I451" s="10">
        <f>'Vehicle Data'!$B$6*'WLTP Calculations'!G451</f>
        <v>0</v>
      </c>
      <c r="J451" s="10">
        <f>'Vehicle Data'!$B$6*9.81*'Vehicle Data'!$B$8</f>
        <v>57.42499320000001</v>
      </c>
      <c r="K451" s="10">
        <f>0.5*(1.225*'Vehicle Data'!B$9*'Vehicle Data'!B$7*'WLTP Calculations'!F451)</f>
        <v>0</v>
      </c>
      <c r="L451" s="10">
        <f t="shared" si="86"/>
        <v>5.742499320000001E-2</v>
      </c>
      <c r="M451" s="10">
        <f t="shared" si="87"/>
        <v>0</v>
      </c>
      <c r="N451" s="10">
        <f t="shared" si="88"/>
        <v>0</v>
      </c>
      <c r="O451" s="10">
        <f t="shared" si="80"/>
        <v>0</v>
      </c>
      <c r="P451" s="10">
        <f t="shared" si="81"/>
        <v>0</v>
      </c>
      <c r="Q451" s="9">
        <f t="shared" si="89"/>
        <v>58789.933094595523</v>
      </c>
      <c r="R451" s="9">
        <f t="shared" si="82"/>
        <v>58.789933094595526</v>
      </c>
      <c r="S451" s="9">
        <f t="shared" si="90"/>
        <v>21539.317777991124</v>
      </c>
      <c r="T451" s="38">
        <f t="shared" si="83"/>
        <v>21.539317777991123</v>
      </c>
      <c r="U451" s="38">
        <f t="shared" si="84"/>
        <v>1400.0556555694229</v>
      </c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</row>
    <row r="452" spans="2:33" x14ac:dyDescent="0.75">
      <c r="B452" s="3" t="s">
        <v>8</v>
      </c>
      <c r="C452" s="3">
        <v>448</v>
      </c>
      <c r="D452" s="3">
        <v>448</v>
      </c>
      <c r="E452" s="3">
        <f t="shared" ref="E452:E515" si="91">F452/3.6</f>
        <v>0</v>
      </c>
      <c r="F452" s="10">
        <v>0</v>
      </c>
      <c r="G452" s="10">
        <f t="shared" si="85"/>
        <v>0</v>
      </c>
      <c r="H452" s="10">
        <f t="shared" si="79"/>
        <v>0</v>
      </c>
      <c r="I452" s="10">
        <f>'Vehicle Data'!$B$6*'WLTP Calculations'!G452</f>
        <v>0</v>
      </c>
      <c r="J452" s="10">
        <f>'Vehicle Data'!$B$6*9.81*'Vehicle Data'!$B$8</f>
        <v>57.42499320000001</v>
      </c>
      <c r="K452" s="10">
        <f>0.5*(1.225*'Vehicle Data'!B$9*'Vehicle Data'!B$7*'WLTP Calculations'!F452)</f>
        <v>0</v>
      </c>
      <c r="L452" s="10">
        <f t="shared" si="86"/>
        <v>5.742499320000001E-2</v>
      </c>
      <c r="M452" s="10">
        <f t="shared" si="87"/>
        <v>0</v>
      </c>
      <c r="N452" s="10">
        <f t="shared" si="88"/>
        <v>0</v>
      </c>
      <c r="O452" s="10">
        <f t="shared" si="80"/>
        <v>0</v>
      </c>
      <c r="P452" s="10">
        <f t="shared" si="81"/>
        <v>0</v>
      </c>
      <c r="Q452" s="9">
        <f t="shared" si="89"/>
        <v>58789.933094595523</v>
      </c>
      <c r="R452" s="9">
        <f t="shared" si="82"/>
        <v>58.789933094595526</v>
      </c>
      <c r="S452" s="9">
        <f t="shared" si="90"/>
        <v>21539.317777991124</v>
      </c>
      <c r="T452" s="38">
        <f t="shared" si="83"/>
        <v>21.539317777991123</v>
      </c>
      <c r="U452" s="38">
        <f t="shared" si="84"/>
        <v>1400.0556555694229</v>
      </c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</row>
    <row r="453" spans="2:33" x14ac:dyDescent="0.75">
      <c r="B453" s="3" t="s">
        <v>8</v>
      </c>
      <c r="C453" s="3">
        <v>449</v>
      </c>
      <c r="D453" s="3">
        <v>449</v>
      </c>
      <c r="E453" s="3">
        <f t="shared" si="91"/>
        <v>0</v>
      </c>
      <c r="F453" s="10">
        <v>0</v>
      </c>
      <c r="G453" s="10">
        <f t="shared" si="85"/>
        <v>0</v>
      </c>
      <c r="H453" s="10">
        <f t="shared" ref="H453:H516" si="92">($F454-$F452)/2</f>
        <v>0</v>
      </c>
      <c r="I453" s="10">
        <f>'Vehicle Data'!$B$6*'WLTP Calculations'!G453</f>
        <v>0</v>
      </c>
      <c r="J453" s="10">
        <f>'Vehicle Data'!$B$6*9.81*'Vehicle Data'!$B$8</f>
        <v>57.42499320000001</v>
      </c>
      <c r="K453" s="10">
        <f>0.5*(1.225*'Vehicle Data'!B$9*'Vehicle Data'!B$7*'WLTP Calculations'!F453)</f>
        <v>0</v>
      </c>
      <c r="L453" s="10">
        <f t="shared" si="86"/>
        <v>5.742499320000001E-2</v>
      </c>
      <c r="M453" s="10">
        <f t="shared" si="87"/>
        <v>0</v>
      </c>
      <c r="N453" s="10">
        <f t="shared" si="88"/>
        <v>0</v>
      </c>
      <c r="O453" s="10">
        <f t="shared" ref="O453:O516" si="93">IF((M453 + M454) / 2 &gt; 0, ((M453 + M454) / 2) * D454, 0)</f>
        <v>0</v>
      </c>
      <c r="P453" s="10">
        <f t="shared" ref="P453:P516" si="94">IF((M453 + M454) / 2 &lt; 0, ((M453 + M454) / 2) * D454, 0)</f>
        <v>0</v>
      </c>
      <c r="Q453" s="9">
        <f t="shared" si="89"/>
        <v>58789.933094595523</v>
      </c>
      <c r="R453" s="9">
        <f t="shared" ref="R453:R516" si="95">Q453/1000</f>
        <v>58.789933094595526</v>
      </c>
      <c r="S453" s="9">
        <f t="shared" si="90"/>
        <v>21539.317777991124</v>
      </c>
      <c r="T453" s="38">
        <f t="shared" ref="T453:T516" si="96">S453/1000</f>
        <v>21.539317777991123</v>
      </c>
      <c r="U453" s="38">
        <f t="shared" ref="U453:U516" si="97">T453*X$4</f>
        <v>1400.0556555694229</v>
      </c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</row>
    <row r="454" spans="2:33" x14ac:dyDescent="0.75">
      <c r="B454" s="3" t="s">
        <v>8</v>
      </c>
      <c r="C454" s="3">
        <v>450</v>
      </c>
      <c r="D454" s="3">
        <v>450</v>
      </c>
      <c r="E454" s="3">
        <f t="shared" si="91"/>
        <v>0</v>
      </c>
      <c r="F454" s="10">
        <v>0</v>
      </c>
      <c r="G454" s="10">
        <f t="shared" ref="G454:G517" si="98">($E455-$E453)/2</f>
        <v>0</v>
      </c>
      <c r="H454" s="10">
        <f t="shared" si="92"/>
        <v>0</v>
      </c>
      <c r="I454" s="10">
        <f>'Vehicle Data'!$B$6*'WLTP Calculations'!G454</f>
        <v>0</v>
      </c>
      <c r="J454" s="10">
        <f>'Vehicle Data'!$B$6*9.81*'Vehicle Data'!$B$8</f>
        <v>57.42499320000001</v>
      </c>
      <c r="K454" s="10">
        <f>0.5*(1.225*'Vehicle Data'!B$9*'Vehicle Data'!B$7*'WLTP Calculations'!F454)</f>
        <v>0</v>
      </c>
      <c r="L454" s="10">
        <f t="shared" ref="L454:L517" si="99">(I454+J454+K454)/1000</f>
        <v>5.742499320000001E-2</v>
      </c>
      <c r="M454" s="10">
        <f t="shared" ref="M454:M517" si="100">(L454*E454)</f>
        <v>0</v>
      </c>
      <c r="N454" s="10">
        <f t="shared" ref="N454:N517" si="101">(((M454+M455)/2)*(C455-C454))</f>
        <v>0</v>
      </c>
      <c r="O454" s="10">
        <f t="shared" si="93"/>
        <v>0</v>
      </c>
      <c r="P454" s="10">
        <f t="shared" si="94"/>
        <v>0</v>
      </c>
      <c r="Q454" s="9">
        <f t="shared" ref="Q454:Q517" si="102">(Q453+O454)</f>
        <v>58789.933094595523</v>
      </c>
      <c r="R454" s="9">
        <f t="shared" si="95"/>
        <v>58.789933094595526</v>
      </c>
      <c r="S454" s="9">
        <f t="shared" ref="S454:T517" si="103">S453+(P454*-1)</f>
        <v>21539.317777991124</v>
      </c>
      <c r="T454" s="38">
        <f t="shared" si="96"/>
        <v>21.539317777991123</v>
      </c>
      <c r="U454" s="38">
        <f t="shared" si="97"/>
        <v>1400.0556555694229</v>
      </c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</row>
    <row r="455" spans="2:33" x14ac:dyDescent="0.75">
      <c r="B455" s="3" t="s">
        <v>8</v>
      </c>
      <c r="C455" s="3">
        <v>451</v>
      </c>
      <c r="D455" s="3">
        <v>451</v>
      </c>
      <c r="E455" s="3">
        <f t="shared" si="91"/>
        <v>0</v>
      </c>
      <c r="F455" s="10">
        <v>0</v>
      </c>
      <c r="G455" s="10">
        <f t="shared" si="98"/>
        <v>0</v>
      </c>
      <c r="H455" s="10">
        <f t="shared" si="92"/>
        <v>0</v>
      </c>
      <c r="I455" s="10">
        <f>'Vehicle Data'!$B$6*'WLTP Calculations'!G455</f>
        <v>0</v>
      </c>
      <c r="J455" s="10">
        <f>'Vehicle Data'!$B$6*9.81*'Vehicle Data'!$B$8</f>
        <v>57.42499320000001</v>
      </c>
      <c r="K455" s="10">
        <f>0.5*(1.225*'Vehicle Data'!B$9*'Vehicle Data'!B$7*'WLTP Calculations'!F455)</f>
        <v>0</v>
      </c>
      <c r="L455" s="10">
        <f t="shared" si="99"/>
        <v>5.742499320000001E-2</v>
      </c>
      <c r="M455" s="10">
        <f t="shared" si="100"/>
        <v>0</v>
      </c>
      <c r="N455" s="10">
        <f t="shared" si="101"/>
        <v>0</v>
      </c>
      <c r="O455" s="10">
        <f t="shared" si="93"/>
        <v>0</v>
      </c>
      <c r="P455" s="10">
        <f t="shared" si="94"/>
        <v>0</v>
      </c>
      <c r="Q455" s="9">
        <f t="shared" si="102"/>
        <v>58789.933094595523</v>
      </c>
      <c r="R455" s="9">
        <f t="shared" si="95"/>
        <v>58.789933094595526</v>
      </c>
      <c r="S455" s="9">
        <f t="shared" si="103"/>
        <v>21539.317777991124</v>
      </c>
      <c r="T455" s="38">
        <f t="shared" si="96"/>
        <v>21.539317777991123</v>
      </c>
      <c r="U455" s="38">
        <f t="shared" si="97"/>
        <v>1400.0556555694229</v>
      </c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</row>
    <row r="456" spans="2:33" x14ac:dyDescent="0.75">
      <c r="B456" s="3" t="s">
        <v>8</v>
      </c>
      <c r="C456" s="3">
        <v>452</v>
      </c>
      <c r="D456" s="3">
        <v>452</v>
      </c>
      <c r="E456" s="3">
        <f t="shared" si="91"/>
        <v>0</v>
      </c>
      <c r="F456" s="10">
        <v>0</v>
      </c>
      <c r="G456" s="10">
        <f t="shared" si="98"/>
        <v>0</v>
      </c>
      <c r="H456" s="10">
        <f t="shared" si="92"/>
        <v>0</v>
      </c>
      <c r="I456" s="10">
        <f>'Vehicle Data'!$B$6*'WLTP Calculations'!G456</f>
        <v>0</v>
      </c>
      <c r="J456" s="10">
        <f>'Vehicle Data'!$B$6*9.81*'Vehicle Data'!$B$8</f>
        <v>57.42499320000001</v>
      </c>
      <c r="K456" s="10">
        <f>0.5*(1.225*'Vehicle Data'!B$9*'Vehicle Data'!B$7*'WLTP Calculations'!F456)</f>
        <v>0</v>
      </c>
      <c r="L456" s="10">
        <f t="shared" si="99"/>
        <v>5.742499320000001E-2</v>
      </c>
      <c r="M456" s="10">
        <f t="shared" si="100"/>
        <v>0</v>
      </c>
      <c r="N456" s="10">
        <f t="shared" si="101"/>
        <v>0</v>
      </c>
      <c r="O456" s="10">
        <f t="shared" si="93"/>
        <v>0</v>
      </c>
      <c r="P456" s="10">
        <f t="shared" si="94"/>
        <v>0</v>
      </c>
      <c r="Q456" s="9">
        <f t="shared" si="102"/>
        <v>58789.933094595523</v>
      </c>
      <c r="R456" s="9">
        <f t="shared" si="95"/>
        <v>58.789933094595526</v>
      </c>
      <c r="S456" s="9">
        <f t="shared" si="103"/>
        <v>21539.317777991124</v>
      </c>
      <c r="T456" s="38">
        <f t="shared" si="96"/>
        <v>21.539317777991123</v>
      </c>
      <c r="U456" s="38">
        <f t="shared" si="97"/>
        <v>1400.0556555694229</v>
      </c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</row>
    <row r="457" spans="2:33" x14ac:dyDescent="0.75">
      <c r="B457" s="3" t="s">
        <v>8</v>
      </c>
      <c r="C457" s="3">
        <v>453</v>
      </c>
      <c r="D457" s="3">
        <v>453</v>
      </c>
      <c r="E457" s="3">
        <f t="shared" si="91"/>
        <v>0</v>
      </c>
      <c r="F457" s="10">
        <v>0</v>
      </c>
      <c r="G457" s="10">
        <f t="shared" si="98"/>
        <v>0</v>
      </c>
      <c r="H457" s="10">
        <f t="shared" si="92"/>
        <v>0</v>
      </c>
      <c r="I457" s="10">
        <f>'Vehicle Data'!$B$6*'WLTP Calculations'!G457</f>
        <v>0</v>
      </c>
      <c r="J457" s="10">
        <f>'Vehicle Data'!$B$6*9.81*'Vehicle Data'!$B$8</f>
        <v>57.42499320000001</v>
      </c>
      <c r="K457" s="10">
        <f>0.5*(1.225*'Vehicle Data'!B$9*'Vehicle Data'!B$7*'WLTP Calculations'!F457)</f>
        <v>0</v>
      </c>
      <c r="L457" s="10">
        <f t="shared" si="99"/>
        <v>5.742499320000001E-2</v>
      </c>
      <c r="M457" s="10">
        <f t="shared" si="100"/>
        <v>0</v>
      </c>
      <c r="N457" s="10">
        <f t="shared" si="101"/>
        <v>0</v>
      </c>
      <c r="O457" s="10">
        <f t="shared" si="93"/>
        <v>0</v>
      </c>
      <c r="P457" s="10">
        <f t="shared" si="94"/>
        <v>0</v>
      </c>
      <c r="Q457" s="9">
        <f t="shared" si="102"/>
        <v>58789.933094595523</v>
      </c>
      <c r="R457" s="9">
        <f t="shared" si="95"/>
        <v>58.789933094595526</v>
      </c>
      <c r="S457" s="9">
        <f t="shared" si="103"/>
        <v>21539.317777991124</v>
      </c>
      <c r="T457" s="38">
        <f t="shared" si="96"/>
        <v>21.539317777991123</v>
      </c>
      <c r="U457" s="38">
        <f t="shared" si="97"/>
        <v>1400.0556555694229</v>
      </c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</row>
    <row r="458" spans="2:33" x14ac:dyDescent="0.75">
      <c r="B458" s="3" t="s">
        <v>8</v>
      </c>
      <c r="C458" s="3">
        <v>454</v>
      </c>
      <c r="D458" s="3">
        <v>454</v>
      </c>
      <c r="E458" s="3">
        <f t="shared" si="91"/>
        <v>0</v>
      </c>
      <c r="F458" s="10">
        <v>0</v>
      </c>
      <c r="G458" s="10">
        <f t="shared" si="98"/>
        <v>0</v>
      </c>
      <c r="H458" s="10">
        <f t="shared" si="92"/>
        <v>0</v>
      </c>
      <c r="I458" s="10">
        <f>'Vehicle Data'!$B$6*'WLTP Calculations'!G458</f>
        <v>0</v>
      </c>
      <c r="J458" s="10">
        <f>'Vehicle Data'!$B$6*9.81*'Vehicle Data'!$B$8</f>
        <v>57.42499320000001</v>
      </c>
      <c r="K458" s="10">
        <f>0.5*(1.225*'Vehicle Data'!B$9*'Vehicle Data'!B$7*'WLTP Calculations'!F458)</f>
        <v>0</v>
      </c>
      <c r="L458" s="10">
        <f t="shared" si="99"/>
        <v>5.742499320000001E-2</v>
      </c>
      <c r="M458" s="10">
        <f t="shared" si="100"/>
        <v>0</v>
      </c>
      <c r="N458" s="10">
        <f t="shared" si="101"/>
        <v>0</v>
      </c>
      <c r="O458" s="10">
        <f t="shared" si="93"/>
        <v>0</v>
      </c>
      <c r="P458" s="10">
        <f t="shared" si="94"/>
        <v>0</v>
      </c>
      <c r="Q458" s="9">
        <f t="shared" si="102"/>
        <v>58789.933094595523</v>
      </c>
      <c r="R458" s="9">
        <f t="shared" si="95"/>
        <v>58.789933094595526</v>
      </c>
      <c r="S458" s="9">
        <f t="shared" si="103"/>
        <v>21539.317777991124</v>
      </c>
      <c r="T458" s="38">
        <f t="shared" si="96"/>
        <v>21.539317777991123</v>
      </c>
      <c r="U458" s="38">
        <f t="shared" si="97"/>
        <v>1400.0556555694229</v>
      </c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</row>
    <row r="459" spans="2:33" x14ac:dyDescent="0.75">
      <c r="B459" s="3" t="s">
        <v>8</v>
      </c>
      <c r="C459" s="3">
        <v>455</v>
      </c>
      <c r="D459" s="3">
        <v>455</v>
      </c>
      <c r="E459" s="3">
        <f t="shared" si="91"/>
        <v>0</v>
      </c>
      <c r="F459" s="10">
        <v>0</v>
      </c>
      <c r="G459" s="10">
        <f t="shared" si="98"/>
        <v>0</v>
      </c>
      <c r="H459" s="10">
        <f t="shared" si="92"/>
        <v>0</v>
      </c>
      <c r="I459" s="10">
        <f>'Vehicle Data'!$B$6*'WLTP Calculations'!G459</f>
        <v>0</v>
      </c>
      <c r="J459" s="10">
        <f>'Vehicle Data'!$B$6*9.81*'Vehicle Data'!$B$8</f>
        <v>57.42499320000001</v>
      </c>
      <c r="K459" s="10">
        <f>0.5*(1.225*'Vehicle Data'!B$9*'Vehicle Data'!B$7*'WLTP Calculations'!F459)</f>
        <v>0</v>
      </c>
      <c r="L459" s="10">
        <f t="shared" si="99"/>
        <v>5.742499320000001E-2</v>
      </c>
      <c r="M459" s="10">
        <f t="shared" si="100"/>
        <v>0</v>
      </c>
      <c r="N459" s="10">
        <f t="shared" si="101"/>
        <v>0</v>
      </c>
      <c r="O459" s="10">
        <f t="shared" si="93"/>
        <v>0</v>
      </c>
      <c r="P459" s="10">
        <f t="shared" si="94"/>
        <v>0</v>
      </c>
      <c r="Q459" s="9">
        <f t="shared" si="102"/>
        <v>58789.933094595523</v>
      </c>
      <c r="R459" s="9">
        <f t="shared" si="95"/>
        <v>58.789933094595526</v>
      </c>
      <c r="S459" s="9">
        <f t="shared" si="103"/>
        <v>21539.317777991124</v>
      </c>
      <c r="T459" s="38">
        <f t="shared" si="96"/>
        <v>21.539317777991123</v>
      </c>
      <c r="U459" s="38">
        <f t="shared" si="97"/>
        <v>1400.0556555694229</v>
      </c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</row>
    <row r="460" spans="2:33" x14ac:dyDescent="0.75">
      <c r="B460" s="3" t="s">
        <v>8</v>
      </c>
      <c r="C460" s="3">
        <v>456</v>
      </c>
      <c r="D460" s="3">
        <v>456</v>
      </c>
      <c r="E460" s="3">
        <f t="shared" si="91"/>
        <v>0</v>
      </c>
      <c r="F460" s="10">
        <v>0</v>
      </c>
      <c r="G460" s="10">
        <f t="shared" si="98"/>
        <v>0</v>
      </c>
      <c r="H460" s="10">
        <f t="shared" si="92"/>
        <v>0</v>
      </c>
      <c r="I460" s="10">
        <f>'Vehicle Data'!$B$6*'WLTP Calculations'!G460</f>
        <v>0</v>
      </c>
      <c r="J460" s="10">
        <f>'Vehicle Data'!$B$6*9.81*'Vehicle Data'!$B$8</f>
        <v>57.42499320000001</v>
      </c>
      <c r="K460" s="10">
        <f>0.5*(1.225*'Vehicle Data'!B$9*'Vehicle Data'!B$7*'WLTP Calculations'!F460)</f>
        <v>0</v>
      </c>
      <c r="L460" s="10">
        <f t="shared" si="99"/>
        <v>5.742499320000001E-2</v>
      </c>
      <c r="M460" s="10">
        <f t="shared" si="100"/>
        <v>0</v>
      </c>
      <c r="N460" s="10">
        <f t="shared" si="101"/>
        <v>0</v>
      </c>
      <c r="O460" s="10">
        <f t="shared" si="93"/>
        <v>0</v>
      </c>
      <c r="P460" s="10">
        <f t="shared" si="94"/>
        <v>0</v>
      </c>
      <c r="Q460" s="9">
        <f t="shared" si="102"/>
        <v>58789.933094595523</v>
      </c>
      <c r="R460" s="9">
        <f t="shared" si="95"/>
        <v>58.789933094595526</v>
      </c>
      <c r="S460" s="9">
        <f t="shared" si="103"/>
        <v>21539.317777991124</v>
      </c>
      <c r="T460" s="38">
        <f t="shared" si="96"/>
        <v>21.539317777991123</v>
      </c>
      <c r="U460" s="38">
        <f t="shared" si="97"/>
        <v>1400.0556555694229</v>
      </c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</row>
    <row r="461" spans="2:33" x14ac:dyDescent="0.75">
      <c r="B461" s="3" t="s">
        <v>8</v>
      </c>
      <c r="C461" s="3">
        <v>457</v>
      </c>
      <c r="D461" s="3">
        <v>457</v>
      </c>
      <c r="E461" s="3">
        <f t="shared" si="91"/>
        <v>0</v>
      </c>
      <c r="F461" s="10">
        <v>0</v>
      </c>
      <c r="G461" s="10">
        <f t="shared" si="98"/>
        <v>0</v>
      </c>
      <c r="H461" s="10">
        <f t="shared" si="92"/>
        <v>0</v>
      </c>
      <c r="I461" s="10">
        <f>'Vehicle Data'!$B$6*'WLTP Calculations'!G461</f>
        <v>0</v>
      </c>
      <c r="J461" s="10">
        <f>'Vehicle Data'!$B$6*9.81*'Vehicle Data'!$B$8</f>
        <v>57.42499320000001</v>
      </c>
      <c r="K461" s="10">
        <f>0.5*(1.225*'Vehicle Data'!B$9*'Vehicle Data'!B$7*'WLTP Calculations'!F461)</f>
        <v>0</v>
      </c>
      <c r="L461" s="10">
        <f t="shared" si="99"/>
        <v>5.742499320000001E-2</v>
      </c>
      <c r="M461" s="10">
        <f t="shared" si="100"/>
        <v>0</v>
      </c>
      <c r="N461" s="10">
        <f t="shared" si="101"/>
        <v>0</v>
      </c>
      <c r="O461" s="10">
        <f t="shared" si="93"/>
        <v>0</v>
      </c>
      <c r="P461" s="10">
        <f t="shared" si="94"/>
        <v>0</v>
      </c>
      <c r="Q461" s="9">
        <f t="shared" si="102"/>
        <v>58789.933094595523</v>
      </c>
      <c r="R461" s="9">
        <f t="shared" si="95"/>
        <v>58.789933094595526</v>
      </c>
      <c r="S461" s="9">
        <f t="shared" si="103"/>
        <v>21539.317777991124</v>
      </c>
      <c r="T461" s="38">
        <f t="shared" si="96"/>
        <v>21.539317777991123</v>
      </c>
      <c r="U461" s="38">
        <f t="shared" si="97"/>
        <v>1400.0556555694229</v>
      </c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</row>
    <row r="462" spans="2:33" x14ac:dyDescent="0.75">
      <c r="B462" s="3" t="s">
        <v>8</v>
      </c>
      <c r="C462" s="3">
        <v>458</v>
      </c>
      <c r="D462" s="3">
        <v>458</v>
      </c>
      <c r="E462" s="3">
        <f t="shared" si="91"/>
        <v>0</v>
      </c>
      <c r="F462" s="10">
        <v>0</v>
      </c>
      <c r="G462" s="10">
        <f t="shared" si="98"/>
        <v>0</v>
      </c>
      <c r="H462" s="10">
        <f t="shared" si="92"/>
        <v>0</v>
      </c>
      <c r="I462" s="10">
        <f>'Vehicle Data'!$B$6*'WLTP Calculations'!G462</f>
        <v>0</v>
      </c>
      <c r="J462" s="10">
        <f>'Vehicle Data'!$B$6*9.81*'Vehicle Data'!$B$8</f>
        <v>57.42499320000001</v>
      </c>
      <c r="K462" s="10">
        <f>0.5*(1.225*'Vehicle Data'!B$9*'Vehicle Data'!B$7*'WLTP Calculations'!F462)</f>
        <v>0</v>
      </c>
      <c r="L462" s="10">
        <f t="shared" si="99"/>
        <v>5.742499320000001E-2</v>
      </c>
      <c r="M462" s="10">
        <f t="shared" si="100"/>
        <v>0</v>
      </c>
      <c r="N462" s="10">
        <f t="shared" si="101"/>
        <v>0</v>
      </c>
      <c r="O462" s="10">
        <f t="shared" si="93"/>
        <v>0</v>
      </c>
      <c r="P462" s="10">
        <f t="shared" si="94"/>
        <v>0</v>
      </c>
      <c r="Q462" s="9">
        <f t="shared" si="102"/>
        <v>58789.933094595523</v>
      </c>
      <c r="R462" s="9">
        <f t="shared" si="95"/>
        <v>58.789933094595526</v>
      </c>
      <c r="S462" s="9">
        <f t="shared" si="103"/>
        <v>21539.317777991124</v>
      </c>
      <c r="T462" s="38">
        <f t="shared" si="96"/>
        <v>21.539317777991123</v>
      </c>
      <c r="U462" s="38">
        <f t="shared" si="97"/>
        <v>1400.0556555694229</v>
      </c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</row>
    <row r="463" spans="2:33" x14ac:dyDescent="0.75">
      <c r="B463" s="3" t="s">
        <v>8</v>
      </c>
      <c r="C463" s="3">
        <v>459</v>
      </c>
      <c r="D463" s="3">
        <v>459</v>
      </c>
      <c r="E463" s="3">
        <f t="shared" si="91"/>
        <v>0</v>
      </c>
      <c r="F463" s="10">
        <v>0</v>
      </c>
      <c r="G463" s="10">
        <f t="shared" si="98"/>
        <v>0</v>
      </c>
      <c r="H463" s="10">
        <f t="shared" si="92"/>
        <v>0</v>
      </c>
      <c r="I463" s="10">
        <f>'Vehicle Data'!$B$6*'WLTP Calculations'!G463</f>
        <v>0</v>
      </c>
      <c r="J463" s="10">
        <f>'Vehicle Data'!$B$6*9.81*'Vehicle Data'!$B$8</f>
        <v>57.42499320000001</v>
      </c>
      <c r="K463" s="10">
        <f>0.5*(1.225*'Vehicle Data'!B$9*'Vehicle Data'!B$7*'WLTP Calculations'!F463)</f>
        <v>0</v>
      </c>
      <c r="L463" s="10">
        <f t="shared" si="99"/>
        <v>5.742499320000001E-2</v>
      </c>
      <c r="M463" s="10">
        <f t="shared" si="100"/>
        <v>0</v>
      </c>
      <c r="N463" s="10">
        <f t="shared" si="101"/>
        <v>0</v>
      </c>
      <c r="O463" s="10">
        <f t="shared" si="93"/>
        <v>0</v>
      </c>
      <c r="P463" s="10">
        <f t="shared" si="94"/>
        <v>0</v>
      </c>
      <c r="Q463" s="9">
        <f t="shared" si="102"/>
        <v>58789.933094595523</v>
      </c>
      <c r="R463" s="9">
        <f t="shared" si="95"/>
        <v>58.789933094595526</v>
      </c>
      <c r="S463" s="9">
        <f t="shared" si="103"/>
        <v>21539.317777991124</v>
      </c>
      <c r="T463" s="38">
        <f t="shared" si="96"/>
        <v>21.539317777991123</v>
      </c>
      <c r="U463" s="38">
        <f t="shared" si="97"/>
        <v>1400.0556555694229</v>
      </c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</row>
    <row r="464" spans="2:33" x14ac:dyDescent="0.75">
      <c r="B464" s="3" t="s">
        <v>8</v>
      </c>
      <c r="C464" s="3">
        <v>460</v>
      </c>
      <c r="D464" s="3">
        <v>460</v>
      </c>
      <c r="E464" s="3">
        <f t="shared" si="91"/>
        <v>0</v>
      </c>
      <c r="F464" s="10">
        <v>0</v>
      </c>
      <c r="G464" s="10">
        <f t="shared" si="98"/>
        <v>0</v>
      </c>
      <c r="H464" s="10">
        <f t="shared" si="92"/>
        <v>0</v>
      </c>
      <c r="I464" s="10">
        <f>'Vehicle Data'!$B$6*'WLTP Calculations'!G464</f>
        <v>0</v>
      </c>
      <c r="J464" s="10">
        <f>'Vehicle Data'!$B$6*9.81*'Vehicle Data'!$B$8</f>
        <v>57.42499320000001</v>
      </c>
      <c r="K464" s="10">
        <f>0.5*(1.225*'Vehicle Data'!B$9*'Vehicle Data'!B$7*'WLTP Calculations'!F464)</f>
        <v>0</v>
      </c>
      <c r="L464" s="10">
        <f t="shared" si="99"/>
        <v>5.742499320000001E-2</v>
      </c>
      <c r="M464" s="10">
        <f t="shared" si="100"/>
        <v>0</v>
      </c>
      <c r="N464" s="10">
        <f t="shared" si="101"/>
        <v>0</v>
      </c>
      <c r="O464" s="10">
        <f t="shared" si="93"/>
        <v>0</v>
      </c>
      <c r="P464" s="10">
        <f t="shared" si="94"/>
        <v>0</v>
      </c>
      <c r="Q464" s="9">
        <f t="shared" si="102"/>
        <v>58789.933094595523</v>
      </c>
      <c r="R464" s="9">
        <f t="shared" si="95"/>
        <v>58.789933094595526</v>
      </c>
      <c r="S464" s="9">
        <f t="shared" si="103"/>
        <v>21539.317777991124</v>
      </c>
      <c r="T464" s="38">
        <f t="shared" si="96"/>
        <v>21.539317777991123</v>
      </c>
      <c r="U464" s="38">
        <f t="shared" si="97"/>
        <v>1400.0556555694229</v>
      </c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</row>
    <row r="465" spans="2:33" x14ac:dyDescent="0.75">
      <c r="B465" s="3" t="s">
        <v>8</v>
      </c>
      <c r="C465" s="3">
        <v>461</v>
      </c>
      <c r="D465" s="3">
        <v>461</v>
      </c>
      <c r="E465" s="3">
        <f t="shared" si="91"/>
        <v>0</v>
      </c>
      <c r="F465" s="10">
        <v>0</v>
      </c>
      <c r="G465" s="10">
        <f t="shared" si="98"/>
        <v>0</v>
      </c>
      <c r="H465" s="10">
        <f t="shared" si="92"/>
        <v>0</v>
      </c>
      <c r="I465" s="10">
        <f>'Vehicle Data'!$B$6*'WLTP Calculations'!G465</f>
        <v>0</v>
      </c>
      <c r="J465" s="10">
        <f>'Vehicle Data'!$B$6*9.81*'Vehicle Data'!$B$8</f>
        <v>57.42499320000001</v>
      </c>
      <c r="K465" s="10">
        <f>0.5*(1.225*'Vehicle Data'!B$9*'Vehicle Data'!B$7*'WLTP Calculations'!F465)</f>
        <v>0</v>
      </c>
      <c r="L465" s="10">
        <f t="shared" si="99"/>
        <v>5.742499320000001E-2</v>
      </c>
      <c r="M465" s="10">
        <f t="shared" si="100"/>
        <v>0</v>
      </c>
      <c r="N465" s="10">
        <f t="shared" si="101"/>
        <v>0</v>
      </c>
      <c r="O465" s="10">
        <f t="shared" si="93"/>
        <v>0</v>
      </c>
      <c r="P465" s="10">
        <f t="shared" si="94"/>
        <v>0</v>
      </c>
      <c r="Q465" s="9">
        <f t="shared" si="102"/>
        <v>58789.933094595523</v>
      </c>
      <c r="R465" s="9">
        <f t="shared" si="95"/>
        <v>58.789933094595526</v>
      </c>
      <c r="S465" s="9">
        <f t="shared" si="103"/>
        <v>21539.317777991124</v>
      </c>
      <c r="T465" s="38">
        <f t="shared" si="96"/>
        <v>21.539317777991123</v>
      </c>
      <c r="U465" s="38">
        <f t="shared" si="97"/>
        <v>1400.0556555694229</v>
      </c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</row>
    <row r="466" spans="2:33" x14ac:dyDescent="0.75">
      <c r="B466" s="3" t="s">
        <v>8</v>
      </c>
      <c r="C466" s="3">
        <v>462</v>
      </c>
      <c r="D466" s="3">
        <v>462</v>
      </c>
      <c r="E466" s="3">
        <f t="shared" si="91"/>
        <v>0</v>
      </c>
      <c r="F466" s="10">
        <v>0</v>
      </c>
      <c r="G466" s="10">
        <f t="shared" si="98"/>
        <v>0</v>
      </c>
      <c r="H466" s="10">
        <f t="shared" si="92"/>
        <v>0</v>
      </c>
      <c r="I466" s="10">
        <f>'Vehicle Data'!$B$6*'WLTP Calculations'!G466</f>
        <v>0</v>
      </c>
      <c r="J466" s="10">
        <f>'Vehicle Data'!$B$6*9.81*'Vehicle Data'!$B$8</f>
        <v>57.42499320000001</v>
      </c>
      <c r="K466" s="10">
        <f>0.5*(1.225*'Vehicle Data'!B$9*'Vehicle Data'!B$7*'WLTP Calculations'!F466)</f>
        <v>0</v>
      </c>
      <c r="L466" s="10">
        <f t="shared" si="99"/>
        <v>5.742499320000001E-2</v>
      </c>
      <c r="M466" s="10">
        <f t="shared" si="100"/>
        <v>0</v>
      </c>
      <c r="N466" s="10">
        <f t="shared" si="101"/>
        <v>0</v>
      </c>
      <c r="O466" s="10">
        <f t="shared" si="93"/>
        <v>0</v>
      </c>
      <c r="P466" s="10">
        <f t="shared" si="94"/>
        <v>0</v>
      </c>
      <c r="Q466" s="9">
        <f t="shared" si="102"/>
        <v>58789.933094595523</v>
      </c>
      <c r="R466" s="9">
        <f t="shared" si="95"/>
        <v>58.789933094595526</v>
      </c>
      <c r="S466" s="9">
        <f t="shared" si="103"/>
        <v>21539.317777991124</v>
      </c>
      <c r="T466" s="38">
        <f t="shared" si="96"/>
        <v>21.539317777991123</v>
      </c>
      <c r="U466" s="38">
        <f t="shared" si="97"/>
        <v>1400.0556555694229</v>
      </c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</row>
    <row r="467" spans="2:33" x14ac:dyDescent="0.75">
      <c r="B467" s="3" t="s">
        <v>8</v>
      </c>
      <c r="C467" s="3">
        <v>463</v>
      </c>
      <c r="D467" s="3">
        <v>463</v>
      </c>
      <c r="E467" s="3">
        <f t="shared" si="91"/>
        <v>0</v>
      </c>
      <c r="F467" s="10">
        <v>0</v>
      </c>
      <c r="G467" s="10">
        <f t="shared" si="98"/>
        <v>0</v>
      </c>
      <c r="H467" s="10">
        <f t="shared" si="92"/>
        <v>0</v>
      </c>
      <c r="I467" s="10">
        <f>'Vehicle Data'!$B$6*'WLTP Calculations'!G467</f>
        <v>0</v>
      </c>
      <c r="J467" s="10">
        <f>'Vehicle Data'!$B$6*9.81*'Vehicle Data'!$B$8</f>
        <v>57.42499320000001</v>
      </c>
      <c r="K467" s="10">
        <f>0.5*(1.225*'Vehicle Data'!B$9*'Vehicle Data'!B$7*'WLTP Calculations'!F467)</f>
        <v>0</v>
      </c>
      <c r="L467" s="10">
        <f t="shared" si="99"/>
        <v>5.742499320000001E-2</v>
      </c>
      <c r="M467" s="10">
        <f t="shared" si="100"/>
        <v>0</v>
      </c>
      <c r="N467" s="10">
        <f t="shared" si="101"/>
        <v>0</v>
      </c>
      <c r="O467" s="10">
        <f t="shared" si="93"/>
        <v>0</v>
      </c>
      <c r="P467" s="10">
        <f t="shared" si="94"/>
        <v>0</v>
      </c>
      <c r="Q467" s="9">
        <f t="shared" si="102"/>
        <v>58789.933094595523</v>
      </c>
      <c r="R467" s="9">
        <f t="shared" si="95"/>
        <v>58.789933094595526</v>
      </c>
      <c r="S467" s="9">
        <f t="shared" si="103"/>
        <v>21539.317777991124</v>
      </c>
      <c r="T467" s="38">
        <f t="shared" si="96"/>
        <v>21.539317777991123</v>
      </c>
      <c r="U467" s="38">
        <f t="shared" si="97"/>
        <v>1400.0556555694229</v>
      </c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</row>
    <row r="468" spans="2:33" x14ac:dyDescent="0.75">
      <c r="B468" s="3" t="s">
        <v>8</v>
      </c>
      <c r="C468" s="3">
        <v>464</v>
      </c>
      <c r="D468" s="3">
        <v>464</v>
      </c>
      <c r="E468" s="3">
        <f t="shared" si="91"/>
        <v>0</v>
      </c>
      <c r="F468" s="10">
        <v>0</v>
      </c>
      <c r="G468" s="10">
        <f t="shared" si="98"/>
        <v>0</v>
      </c>
      <c r="H468" s="10">
        <f t="shared" si="92"/>
        <v>0</v>
      </c>
      <c r="I468" s="10">
        <f>'Vehicle Data'!$B$6*'WLTP Calculations'!G468</f>
        <v>0</v>
      </c>
      <c r="J468" s="10">
        <f>'Vehicle Data'!$B$6*9.81*'Vehicle Data'!$B$8</f>
        <v>57.42499320000001</v>
      </c>
      <c r="K468" s="10">
        <f>0.5*(1.225*'Vehicle Data'!B$9*'Vehicle Data'!B$7*'WLTP Calculations'!F468)</f>
        <v>0</v>
      </c>
      <c r="L468" s="10">
        <f t="shared" si="99"/>
        <v>5.742499320000001E-2</v>
      </c>
      <c r="M468" s="10">
        <f t="shared" si="100"/>
        <v>0</v>
      </c>
      <c r="N468" s="10">
        <f t="shared" si="101"/>
        <v>0</v>
      </c>
      <c r="O468" s="10">
        <f t="shared" si="93"/>
        <v>0</v>
      </c>
      <c r="P468" s="10">
        <f t="shared" si="94"/>
        <v>0</v>
      </c>
      <c r="Q468" s="9">
        <f t="shared" si="102"/>
        <v>58789.933094595523</v>
      </c>
      <c r="R468" s="9">
        <f t="shared" si="95"/>
        <v>58.789933094595526</v>
      </c>
      <c r="S468" s="9">
        <f t="shared" si="103"/>
        <v>21539.317777991124</v>
      </c>
      <c r="T468" s="38">
        <f t="shared" si="96"/>
        <v>21.539317777991123</v>
      </c>
      <c r="U468" s="38">
        <f t="shared" si="97"/>
        <v>1400.0556555694229</v>
      </c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</row>
    <row r="469" spans="2:33" x14ac:dyDescent="0.75">
      <c r="B469" s="3" t="s">
        <v>8</v>
      </c>
      <c r="C469" s="3">
        <v>465</v>
      </c>
      <c r="D469" s="3">
        <v>465</v>
      </c>
      <c r="E469" s="3">
        <f t="shared" si="91"/>
        <v>0</v>
      </c>
      <c r="F469" s="10">
        <v>0</v>
      </c>
      <c r="G469" s="10">
        <f t="shared" si="98"/>
        <v>0</v>
      </c>
      <c r="H469" s="10">
        <f t="shared" si="92"/>
        <v>0</v>
      </c>
      <c r="I469" s="10">
        <f>'Vehicle Data'!$B$6*'WLTP Calculations'!G469</f>
        <v>0</v>
      </c>
      <c r="J469" s="10">
        <f>'Vehicle Data'!$B$6*9.81*'Vehicle Data'!$B$8</f>
        <v>57.42499320000001</v>
      </c>
      <c r="K469" s="10">
        <f>0.5*(1.225*'Vehicle Data'!B$9*'Vehicle Data'!B$7*'WLTP Calculations'!F469)</f>
        <v>0</v>
      </c>
      <c r="L469" s="10">
        <f t="shared" si="99"/>
        <v>5.742499320000001E-2</v>
      </c>
      <c r="M469" s="10">
        <f t="shared" si="100"/>
        <v>0</v>
      </c>
      <c r="N469" s="10">
        <f t="shared" si="101"/>
        <v>0</v>
      </c>
      <c r="O469" s="10">
        <f t="shared" si="93"/>
        <v>0</v>
      </c>
      <c r="P469" s="10">
        <f t="shared" si="94"/>
        <v>0</v>
      </c>
      <c r="Q469" s="9">
        <f t="shared" si="102"/>
        <v>58789.933094595523</v>
      </c>
      <c r="R469" s="9">
        <f t="shared" si="95"/>
        <v>58.789933094595526</v>
      </c>
      <c r="S469" s="9">
        <f t="shared" si="103"/>
        <v>21539.317777991124</v>
      </c>
      <c r="T469" s="38">
        <f t="shared" si="96"/>
        <v>21.539317777991123</v>
      </c>
      <c r="U469" s="38">
        <f t="shared" si="97"/>
        <v>1400.0556555694229</v>
      </c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</row>
    <row r="470" spans="2:33" x14ac:dyDescent="0.75">
      <c r="B470" s="3" t="s">
        <v>8</v>
      </c>
      <c r="C470" s="3">
        <v>466</v>
      </c>
      <c r="D470" s="3">
        <v>466</v>
      </c>
      <c r="E470" s="3">
        <f t="shared" si="91"/>
        <v>0</v>
      </c>
      <c r="F470" s="10">
        <v>0</v>
      </c>
      <c r="G470" s="10">
        <f t="shared" si="98"/>
        <v>0</v>
      </c>
      <c r="H470" s="10">
        <f t="shared" si="92"/>
        <v>0</v>
      </c>
      <c r="I470" s="10">
        <f>'Vehicle Data'!$B$6*'WLTP Calculations'!G470</f>
        <v>0</v>
      </c>
      <c r="J470" s="10">
        <f>'Vehicle Data'!$B$6*9.81*'Vehicle Data'!$B$8</f>
        <v>57.42499320000001</v>
      </c>
      <c r="K470" s="10">
        <f>0.5*(1.225*'Vehicle Data'!B$9*'Vehicle Data'!B$7*'WLTP Calculations'!F470)</f>
        <v>0</v>
      </c>
      <c r="L470" s="10">
        <f t="shared" si="99"/>
        <v>5.742499320000001E-2</v>
      </c>
      <c r="M470" s="10">
        <f t="shared" si="100"/>
        <v>0</v>
      </c>
      <c r="N470" s="10">
        <f t="shared" si="101"/>
        <v>0</v>
      </c>
      <c r="O470" s="10">
        <f t="shared" si="93"/>
        <v>0</v>
      </c>
      <c r="P470" s="10">
        <f t="shared" si="94"/>
        <v>0</v>
      </c>
      <c r="Q470" s="9">
        <f t="shared" si="102"/>
        <v>58789.933094595523</v>
      </c>
      <c r="R470" s="9">
        <f t="shared" si="95"/>
        <v>58.789933094595526</v>
      </c>
      <c r="S470" s="9">
        <f t="shared" si="103"/>
        <v>21539.317777991124</v>
      </c>
      <c r="T470" s="38">
        <f t="shared" si="96"/>
        <v>21.539317777991123</v>
      </c>
      <c r="U470" s="38">
        <f t="shared" si="97"/>
        <v>1400.0556555694229</v>
      </c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</row>
    <row r="471" spans="2:33" x14ac:dyDescent="0.75">
      <c r="B471" s="3" t="s">
        <v>8</v>
      </c>
      <c r="C471" s="3">
        <v>467</v>
      </c>
      <c r="D471" s="3">
        <v>467</v>
      </c>
      <c r="E471" s="3">
        <f t="shared" si="91"/>
        <v>0</v>
      </c>
      <c r="F471" s="10">
        <v>0</v>
      </c>
      <c r="G471" s="10">
        <f t="shared" si="98"/>
        <v>0</v>
      </c>
      <c r="H471" s="10">
        <f t="shared" si="92"/>
        <v>0</v>
      </c>
      <c r="I471" s="10">
        <f>'Vehicle Data'!$B$6*'WLTP Calculations'!G471</f>
        <v>0</v>
      </c>
      <c r="J471" s="10">
        <f>'Vehicle Data'!$B$6*9.81*'Vehicle Data'!$B$8</f>
        <v>57.42499320000001</v>
      </c>
      <c r="K471" s="10">
        <f>0.5*(1.225*'Vehicle Data'!B$9*'Vehicle Data'!B$7*'WLTP Calculations'!F471)</f>
        <v>0</v>
      </c>
      <c r="L471" s="10">
        <f t="shared" si="99"/>
        <v>5.742499320000001E-2</v>
      </c>
      <c r="M471" s="10">
        <f t="shared" si="100"/>
        <v>0</v>
      </c>
      <c r="N471" s="10">
        <f t="shared" si="101"/>
        <v>0</v>
      </c>
      <c r="O471" s="10">
        <f t="shared" si="93"/>
        <v>0</v>
      </c>
      <c r="P471" s="10">
        <f t="shared" si="94"/>
        <v>0</v>
      </c>
      <c r="Q471" s="9">
        <f t="shared" si="102"/>
        <v>58789.933094595523</v>
      </c>
      <c r="R471" s="9">
        <f t="shared" si="95"/>
        <v>58.789933094595526</v>
      </c>
      <c r="S471" s="9">
        <f t="shared" si="103"/>
        <v>21539.317777991124</v>
      </c>
      <c r="T471" s="38">
        <f t="shared" si="96"/>
        <v>21.539317777991123</v>
      </c>
      <c r="U471" s="38">
        <f t="shared" si="97"/>
        <v>1400.0556555694229</v>
      </c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</row>
    <row r="472" spans="2:33" x14ac:dyDescent="0.75">
      <c r="B472" s="3" t="s">
        <v>8</v>
      </c>
      <c r="C472" s="3">
        <v>468</v>
      </c>
      <c r="D472" s="3">
        <v>468</v>
      </c>
      <c r="E472" s="3">
        <f t="shared" si="91"/>
        <v>0</v>
      </c>
      <c r="F472" s="10">
        <v>0</v>
      </c>
      <c r="G472" s="10">
        <f t="shared" si="98"/>
        <v>0</v>
      </c>
      <c r="H472" s="10">
        <f t="shared" si="92"/>
        <v>0</v>
      </c>
      <c r="I472" s="10">
        <f>'Vehicle Data'!$B$6*'WLTP Calculations'!G472</f>
        <v>0</v>
      </c>
      <c r="J472" s="10">
        <f>'Vehicle Data'!$B$6*9.81*'Vehicle Data'!$B$8</f>
        <v>57.42499320000001</v>
      </c>
      <c r="K472" s="10">
        <f>0.5*(1.225*'Vehicle Data'!B$9*'Vehicle Data'!B$7*'WLTP Calculations'!F472)</f>
        <v>0</v>
      </c>
      <c r="L472" s="10">
        <f t="shared" si="99"/>
        <v>5.742499320000001E-2</v>
      </c>
      <c r="M472" s="10">
        <f t="shared" si="100"/>
        <v>0</v>
      </c>
      <c r="N472" s="10">
        <f t="shared" si="101"/>
        <v>0</v>
      </c>
      <c r="O472" s="10">
        <f t="shared" si="93"/>
        <v>0</v>
      </c>
      <c r="P472" s="10">
        <f t="shared" si="94"/>
        <v>0</v>
      </c>
      <c r="Q472" s="9">
        <f t="shared" si="102"/>
        <v>58789.933094595523</v>
      </c>
      <c r="R472" s="9">
        <f t="shared" si="95"/>
        <v>58.789933094595526</v>
      </c>
      <c r="S472" s="9">
        <f t="shared" si="103"/>
        <v>21539.317777991124</v>
      </c>
      <c r="T472" s="38">
        <f t="shared" si="96"/>
        <v>21.539317777991123</v>
      </c>
      <c r="U472" s="38">
        <f t="shared" si="97"/>
        <v>1400.0556555694229</v>
      </c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</row>
    <row r="473" spans="2:33" x14ac:dyDescent="0.75">
      <c r="B473" s="3" t="s">
        <v>8</v>
      </c>
      <c r="C473" s="3">
        <v>469</v>
      </c>
      <c r="D473" s="3">
        <v>469</v>
      </c>
      <c r="E473" s="3">
        <f t="shared" si="91"/>
        <v>0</v>
      </c>
      <c r="F473" s="10">
        <v>0</v>
      </c>
      <c r="G473" s="10">
        <f t="shared" si="98"/>
        <v>0</v>
      </c>
      <c r="H473" s="10">
        <f t="shared" si="92"/>
        <v>0</v>
      </c>
      <c r="I473" s="10">
        <f>'Vehicle Data'!$B$6*'WLTP Calculations'!G473</f>
        <v>0</v>
      </c>
      <c r="J473" s="10">
        <f>'Vehicle Data'!$B$6*9.81*'Vehicle Data'!$B$8</f>
        <v>57.42499320000001</v>
      </c>
      <c r="K473" s="10">
        <f>0.5*(1.225*'Vehicle Data'!B$9*'Vehicle Data'!B$7*'WLTP Calculations'!F473)</f>
        <v>0</v>
      </c>
      <c r="L473" s="10">
        <f t="shared" si="99"/>
        <v>5.742499320000001E-2</v>
      </c>
      <c r="M473" s="10">
        <f t="shared" si="100"/>
        <v>0</v>
      </c>
      <c r="N473" s="10">
        <f t="shared" si="101"/>
        <v>0</v>
      </c>
      <c r="O473" s="10">
        <f t="shared" si="93"/>
        <v>0</v>
      </c>
      <c r="P473" s="10">
        <f t="shared" si="94"/>
        <v>0</v>
      </c>
      <c r="Q473" s="9">
        <f t="shared" si="102"/>
        <v>58789.933094595523</v>
      </c>
      <c r="R473" s="9">
        <f t="shared" si="95"/>
        <v>58.789933094595526</v>
      </c>
      <c r="S473" s="9">
        <f t="shared" si="103"/>
        <v>21539.317777991124</v>
      </c>
      <c r="T473" s="38">
        <f t="shared" si="96"/>
        <v>21.539317777991123</v>
      </c>
      <c r="U473" s="38">
        <f t="shared" si="97"/>
        <v>1400.0556555694229</v>
      </c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</row>
    <row r="474" spans="2:33" x14ac:dyDescent="0.75">
      <c r="B474" s="3" t="s">
        <v>8</v>
      </c>
      <c r="C474" s="3">
        <v>470</v>
      </c>
      <c r="D474" s="3">
        <v>470</v>
      </c>
      <c r="E474" s="3">
        <f t="shared" si="91"/>
        <v>0</v>
      </c>
      <c r="F474" s="10">
        <v>0</v>
      </c>
      <c r="G474" s="10">
        <f t="shared" si="98"/>
        <v>0</v>
      </c>
      <c r="H474" s="10">
        <f t="shared" si="92"/>
        <v>0</v>
      </c>
      <c r="I474" s="10">
        <f>'Vehicle Data'!$B$6*'WLTP Calculations'!G474</f>
        <v>0</v>
      </c>
      <c r="J474" s="10">
        <f>'Vehicle Data'!$B$6*9.81*'Vehicle Data'!$B$8</f>
        <v>57.42499320000001</v>
      </c>
      <c r="K474" s="10">
        <f>0.5*(1.225*'Vehicle Data'!B$9*'Vehicle Data'!B$7*'WLTP Calculations'!F474)</f>
        <v>0</v>
      </c>
      <c r="L474" s="10">
        <f t="shared" si="99"/>
        <v>5.742499320000001E-2</v>
      </c>
      <c r="M474" s="10">
        <f t="shared" si="100"/>
        <v>0</v>
      </c>
      <c r="N474" s="10">
        <f t="shared" si="101"/>
        <v>0</v>
      </c>
      <c r="O474" s="10">
        <f t="shared" si="93"/>
        <v>0</v>
      </c>
      <c r="P474" s="10">
        <f t="shared" si="94"/>
        <v>0</v>
      </c>
      <c r="Q474" s="9">
        <f t="shared" si="102"/>
        <v>58789.933094595523</v>
      </c>
      <c r="R474" s="9">
        <f t="shared" si="95"/>
        <v>58.789933094595526</v>
      </c>
      <c r="S474" s="9">
        <f t="shared" si="103"/>
        <v>21539.317777991124</v>
      </c>
      <c r="T474" s="38">
        <f t="shared" si="96"/>
        <v>21.539317777991123</v>
      </c>
      <c r="U474" s="38">
        <f t="shared" si="97"/>
        <v>1400.0556555694229</v>
      </c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</row>
    <row r="475" spans="2:33" x14ac:dyDescent="0.75">
      <c r="B475" s="3" t="s">
        <v>8</v>
      </c>
      <c r="C475" s="3">
        <v>471</v>
      </c>
      <c r="D475" s="3">
        <v>471</v>
      </c>
      <c r="E475" s="3">
        <f t="shared" si="91"/>
        <v>0</v>
      </c>
      <c r="F475" s="10">
        <v>0</v>
      </c>
      <c r="G475" s="10">
        <f t="shared" si="98"/>
        <v>0</v>
      </c>
      <c r="H475" s="10">
        <f t="shared" si="92"/>
        <v>0</v>
      </c>
      <c r="I475" s="10">
        <f>'Vehicle Data'!$B$6*'WLTP Calculations'!G475</f>
        <v>0</v>
      </c>
      <c r="J475" s="10">
        <f>'Vehicle Data'!$B$6*9.81*'Vehicle Data'!$B$8</f>
        <v>57.42499320000001</v>
      </c>
      <c r="K475" s="10">
        <f>0.5*(1.225*'Vehicle Data'!B$9*'Vehicle Data'!B$7*'WLTP Calculations'!F475)</f>
        <v>0</v>
      </c>
      <c r="L475" s="10">
        <f t="shared" si="99"/>
        <v>5.742499320000001E-2</v>
      </c>
      <c r="M475" s="10">
        <f t="shared" si="100"/>
        <v>0</v>
      </c>
      <c r="N475" s="10">
        <f t="shared" si="101"/>
        <v>0</v>
      </c>
      <c r="O475" s="10">
        <f t="shared" si="93"/>
        <v>0</v>
      </c>
      <c r="P475" s="10">
        <f t="shared" si="94"/>
        <v>0</v>
      </c>
      <c r="Q475" s="9">
        <f t="shared" si="102"/>
        <v>58789.933094595523</v>
      </c>
      <c r="R475" s="9">
        <f t="shared" si="95"/>
        <v>58.789933094595526</v>
      </c>
      <c r="S475" s="9">
        <f t="shared" si="103"/>
        <v>21539.317777991124</v>
      </c>
      <c r="T475" s="38">
        <f t="shared" si="96"/>
        <v>21.539317777991123</v>
      </c>
      <c r="U475" s="38">
        <f t="shared" si="97"/>
        <v>1400.0556555694229</v>
      </c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</row>
    <row r="476" spans="2:33" x14ac:dyDescent="0.75">
      <c r="B476" s="3" t="s">
        <v>8</v>
      </c>
      <c r="C476" s="3">
        <v>472</v>
      </c>
      <c r="D476" s="3">
        <v>472</v>
      </c>
      <c r="E476" s="3">
        <f t="shared" si="91"/>
        <v>0</v>
      </c>
      <c r="F476" s="10">
        <v>0</v>
      </c>
      <c r="G476" s="10">
        <f t="shared" si="98"/>
        <v>0</v>
      </c>
      <c r="H476" s="10">
        <f t="shared" si="92"/>
        <v>0</v>
      </c>
      <c r="I476" s="10">
        <f>'Vehicle Data'!$B$6*'WLTP Calculations'!G476</f>
        <v>0</v>
      </c>
      <c r="J476" s="10">
        <f>'Vehicle Data'!$B$6*9.81*'Vehicle Data'!$B$8</f>
        <v>57.42499320000001</v>
      </c>
      <c r="K476" s="10">
        <f>0.5*(1.225*'Vehicle Data'!B$9*'Vehicle Data'!B$7*'WLTP Calculations'!F476)</f>
        <v>0</v>
      </c>
      <c r="L476" s="10">
        <f t="shared" si="99"/>
        <v>5.742499320000001E-2</v>
      </c>
      <c r="M476" s="10">
        <f t="shared" si="100"/>
        <v>0</v>
      </c>
      <c r="N476" s="10">
        <f t="shared" si="101"/>
        <v>0</v>
      </c>
      <c r="O476" s="10">
        <f t="shared" si="93"/>
        <v>0</v>
      </c>
      <c r="P476" s="10">
        <f t="shared" si="94"/>
        <v>0</v>
      </c>
      <c r="Q476" s="9">
        <f t="shared" si="102"/>
        <v>58789.933094595523</v>
      </c>
      <c r="R476" s="9">
        <f t="shared" si="95"/>
        <v>58.789933094595526</v>
      </c>
      <c r="S476" s="9">
        <f t="shared" si="103"/>
        <v>21539.317777991124</v>
      </c>
      <c r="T476" s="38">
        <f t="shared" si="96"/>
        <v>21.539317777991123</v>
      </c>
      <c r="U476" s="38">
        <f t="shared" si="97"/>
        <v>1400.0556555694229</v>
      </c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</row>
    <row r="477" spans="2:33" x14ac:dyDescent="0.75">
      <c r="B477" s="3" t="s">
        <v>8</v>
      </c>
      <c r="C477" s="3">
        <v>473</v>
      </c>
      <c r="D477" s="3">
        <v>473</v>
      </c>
      <c r="E477" s="3">
        <f t="shared" si="91"/>
        <v>0</v>
      </c>
      <c r="F477" s="10">
        <v>0</v>
      </c>
      <c r="G477" s="10">
        <f t="shared" si="98"/>
        <v>0</v>
      </c>
      <c r="H477" s="10">
        <f t="shared" si="92"/>
        <v>0</v>
      </c>
      <c r="I477" s="10">
        <f>'Vehicle Data'!$B$6*'WLTP Calculations'!G477</f>
        <v>0</v>
      </c>
      <c r="J477" s="10">
        <f>'Vehicle Data'!$B$6*9.81*'Vehicle Data'!$B$8</f>
        <v>57.42499320000001</v>
      </c>
      <c r="K477" s="10">
        <f>0.5*(1.225*'Vehicle Data'!B$9*'Vehicle Data'!B$7*'WLTP Calculations'!F477)</f>
        <v>0</v>
      </c>
      <c r="L477" s="10">
        <f t="shared" si="99"/>
        <v>5.742499320000001E-2</v>
      </c>
      <c r="M477" s="10">
        <f t="shared" si="100"/>
        <v>0</v>
      </c>
      <c r="N477" s="10">
        <f t="shared" si="101"/>
        <v>0</v>
      </c>
      <c r="O477" s="10">
        <f t="shared" si="93"/>
        <v>0</v>
      </c>
      <c r="P477" s="10">
        <f t="shared" si="94"/>
        <v>0</v>
      </c>
      <c r="Q477" s="9">
        <f t="shared" si="102"/>
        <v>58789.933094595523</v>
      </c>
      <c r="R477" s="9">
        <f t="shared" si="95"/>
        <v>58.789933094595526</v>
      </c>
      <c r="S477" s="9">
        <f t="shared" si="103"/>
        <v>21539.317777991124</v>
      </c>
      <c r="T477" s="38">
        <f t="shared" si="96"/>
        <v>21.539317777991123</v>
      </c>
      <c r="U477" s="38">
        <f t="shared" si="97"/>
        <v>1400.0556555694229</v>
      </c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</row>
    <row r="478" spans="2:33" x14ac:dyDescent="0.75">
      <c r="B478" s="3" t="s">
        <v>8</v>
      </c>
      <c r="C478" s="3">
        <v>474</v>
      </c>
      <c r="D478" s="3">
        <v>474</v>
      </c>
      <c r="E478" s="3">
        <f t="shared" si="91"/>
        <v>0</v>
      </c>
      <c r="F478" s="10">
        <v>0</v>
      </c>
      <c r="G478" s="10">
        <f t="shared" si="98"/>
        <v>0</v>
      </c>
      <c r="H478" s="10">
        <f t="shared" si="92"/>
        <v>0</v>
      </c>
      <c r="I478" s="10">
        <f>'Vehicle Data'!$B$6*'WLTP Calculations'!G478</f>
        <v>0</v>
      </c>
      <c r="J478" s="10">
        <f>'Vehicle Data'!$B$6*9.81*'Vehicle Data'!$B$8</f>
        <v>57.42499320000001</v>
      </c>
      <c r="K478" s="10">
        <f>0.5*(1.225*'Vehicle Data'!B$9*'Vehicle Data'!B$7*'WLTP Calculations'!F478)</f>
        <v>0</v>
      </c>
      <c r="L478" s="10">
        <f t="shared" si="99"/>
        <v>5.742499320000001E-2</v>
      </c>
      <c r="M478" s="10">
        <f t="shared" si="100"/>
        <v>0</v>
      </c>
      <c r="N478" s="10">
        <f t="shared" si="101"/>
        <v>0</v>
      </c>
      <c r="O478" s="10">
        <f t="shared" si="93"/>
        <v>0</v>
      </c>
      <c r="P478" s="10">
        <f t="shared" si="94"/>
        <v>0</v>
      </c>
      <c r="Q478" s="9">
        <f t="shared" si="102"/>
        <v>58789.933094595523</v>
      </c>
      <c r="R478" s="9">
        <f t="shared" si="95"/>
        <v>58.789933094595526</v>
      </c>
      <c r="S478" s="9">
        <f t="shared" si="103"/>
        <v>21539.317777991124</v>
      </c>
      <c r="T478" s="38">
        <f t="shared" si="96"/>
        <v>21.539317777991123</v>
      </c>
      <c r="U478" s="38">
        <f t="shared" si="97"/>
        <v>1400.0556555694229</v>
      </c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</row>
    <row r="479" spans="2:33" x14ac:dyDescent="0.75">
      <c r="B479" s="3" t="s">
        <v>8</v>
      </c>
      <c r="C479" s="3">
        <v>475</v>
      </c>
      <c r="D479" s="3">
        <v>475</v>
      </c>
      <c r="E479" s="3">
        <f t="shared" si="91"/>
        <v>0</v>
      </c>
      <c r="F479" s="10">
        <v>0</v>
      </c>
      <c r="G479" s="10">
        <f t="shared" si="98"/>
        <v>0</v>
      </c>
      <c r="H479" s="10">
        <f t="shared" si="92"/>
        <v>0</v>
      </c>
      <c r="I479" s="10">
        <f>'Vehicle Data'!$B$6*'WLTP Calculations'!G479</f>
        <v>0</v>
      </c>
      <c r="J479" s="10">
        <f>'Vehicle Data'!$B$6*9.81*'Vehicle Data'!$B$8</f>
        <v>57.42499320000001</v>
      </c>
      <c r="K479" s="10">
        <f>0.5*(1.225*'Vehicle Data'!B$9*'Vehicle Data'!B$7*'WLTP Calculations'!F479)</f>
        <v>0</v>
      </c>
      <c r="L479" s="10">
        <f t="shared" si="99"/>
        <v>5.742499320000001E-2</v>
      </c>
      <c r="M479" s="10">
        <f t="shared" si="100"/>
        <v>0</v>
      </c>
      <c r="N479" s="10">
        <f t="shared" si="101"/>
        <v>0</v>
      </c>
      <c r="O479" s="10">
        <f t="shared" si="93"/>
        <v>0</v>
      </c>
      <c r="P479" s="10">
        <f t="shared" si="94"/>
        <v>0</v>
      </c>
      <c r="Q479" s="9">
        <f t="shared" si="102"/>
        <v>58789.933094595523</v>
      </c>
      <c r="R479" s="9">
        <f t="shared" si="95"/>
        <v>58.789933094595526</v>
      </c>
      <c r="S479" s="9">
        <f t="shared" si="103"/>
        <v>21539.317777991124</v>
      </c>
      <c r="T479" s="38">
        <f t="shared" si="96"/>
        <v>21.539317777991123</v>
      </c>
      <c r="U479" s="38">
        <f t="shared" si="97"/>
        <v>1400.0556555694229</v>
      </c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</row>
    <row r="480" spans="2:33" x14ac:dyDescent="0.75">
      <c r="B480" s="3" t="s">
        <v>8</v>
      </c>
      <c r="C480" s="3">
        <v>476</v>
      </c>
      <c r="D480" s="3">
        <v>476</v>
      </c>
      <c r="E480" s="3">
        <f t="shared" si="91"/>
        <v>0</v>
      </c>
      <c r="F480" s="10">
        <v>0</v>
      </c>
      <c r="G480" s="10">
        <f t="shared" si="98"/>
        <v>0</v>
      </c>
      <c r="H480" s="10">
        <f t="shared" si="92"/>
        <v>0</v>
      </c>
      <c r="I480" s="10">
        <f>'Vehicle Data'!$B$6*'WLTP Calculations'!G480</f>
        <v>0</v>
      </c>
      <c r="J480" s="10">
        <f>'Vehicle Data'!$B$6*9.81*'Vehicle Data'!$B$8</f>
        <v>57.42499320000001</v>
      </c>
      <c r="K480" s="10">
        <f>0.5*(1.225*'Vehicle Data'!B$9*'Vehicle Data'!B$7*'WLTP Calculations'!F480)</f>
        <v>0</v>
      </c>
      <c r="L480" s="10">
        <f t="shared" si="99"/>
        <v>5.742499320000001E-2</v>
      </c>
      <c r="M480" s="10">
        <f t="shared" si="100"/>
        <v>0</v>
      </c>
      <c r="N480" s="10">
        <f t="shared" si="101"/>
        <v>0</v>
      </c>
      <c r="O480" s="10">
        <f t="shared" si="93"/>
        <v>0</v>
      </c>
      <c r="P480" s="10">
        <f t="shared" si="94"/>
        <v>0</v>
      </c>
      <c r="Q480" s="9">
        <f t="shared" si="102"/>
        <v>58789.933094595523</v>
      </c>
      <c r="R480" s="9">
        <f t="shared" si="95"/>
        <v>58.789933094595526</v>
      </c>
      <c r="S480" s="9">
        <f t="shared" si="103"/>
        <v>21539.317777991124</v>
      </c>
      <c r="T480" s="38">
        <f t="shared" si="96"/>
        <v>21.539317777991123</v>
      </c>
      <c r="U480" s="38">
        <f t="shared" si="97"/>
        <v>1400.0556555694229</v>
      </c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</row>
    <row r="481" spans="2:33" x14ac:dyDescent="0.75">
      <c r="B481" s="3" t="s">
        <v>8</v>
      </c>
      <c r="C481" s="3">
        <v>477</v>
      </c>
      <c r="D481" s="3">
        <v>477</v>
      </c>
      <c r="E481" s="3">
        <f t="shared" si="91"/>
        <v>0</v>
      </c>
      <c r="F481" s="10">
        <v>0</v>
      </c>
      <c r="G481" s="10">
        <f t="shared" si="98"/>
        <v>0</v>
      </c>
      <c r="H481" s="10">
        <f t="shared" si="92"/>
        <v>0</v>
      </c>
      <c r="I481" s="10">
        <f>'Vehicle Data'!$B$6*'WLTP Calculations'!G481</f>
        <v>0</v>
      </c>
      <c r="J481" s="10">
        <f>'Vehicle Data'!$B$6*9.81*'Vehicle Data'!$B$8</f>
        <v>57.42499320000001</v>
      </c>
      <c r="K481" s="10">
        <f>0.5*(1.225*'Vehicle Data'!B$9*'Vehicle Data'!B$7*'WLTP Calculations'!F481)</f>
        <v>0</v>
      </c>
      <c r="L481" s="10">
        <f t="shared" si="99"/>
        <v>5.742499320000001E-2</v>
      </c>
      <c r="M481" s="10">
        <f t="shared" si="100"/>
        <v>0</v>
      </c>
      <c r="N481" s="10">
        <f t="shared" si="101"/>
        <v>0</v>
      </c>
      <c r="O481" s="10">
        <f t="shared" si="93"/>
        <v>0</v>
      </c>
      <c r="P481" s="10">
        <f t="shared" si="94"/>
        <v>0</v>
      </c>
      <c r="Q481" s="9">
        <f t="shared" si="102"/>
        <v>58789.933094595523</v>
      </c>
      <c r="R481" s="9">
        <f t="shared" si="95"/>
        <v>58.789933094595526</v>
      </c>
      <c r="S481" s="9">
        <f t="shared" si="103"/>
        <v>21539.317777991124</v>
      </c>
      <c r="T481" s="38">
        <f t="shared" si="96"/>
        <v>21.539317777991123</v>
      </c>
      <c r="U481" s="38">
        <f t="shared" si="97"/>
        <v>1400.0556555694229</v>
      </c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</row>
    <row r="482" spans="2:33" x14ac:dyDescent="0.75">
      <c r="B482" s="3" t="s">
        <v>8</v>
      </c>
      <c r="C482" s="3">
        <v>478</v>
      </c>
      <c r="D482" s="3">
        <v>478</v>
      </c>
      <c r="E482" s="3">
        <f t="shared" si="91"/>
        <v>0</v>
      </c>
      <c r="F482" s="10">
        <v>0</v>
      </c>
      <c r="G482" s="10">
        <f t="shared" si="98"/>
        <v>0</v>
      </c>
      <c r="H482" s="10">
        <f t="shared" si="92"/>
        <v>0</v>
      </c>
      <c r="I482" s="10">
        <f>'Vehicle Data'!$B$6*'WLTP Calculations'!G482</f>
        <v>0</v>
      </c>
      <c r="J482" s="10">
        <f>'Vehicle Data'!$B$6*9.81*'Vehicle Data'!$B$8</f>
        <v>57.42499320000001</v>
      </c>
      <c r="K482" s="10">
        <f>0.5*(1.225*'Vehicle Data'!B$9*'Vehicle Data'!B$7*'WLTP Calculations'!F482)</f>
        <v>0</v>
      </c>
      <c r="L482" s="10">
        <f t="shared" si="99"/>
        <v>5.742499320000001E-2</v>
      </c>
      <c r="M482" s="10">
        <f t="shared" si="100"/>
        <v>0</v>
      </c>
      <c r="N482" s="10">
        <f t="shared" si="101"/>
        <v>0</v>
      </c>
      <c r="O482" s="10">
        <f t="shared" si="93"/>
        <v>0</v>
      </c>
      <c r="P482" s="10">
        <f t="shared" si="94"/>
        <v>0</v>
      </c>
      <c r="Q482" s="9">
        <f t="shared" si="102"/>
        <v>58789.933094595523</v>
      </c>
      <c r="R482" s="9">
        <f t="shared" si="95"/>
        <v>58.789933094595526</v>
      </c>
      <c r="S482" s="9">
        <f t="shared" si="103"/>
        <v>21539.317777991124</v>
      </c>
      <c r="T482" s="38">
        <f t="shared" si="96"/>
        <v>21.539317777991123</v>
      </c>
      <c r="U482" s="38">
        <f t="shared" si="97"/>
        <v>1400.0556555694229</v>
      </c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</row>
    <row r="483" spans="2:33" x14ac:dyDescent="0.75">
      <c r="B483" s="3" t="s">
        <v>8</v>
      </c>
      <c r="C483" s="3">
        <v>479</v>
      </c>
      <c r="D483" s="3">
        <v>479</v>
      </c>
      <c r="E483" s="3">
        <f t="shared" si="91"/>
        <v>0</v>
      </c>
      <c r="F483" s="10">
        <v>0</v>
      </c>
      <c r="G483" s="10">
        <f t="shared" si="98"/>
        <v>0</v>
      </c>
      <c r="H483" s="10">
        <f t="shared" si="92"/>
        <v>0</v>
      </c>
      <c r="I483" s="10">
        <f>'Vehicle Data'!$B$6*'WLTP Calculations'!G483</f>
        <v>0</v>
      </c>
      <c r="J483" s="10">
        <f>'Vehicle Data'!$B$6*9.81*'Vehicle Data'!$B$8</f>
        <v>57.42499320000001</v>
      </c>
      <c r="K483" s="10">
        <f>0.5*(1.225*'Vehicle Data'!B$9*'Vehicle Data'!B$7*'WLTP Calculations'!F483)</f>
        <v>0</v>
      </c>
      <c r="L483" s="10">
        <f t="shared" si="99"/>
        <v>5.742499320000001E-2</v>
      </c>
      <c r="M483" s="10">
        <f t="shared" si="100"/>
        <v>0</v>
      </c>
      <c r="N483" s="10">
        <f t="shared" si="101"/>
        <v>0</v>
      </c>
      <c r="O483" s="10">
        <f t="shared" si="93"/>
        <v>0</v>
      </c>
      <c r="P483" s="10">
        <f t="shared" si="94"/>
        <v>0</v>
      </c>
      <c r="Q483" s="9">
        <f t="shared" si="102"/>
        <v>58789.933094595523</v>
      </c>
      <c r="R483" s="9">
        <f t="shared" si="95"/>
        <v>58.789933094595526</v>
      </c>
      <c r="S483" s="9">
        <f t="shared" si="103"/>
        <v>21539.317777991124</v>
      </c>
      <c r="T483" s="38">
        <f t="shared" si="96"/>
        <v>21.539317777991123</v>
      </c>
      <c r="U483" s="38">
        <f t="shared" si="97"/>
        <v>1400.0556555694229</v>
      </c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</row>
    <row r="484" spans="2:33" x14ac:dyDescent="0.75">
      <c r="B484" s="3" t="s">
        <v>8</v>
      </c>
      <c r="C484" s="3">
        <v>480</v>
      </c>
      <c r="D484" s="3">
        <v>480</v>
      </c>
      <c r="E484" s="3">
        <f t="shared" si="91"/>
        <v>0</v>
      </c>
      <c r="F484" s="10">
        <v>0</v>
      </c>
      <c r="G484" s="10">
        <f t="shared" si="98"/>
        <v>0</v>
      </c>
      <c r="H484" s="10">
        <f t="shared" si="92"/>
        <v>0</v>
      </c>
      <c r="I484" s="10">
        <f>'Vehicle Data'!$B$6*'WLTP Calculations'!G484</f>
        <v>0</v>
      </c>
      <c r="J484" s="10">
        <f>'Vehicle Data'!$B$6*9.81*'Vehicle Data'!$B$8</f>
        <v>57.42499320000001</v>
      </c>
      <c r="K484" s="10">
        <f>0.5*(1.225*'Vehicle Data'!B$9*'Vehicle Data'!B$7*'WLTP Calculations'!F484)</f>
        <v>0</v>
      </c>
      <c r="L484" s="10">
        <f t="shared" si="99"/>
        <v>5.742499320000001E-2</v>
      </c>
      <c r="M484" s="10">
        <f t="shared" si="100"/>
        <v>0</v>
      </c>
      <c r="N484" s="10">
        <f t="shared" si="101"/>
        <v>0</v>
      </c>
      <c r="O484" s="10">
        <f t="shared" si="93"/>
        <v>0</v>
      </c>
      <c r="P484" s="10">
        <f t="shared" si="94"/>
        <v>0</v>
      </c>
      <c r="Q484" s="9">
        <f t="shared" si="102"/>
        <v>58789.933094595523</v>
      </c>
      <c r="R484" s="9">
        <f t="shared" si="95"/>
        <v>58.789933094595526</v>
      </c>
      <c r="S484" s="9">
        <f t="shared" si="103"/>
        <v>21539.317777991124</v>
      </c>
      <c r="T484" s="38">
        <f t="shared" si="96"/>
        <v>21.539317777991123</v>
      </c>
      <c r="U484" s="38">
        <f t="shared" si="97"/>
        <v>1400.0556555694229</v>
      </c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</row>
    <row r="485" spans="2:33" x14ac:dyDescent="0.75">
      <c r="B485" s="3" t="s">
        <v>8</v>
      </c>
      <c r="C485" s="3">
        <v>481</v>
      </c>
      <c r="D485" s="3">
        <v>481</v>
      </c>
      <c r="E485" s="3">
        <f t="shared" si="91"/>
        <v>0</v>
      </c>
      <c r="F485" s="10">
        <v>0</v>
      </c>
      <c r="G485" s="10">
        <f t="shared" si="98"/>
        <v>0</v>
      </c>
      <c r="H485" s="10">
        <f t="shared" si="92"/>
        <v>0</v>
      </c>
      <c r="I485" s="10">
        <f>'Vehicle Data'!$B$6*'WLTP Calculations'!G485</f>
        <v>0</v>
      </c>
      <c r="J485" s="10">
        <f>'Vehicle Data'!$B$6*9.81*'Vehicle Data'!$B$8</f>
        <v>57.42499320000001</v>
      </c>
      <c r="K485" s="10">
        <f>0.5*(1.225*'Vehicle Data'!B$9*'Vehicle Data'!B$7*'WLTP Calculations'!F485)</f>
        <v>0</v>
      </c>
      <c r="L485" s="10">
        <f t="shared" si="99"/>
        <v>5.742499320000001E-2</v>
      </c>
      <c r="M485" s="10">
        <f t="shared" si="100"/>
        <v>0</v>
      </c>
      <c r="N485" s="10">
        <f t="shared" si="101"/>
        <v>0</v>
      </c>
      <c r="O485" s="10">
        <f t="shared" si="93"/>
        <v>0</v>
      </c>
      <c r="P485" s="10">
        <f t="shared" si="94"/>
        <v>0</v>
      </c>
      <c r="Q485" s="9">
        <f t="shared" si="102"/>
        <v>58789.933094595523</v>
      </c>
      <c r="R485" s="9">
        <f t="shared" si="95"/>
        <v>58.789933094595526</v>
      </c>
      <c r="S485" s="9">
        <f t="shared" si="103"/>
        <v>21539.317777991124</v>
      </c>
      <c r="T485" s="38">
        <f t="shared" si="96"/>
        <v>21.539317777991123</v>
      </c>
      <c r="U485" s="38">
        <f t="shared" si="97"/>
        <v>1400.0556555694229</v>
      </c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</row>
    <row r="486" spans="2:33" x14ac:dyDescent="0.75">
      <c r="B486" s="3" t="s">
        <v>8</v>
      </c>
      <c r="C486" s="3">
        <v>482</v>
      </c>
      <c r="D486" s="3">
        <v>482</v>
      </c>
      <c r="E486" s="3">
        <f t="shared" si="91"/>
        <v>0</v>
      </c>
      <c r="F486" s="10">
        <v>0</v>
      </c>
      <c r="G486" s="10">
        <f t="shared" si="98"/>
        <v>0</v>
      </c>
      <c r="H486" s="10">
        <f t="shared" si="92"/>
        <v>0</v>
      </c>
      <c r="I486" s="10">
        <f>'Vehicle Data'!$B$6*'WLTP Calculations'!G486</f>
        <v>0</v>
      </c>
      <c r="J486" s="10">
        <f>'Vehicle Data'!$B$6*9.81*'Vehicle Data'!$B$8</f>
        <v>57.42499320000001</v>
      </c>
      <c r="K486" s="10">
        <f>0.5*(1.225*'Vehicle Data'!B$9*'Vehicle Data'!B$7*'WLTP Calculations'!F486)</f>
        <v>0</v>
      </c>
      <c r="L486" s="10">
        <f t="shared" si="99"/>
        <v>5.742499320000001E-2</v>
      </c>
      <c r="M486" s="10">
        <f t="shared" si="100"/>
        <v>0</v>
      </c>
      <c r="N486" s="10">
        <f t="shared" si="101"/>
        <v>0</v>
      </c>
      <c r="O486" s="10">
        <f t="shared" si="93"/>
        <v>0</v>
      </c>
      <c r="P486" s="10">
        <f t="shared" si="94"/>
        <v>0</v>
      </c>
      <c r="Q486" s="9">
        <f t="shared" si="102"/>
        <v>58789.933094595523</v>
      </c>
      <c r="R486" s="9">
        <f t="shared" si="95"/>
        <v>58.789933094595526</v>
      </c>
      <c r="S486" s="9">
        <f t="shared" si="103"/>
        <v>21539.317777991124</v>
      </c>
      <c r="T486" s="38">
        <f t="shared" si="96"/>
        <v>21.539317777991123</v>
      </c>
      <c r="U486" s="38">
        <f t="shared" si="97"/>
        <v>1400.0556555694229</v>
      </c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</row>
    <row r="487" spans="2:33" x14ac:dyDescent="0.75">
      <c r="B487" s="3" t="s">
        <v>8</v>
      </c>
      <c r="C487" s="3">
        <v>483</v>
      </c>
      <c r="D487" s="3">
        <v>483</v>
      </c>
      <c r="E487" s="3">
        <f t="shared" si="91"/>
        <v>0</v>
      </c>
      <c r="F487" s="10">
        <v>0</v>
      </c>
      <c r="G487" s="10">
        <f t="shared" si="98"/>
        <v>0</v>
      </c>
      <c r="H487" s="10">
        <f t="shared" si="92"/>
        <v>0</v>
      </c>
      <c r="I487" s="10">
        <f>'Vehicle Data'!$B$6*'WLTP Calculations'!G487</f>
        <v>0</v>
      </c>
      <c r="J487" s="10">
        <f>'Vehicle Data'!$B$6*9.81*'Vehicle Data'!$B$8</f>
        <v>57.42499320000001</v>
      </c>
      <c r="K487" s="10">
        <f>0.5*(1.225*'Vehicle Data'!B$9*'Vehicle Data'!B$7*'WLTP Calculations'!F487)</f>
        <v>0</v>
      </c>
      <c r="L487" s="10">
        <f t="shared" si="99"/>
        <v>5.742499320000001E-2</v>
      </c>
      <c r="M487" s="10">
        <f t="shared" si="100"/>
        <v>0</v>
      </c>
      <c r="N487" s="10">
        <f t="shared" si="101"/>
        <v>0</v>
      </c>
      <c r="O487" s="10">
        <f t="shared" si="93"/>
        <v>0</v>
      </c>
      <c r="P487" s="10">
        <f t="shared" si="94"/>
        <v>0</v>
      </c>
      <c r="Q487" s="9">
        <f t="shared" si="102"/>
        <v>58789.933094595523</v>
      </c>
      <c r="R487" s="9">
        <f t="shared" si="95"/>
        <v>58.789933094595526</v>
      </c>
      <c r="S487" s="9">
        <f t="shared" si="103"/>
        <v>21539.317777991124</v>
      </c>
      <c r="T487" s="38">
        <f t="shared" si="96"/>
        <v>21.539317777991123</v>
      </c>
      <c r="U487" s="38">
        <f t="shared" si="97"/>
        <v>1400.0556555694229</v>
      </c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</row>
    <row r="488" spans="2:33" x14ac:dyDescent="0.75">
      <c r="B488" s="3" t="s">
        <v>8</v>
      </c>
      <c r="C488" s="3">
        <v>484</v>
      </c>
      <c r="D488" s="3">
        <v>484</v>
      </c>
      <c r="E488" s="3">
        <f t="shared" si="91"/>
        <v>0</v>
      </c>
      <c r="F488" s="10">
        <v>0</v>
      </c>
      <c r="G488" s="10">
        <f t="shared" si="98"/>
        <v>0</v>
      </c>
      <c r="H488" s="10">
        <f t="shared" si="92"/>
        <v>0</v>
      </c>
      <c r="I488" s="10">
        <f>'Vehicle Data'!$B$6*'WLTP Calculations'!G488</f>
        <v>0</v>
      </c>
      <c r="J488" s="10">
        <f>'Vehicle Data'!$B$6*9.81*'Vehicle Data'!$B$8</f>
        <v>57.42499320000001</v>
      </c>
      <c r="K488" s="10">
        <f>0.5*(1.225*'Vehicle Data'!B$9*'Vehicle Data'!B$7*'WLTP Calculations'!F488)</f>
        <v>0</v>
      </c>
      <c r="L488" s="10">
        <f t="shared" si="99"/>
        <v>5.742499320000001E-2</v>
      </c>
      <c r="M488" s="10">
        <f t="shared" si="100"/>
        <v>0</v>
      </c>
      <c r="N488" s="10">
        <f t="shared" si="101"/>
        <v>0</v>
      </c>
      <c r="O488" s="10">
        <f t="shared" si="93"/>
        <v>0</v>
      </c>
      <c r="P488" s="10">
        <f t="shared" si="94"/>
        <v>0</v>
      </c>
      <c r="Q488" s="9">
        <f t="shared" si="102"/>
        <v>58789.933094595523</v>
      </c>
      <c r="R488" s="9">
        <f t="shared" si="95"/>
        <v>58.789933094595526</v>
      </c>
      <c r="S488" s="9">
        <f t="shared" si="103"/>
        <v>21539.317777991124</v>
      </c>
      <c r="T488" s="38">
        <f t="shared" si="96"/>
        <v>21.539317777991123</v>
      </c>
      <c r="U488" s="38">
        <f t="shared" si="97"/>
        <v>1400.0556555694229</v>
      </c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</row>
    <row r="489" spans="2:33" x14ac:dyDescent="0.75">
      <c r="B489" s="3" t="s">
        <v>8</v>
      </c>
      <c r="C489" s="3">
        <v>485</v>
      </c>
      <c r="D489" s="3">
        <v>485</v>
      </c>
      <c r="E489" s="3">
        <f t="shared" si="91"/>
        <v>0</v>
      </c>
      <c r="F489" s="10">
        <v>0</v>
      </c>
      <c r="G489" s="10">
        <f t="shared" si="98"/>
        <v>0</v>
      </c>
      <c r="H489" s="10">
        <f t="shared" si="92"/>
        <v>0</v>
      </c>
      <c r="I489" s="10">
        <f>'Vehicle Data'!$B$6*'WLTP Calculations'!G489</f>
        <v>0</v>
      </c>
      <c r="J489" s="10">
        <f>'Vehicle Data'!$B$6*9.81*'Vehicle Data'!$B$8</f>
        <v>57.42499320000001</v>
      </c>
      <c r="K489" s="10">
        <f>0.5*(1.225*'Vehicle Data'!B$9*'Vehicle Data'!B$7*'WLTP Calculations'!F489)</f>
        <v>0</v>
      </c>
      <c r="L489" s="10">
        <f t="shared" si="99"/>
        <v>5.742499320000001E-2</v>
      </c>
      <c r="M489" s="10">
        <f t="shared" si="100"/>
        <v>0</v>
      </c>
      <c r="N489" s="10">
        <f t="shared" si="101"/>
        <v>0</v>
      </c>
      <c r="O489" s="10">
        <f t="shared" si="93"/>
        <v>0</v>
      </c>
      <c r="P489" s="10">
        <f t="shared" si="94"/>
        <v>0</v>
      </c>
      <c r="Q489" s="9">
        <f t="shared" si="102"/>
        <v>58789.933094595523</v>
      </c>
      <c r="R489" s="9">
        <f t="shared" si="95"/>
        <v>58.789933094595526</v>
      </c>
      <c r="S489" s="9">
        <f t="shared" si="103"/>
        <v>21539.317777991124</v>
      </c>
      <c r="T489" s="38">
        <f t="shared" si="96"/>
        <v>21.539317777991123</v>
      </c>
      <c r="U489" s="38">
        <f t="shared" si="97"/>
        <v>1400.0556555694229</v>
      </c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</row>
    <row r="490" spans="2:33" x14ac:dyDescent="0.75">
      <c r="B490" s="3" t="s">
        <v>8</v>
      </c>
      <c r="C490" s="3">
        <v>486</v>
      </c>
      <c r="D490" s="3">
        <v>486</v>
      </c>
      <c r="E490" s="3">
        <f t="shared" si="91"/>
        <v>0</v>
      </c>
      <c r="F490" s="10">
        <v>0</v>
      </c>
      <c r="G490" s="10">
        <f t="shared" si="98"/>
        <v>0</v>
      </c>
      <c r="H490" s="10">
        <f t="shared" si="92"/>
        <v>0</v>
      </c>
      <c r="I490" s="10">
        <f>'Vehicle Data'!$B$6*'WLTP Calculations'!G490</f>
        <v>0</v>
      </c>
      <c r="J490" s="10">
        <f>'Vehicle Data'!$B$6*9.81*'Vehicle Data'!$B$8</f>
        <v>57.42499320000001</v>
      </c>
      <c r="K490" s="10">
        <f>0.5*(1.225*'Vehicle Data'!B$9*'Vehicle Data'!B$7*'WLTP Calculations'!F490)</f>
        <v>0</v>
      </c>
      <c r="L490" s="10">
        <f t="shared" si="99"/>
        <v>5.742499320000001E-2</v>
      </c>
      <c r="M490" s="10">
        <f t="shared" si="100"/>
        <v>0</v>
      </c>
      <c r="N490" s="10">
        <f t="shared" si="101"/>
        <v>0</v>
      </c>
      <c r="O490" s="10">
        <f t="shared" si="93"/>
        <v>0</v>
      </c>
      <c r="P490" s="10">
        <f t="shared" si="94"/>
        <v>0</v>
      </c>
      <c r="Q490" s="9">
        <f t="shared" si="102"/>
        <v>58789.933094595523</v>
      </c>
      <c r="R490" s="9">
        <f t="shared" si="95"/>
        <v>58.789933094595526</v>
      </c>
      <c r="S490" s="9">
        <f t="shared" si="103"/>
        <v>21539.317777991124</v>
      </c>
      <c r="T490" s="38">
        <f t="shared" si="96"/>
        <v>21.539317777991123</v>
      </c>
      <c r="U490" s="38">
        <f t="shared" si="97"/>
        <v>1400.0556555694229</v>
      </c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</row>
    <row r="491" spans="2:33" x14ac:dyDescent="0.75">
      <c r="B491" s="3" t="s">
        <v>8</v>
      </c>
      <c r="C491" s="3">
        <v>487</v>
      </c>
      <c r="D491" s="3">
        <v>487</v>
      </c>
      <c r="E491" s="3">
        <f t="shared" si="91"/>
        <v>0</v>
      </c>
      <c r="F491" s="10">
        <v>0</v>
      </c>
      <c r="G491" s="10">
        <f t="shared" si="98"/>
        <v>0</v>
      </c>
      <c r="H491" s="10">
        <f t="shared" si="92"/>
        <v>0</v>
      </c>
      <c r="I491" s="10">
        <f>'Vehicle Data'!$B$6*'WLTP Calculations'!G491</f>
        <v>0</v>
      </c>
      <c r="J491" s="10">
        <f>'Vehicle Data'!$B$6*9.81*'Vehicle Data'!$B$8</f>
        <v>57.42499320000001</v>
      </c>
      <c r="K491" s="10">
        <f>0.5*(1.225*'Vehicle Data'!B$9*'Vehicle Data'!B$7*'WLTP Calculations'!F491)</f>
        <v>0</v>
      </c>
      <c r="L491" s="10">
        <f t="shared" si="99"/>
        <v>5.742499320000001E-2</v>
      </c>
      <c r="M491" s="10">
        <f t="shared" si="100"/>
        <v>0</v>
      </c>
      <c r="N491" s="10">
        <f t="shared" si="101"/>
        <v>0</v>
      </c>
      <c r="O491" s="10">
        <f t="shared" si="93"/>
        <v>0</v>
      </c>
      <c r="P491" s="10">
        <f t="shared" si="94"/>
        <v>0</v>
      </c>
      <c r="Q491" s="9">
        <f t="shared" si="102"/>
        <v>58789.933094595523</v>
      </c>
      <c r="R491" s="9">
        <f t="shared" si="95"/>
        <v>58.789933094595526</v>
      </c>
      <c r="S491" s="9">
        <f t="shared" si="103"/>
        <v>21539.317777991124</v>
      </c>
      <c r="T491" s="38">
        <f t="shared" si="96"/>
        <v>21.539317777991123</v>
      </c>
      <c r="U491" s="38">
        <f t="shared" si="97"/>
        <v>1400.0556555694229</v>
      </c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</row>
    <row r="492" spans="2:33" x14ac:dyDescent="0.75">
      <c r="B492" s="3" t="s">
        <v>8</v>
      </c>
      <c r="C492" s="3">
        <v>488</v>
      </c>
      <c r="D492" s="3">
        <v>488</v>
      </c>
      <c r="E492" s="3">
        <f t="shared" si="91"/>
        <v>0</v>
      </c>
      <c r="F492" s="10">
        <v>0</v>
      </c>
      <c r="G492" s="10">
        <f t="shared" si="98"/>
        <v>0</v>
      </c>
      <c r="H492" s="10">
        <f t="shared" si="92"/>
        <v>0</v>
      </c>
      <c r="I492" s="10">
        <f>'Vehicle Data'!$B$6*'WLTP Calculations'!G492</f>
        <v>0</v>
      </c>
      <c r="J492" s="10">
        <f>'Vehicle Data'!$B$6*9.81*'Vehicle Data'!$B$8</f>
        <v>57.42499320000001</v>
      </c>
      <c r="K492" s="10">
        <f>0.5*(1.225*'Vehicle Data'!B$9*'Vehicle Data'!B$7*'WLTP Calculations'!F492)</f>
        <v>0</v>
      </c>
      <c r="L492" s="10">
        <f t="shared" si="99"/>
        <v>5.742499320000001E-2</v>
      </c>
      <c r="M492" s="10">
        <f t="shared" si="100"/>
        <v>0</v>
      </c>
      <c r="N492" s="10">
        <f t="shared" si="101"/>
        <v>0</v>
      </c>
      <c r="O492" s="10">
        <f t="shared" si="93"/>
        <v>0</v>
      </c>
      <c r="P492" s="10">
        <f t="shared" si="94"/>
        <v>0</v>
      </c>
      <c r="Q492" s="9">
        <f t="shared" si="102"/>
        <v>58789.933094595523</v>
      </c>
      <c r="R492" s="9">
        <f t="shared" si="95"/>
        <v>58.789933094595526</v>
      </c>
      <c r="S492" s="9">
        <f t="shared" si="103"/>
        <v>21539.317777991124</v>
      </c>
      <c r="T492" s="38">
        <f t="shared" si="96"/>
        <v>21.539317777991123</v>
      </c>
      <c r="U492" s="38">
        <f t="shared" si="97"/>
        <v>1400.0556555694229</v>
      </c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</row>
    <row r="493" spans="2:33" x14ac:dyDescent="0.75">
      <c r="B493" s="3" t="s">
        <v>8</v>
      </c>
      <c r="C493" s="3">
        <v>489</v>
      </c>
      <c r="D493" s="3">
        <v>489</v>
      </c>
      <c r="E493" s="3">
        <f t="shared" si="91"/>
        <v>0</v>
      </c>
      <c r="F493" s="10">
        <v>0</v>
      </c>
      <c r="G493" s="10">
        <f t="shared" si="98"/>
        <v>0</v>
      </c>
      <c r="H493" s="10">
        <f t="shared" si="92"/>
        <v>0</v>
      </c>
      <c r="I493" s="10">
        <f>'Vehicle Data'!$B$6*'WLTP Calculations'!G493</f>
        <v>0</v>
      </c>
      <c r="J493" s="10">
        <f>'Vehicle Data'!$B$6*9.81*'Vehicle Data'!$B$8</f>
        <v>57.42499320000001</v>
      </c>
      <c r="K493" s="10">
        <f>0.5*(1.225*'Vehicle Data'!B$9*'Vehicle Data'!B$7*'WLTP Calculations'!F493)</f>
        <v>0</v>
      </c>
      <c r="L493" s="10">
        <f t="shared" si="99"/>
        <v>5.742499320000001E-2</v>
      </c>
      <c r="M493" s="10">
        <f t="shared" si="100"/>
        <v>0</v>
      </c>
      <c r="N493" s="10">
        <f t="shared" si="101"/>
        <v>0</v>
      </c>
      <c r="O493" s="10">
        <f t="shared" si="93"/>
        <v>0</v>
      </c>
      <c r="P493" s="10">
        <f t="shared" si="94"/>
        <v>0</v>
      </c>
      <c r="Q493" s="9">
        <f t="shared" si="102"/>
        <v>58789.933094595523</v>
      </c>
      <c r="R493" s="9">
        <f t="shared" si="95"/>
        <v>58.789933094595526</v>
      </c>
      <c r="S493" s="9">
        <f t="shared" si="103"/>
        <v>21539.317777991124</v>
      </c>
      <c r="T493" s="38">
        <f t="shared" si="96"/>
        <v>21.539317777991123</v>
      </c>
      <c r="U493" s="38">
        <f t="shared" si="97"/>
        <v>1400.0556555694229</v>
      </c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</row>
    <row r="494" spans="2:33" x14ac:dyDescent="0.75">
      <c r="B494" s="3" t="s">
        <v>8</v>
      </c>
      <c r="C494" s="3">
        <v>490</v>
      </c>
      <c r="D494" s="3">
        <v>490</v>
      </c>
      <c r="E494" s="3">
        <f t="shared" si="91"/>
        <v>0</v>
      </c>
      <c r="F494" s="10">
        <v>0</v>
      </c>
      <c r="G494" s="10">
        <f t="shared" si="98"/>
        <v>0</v>
      </c>
      <c r="H494" s="10">
        <f t="shared" si="92"/>
        <v>0</v>
      </c>
      <c r="I494" s="10">
        <f>'Vehicle Data'!$B$6*'WLTP Calculations'!G494</f>
        <v>0</v>
      </c>
      <c r="J494" s="10">
        <f>'Vehicle Data'!$B$6*9.81*'Vehicle Data'!$B$8</f>
        <v>57.42499320000001</v>
      </c>
      <c r="K494" s="10">
        <f>0.5*(1.225*'Vehicle Data'!B$9*'Vehicle Data'!B$7*'WLTP Calculations'!F494)</f>
        <v>0</v>
      </c>
      <c r="L494" s="10">
        <f t="shared" si="99"/>
        <v>5.742499320000001E-2</v>
      </c>
      <c r="M494" s="10">
        <f t="shared" si="100"/>
        <v>0</v>
      </c>
      <c r="N494" s="10">
        <f t="shared" si="101"/>
        <v>0</v>
      </c>
      <c r="O494" s="10">
        <f t="shared" si="93"/>
        <v>0</v>
      </c>
      <c r="P494" s="10">
        <f t="shared" si="94"/>
        <v>0</v>
      </c>
      <c r="Q494" s="9">
        <f t="shared" si="102"/>
        <v>58789.933094595523</v>
      </c>
      <c r="R494" s="9">
        <f t="shared" si="95"/>
        <v>58.789933094595526</v>
      </c>
      <c r="S494" s="9">
        <f t="shared" si="103"/>
        <v>21539.317777991124</v>
      </c>
      <c r="T494" s="38">
        <f t="shared" si="96"/>
        <v>21.539317777991123</v>
      </c>
      <c r="U494" s="38">
        <f t="shared" si="97"/>
        <v>1400.0556555694229</v>
      </c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</row>
    <row r="495" spans="2:33" x14ac:dyDescent="0.75">
      <c r="B495" s="3" t="s">
        <v>8</v>
      </c>
      <c r="C495" s="3">
        <v>491</v>
      </c>
      <c r="D495" s="3">
        <v>491</v>
      </c>
      <c r="E495" s="3">
        <f t="shared" si="91"/>
        <v>0</v>
      </c>
      <c r="F495" s="10">
        <v>0</v>
      </c>
      <c r="G495" s="10">
        <f t="shared" si="98"/>
        <v>0</v>
      </c>
      <c r="H495" s="10">
        <f t="shared" si="92"/>
        <v>0</v>
      </c>
      <c r="I495" s="10">
        <f>'Vehicle Data'!$B$6*'WLTP Calculations'!G495</f>
        <v>0</v>
      </c>
      <c r="J495" s="10">
        <f>'Vehicle Data'!$B$6*9.81*'Vehicle Data'!$B$8</f>
        <v>57.42499320000001</v>
      </c>
      <c r="K495" s="10">
        <f>0.5*(1.225*'Vehicle Data'!B$9*'Vehicle Data'!B$7*'WLTP Calculations'!F495)</f>
        <v>0</v>
      </c>
      <c r="L495" s="10">
        <f t="shared" si="99"/>
        <v>5.742499320000001E-2</v>
      </c>
      <c r="M495" s="10">
        <f t="shared" si="100"/>
        <v>0</v>
      </c>
      <c r="N495" s="10">
        <f t="shared" si="101"/>
        <v>0</v>
      </c>
      <c r="O495" s="10">
        <f t="shared" si="93"/>
        <v>0</v>
      </c>
      <c r="P495" s="10">
        <f t="shared" si="94"/>
        <v>0</v>
      </c>
      <c r="Q495" s="9">
        <f t="shared" si="102"/>
        <v>58789.933094595523</v>
      </c>
      <c r="R495" s="9">
        <f t="shared" si="95"/>
        <v>58.789933094595526</v>
      </c>
      <c r="S495" s="9">
        <f t="shared" si="103"/>
        <v>21539.317777991124</v>
      </c>
      <c r="T495" s="38">
        <f t="shared" si="96"/>
        <v>21.539317777991123</v>
      </c>
      <c r="U495" s="38">
        <f t="shared" si="97"/>
        <v>1400.0556555694229</v>
      </c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</row>
    <row r="496" spans="2:33" x14ac:dyDescent="0.75">
      <c r="B496" s="3" t="s">
        <v>8</v>
      </c>
      <c r="C496" s="3">
        <v>492</v>
      </c>
      <c r="D496" s="3">
        <v>492</v>
      </c>
      <c r="E496" s="3">
        <f t="shared" si="91"/>
        <v>0</v>
      </c>
      <c r="F496" s="10">
        <v>0</v>
      </c>
      <c r="G496" s="10">
        <f t="shared" si="98"/>
        <v>0</v>
      </c>
      <c r="H496" s="10">
        <f t="shared" si="92"/>
        <v>0</v>
      </c>
      <c r="I496" s="10">
        <f>'Vehicle Data'!$B$6*'WLTP Calculations'!G496</f>
        <v>0</v>
      </c>
      <c r="J496" s="10">
        <f>'Vehicle Data'!$B$6*9.81*'Vehicle Data'!$B$8</f>
        <v>57.42499320000001</v>
      </c>
      <c r="K496" s="10">
        <f>0.5*(1.225*'Vehicle Data'!B$9*'Vehicle Data'!B$7*'WLTP Calculations'!F496)</f>
        <v>0</v>
      </c>
      <c r="L496" s="10">
        <f t="shared" si="99"/>
        <v>5.742499320000001E-2</v>
      </c>
      <c r="M496" s="10">
        <f t="shared" si="100"/>
        <v>0</v>
      </c>
      <c r="N496" s="10">
        <f t="shared" si="101"/>
        <v>0</v>
      </c>
      <c r="O496" s="10">
        <f t="shared" si="93"/>
        <v>0</v>
      </c>
      <c r="P496" s="10">
        <f t="shared" si="94"/>
        <v>0</v>
      </c>
      <c r="Q496" s="9">
        <f t="shared" si="102"/>
        <v>58789.933094595523</v>
      </c>
      <c r="R496" s="9">
        <f t="shared" si="95"/>
        <v>58.789933094595526</v>
      </c>
      <c r="S496" s="9">
        <f t="shared" si="103"/>
        <v>21539.317777991124</v>
      </c>
      <c r="T496" s="38">
        <f t="shared" si="96"/>
        <v>21.539317777991123</v>
      </c>
      <c r="U496" s="38">
        <f t="shared" si="97"/>
        <v>1400.0556555694229</v>
      </c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</row>
    <row r="497" spans="2:33" x14ac:dyDescent="0.75">
      <c r="B497" s="3" t="s">
        <v>8</v>
      </c>
      <c r="C497" s="3">
        <v>493</v>
      </c>
      <c r="D497" s="3">
        <v>493</v>
      </c>
      <c r="E497" s="3">
        <f t="shared" si="91"/>
        <v>0</v>
      </c>
      <c r="F497" s="10">
        <v>0</v>
      </c>
      <c r="G497" s="10">
        <f t="shared" si="98"/>
        <v>0</v>
      </c>
      <c r="H497" s="10">
        <f t="shared" si="92"/>
        <v>0</v>
      </c>
      <c r="I497" s="10">
        <f>'Vehicle Data'!$B$6*'WLTP Calculations'!G497</f>
        <v>0</v>
      </c>
      <c r="J497" s="10">
        <f>'Vehicle Data'!$B$6*9.81*'Vehicle Data'!$B$8</f>
        <v>57.42499320000001</v>
      </c>
      <c r="K497" s="10">
        <f>0.5*(1.225*'Vehicle Data'!B$9*'Vehicle Data'!B$7*'WLTP Calculations'!F497)</f>
        <v>0</v>
      </c>
      <c r="L497" s="10">
        <f t="shared" si="99"/>
        <v>5.742499320000001E-2</v>
      </c>
      <c r="M497" s="10">
        <f t="shared" si="100"/>
        <v>0</v>
      </c>
      <c r="N497" s="10">
        <f t="shared" si="101"/>
        <v>0</v>
      </c>
      <c r="O497" s="10">
        <f t="shared" si="93"/>
        <v>0</v>
      </c>
      <c r="P497" s="10">
        <f t="shared" si="94"/>
        <v>0</v>
      </c>
      <c r="Q497" s="9">
        <f t="shared" si="102"/>
        <v>58789.933094595523</v>
      </c>
      <c r="R497" s="9">
        <f t="shared" si="95"/>
        <v>58.789933094595526</v>
      </c>
      <c r="S497" s="9">
        <f t="shared" si="103"/>
        <v>21539.317777991124</v>
      </c>
      <c r="T497" s="38">
        <f t="shared" si="96"/>
        <v>21.539317777991123</v>
      </c>
      <c r="U497" s="38">
        <f t="shared" si="97"/>
        <v>1400.0556555694229</v>
      </c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</row>
    <row r="498" spans="2:33" x14ac:dyDescent="0.75">
      <c r="B498" s="3" t="s">
        <v>8</v>
      </c>
      <c r="C498" s="3">
        <v>494</v>
      </c>
      <c r="D498" s="3">
        <v>494</v>
      </c>
      <c r="E498" s="3">
        <f t="shared" si="91"/>
        <v>0</v>
      </c>
      <c r="F498" s="10">
        <v>0</v>
      </c>
      <c r="G498" s="10">
        <f t="shared" si="98"/>
        <v>0</v>
      </c>
      <c r="H498" s="10">
        <f t="shared" si="92"/>
        <v>0</v>
      </c>
      <c r="I498" s="10">
        <f>'Vehicle Data'!$B$6*'WLTP Calculations'!G498</f>
        <v>0</v>
      </c>
      <c r="J498" s="10">
        <f>'Vehicle Data'!$B$6*9.81*'Vehicle Data'!$B$8</f>
        <v>57.42499320000001</v>
      </c>
      <c r="K498" s="10">
        <f>0.5*(1.225*'Vehicle Data'!B$9*'Vehicle Data'!B$7*'WLTP Calculations'!F498)</f>
        <v>0</v>
      </c>
      <c r="L498" s="10">
        <f t="shared" si="99"/>
        <v>5.742499320000001E-2</v>
      </c>
      <c r="M498" s="10">
        <f t="shared" si="100"/>
        <v>0</v>
      </c>
      <c r="N498" s="10">
        <f t="shared" si="101"/>
        <v>0</v>
      </c>
      <c r="O498" s="10">
        <f t="shared" si="93"/>
        <v>0</v>
      </c>
      <c r="P498" s="10">
        <f t="shared" si="94"/>
        <v>0</v>
      </c>
      <c r="Q498" s="9">
        <f t="shared" si="102"/>
        <v>58789.933094595523</v>
      </c>
      <c r="R498" s="9">
        <f t="shared" si="95"/>
        <v>58.789933094595526</v>
      </c>
      <c r="S498" s="9">
        <f t="shared" si="103"/>
        <v>21539.317777991124</v>
      </c>
      <c r="T498" s="38">
        <f t="shared" si="96"/>
        <v>21.539317777991123</v>
      </c>
      <c r="U498" s="38">
        <f t="shared" si="97"/>
        <v>1400.0556555694229</v>
      </c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</row>
    <row r="499" spans="2:33" x14ac:dyDescent="0.75">
      <c r="B499" s="3" t="s">
        <v>8</v>
      </c>
      <c r="C499" s="3">
        <v>495</v>
      </c>
      <c r="D499" s="3">
        <v>495</v>
      </c>
      <c r="E499" s="3">
        <f t="shared" si="91"/>
        <v>0</v>
      </c>
      <c r="F499" s="10">
        <v>0</v>
      </c>
      <c r="G499" s="10">
        <f t="shared" si="98"/>
        <v>0</v>
      </c>
      <c r="H499" s="10">
        <f t="shared" si="92"/>
        <v>0</v>
      </c>
      <c r="I499" s="10">
        <f>'Vehicle Data'!$B$6*'WLTP Calculations'!G499</f>
        <v>0</v>
      </c>
      <c r="J499" s="10">
        <f>'Vehicle Data'!$B$6*9.81*'Vehicle Data'!$B$8</f>
        <v>57.42499320000001</v>
      </c>
      <c r="K499" s="10">
        <f>0.5*(1.225*'Vehicle Data'!B$9*'Vehicle Data'!B$7*'WLTP Calculations'!F499)</f>
        <v>0</v>
      </c>
      <c r="L499" s="10">
        <f t="shared" si="99"/>
        <v>5.742499320000001E-2</v>
      </c>
      <c r="M499" s="10">
        <f t="shared" si="100"/>
        <v>0</v>
      </c>
      <c r="N499" s="10">
        <f t="shared" si="101"/>
        <v>0</v>
      </c>
      <c r="O499" s="10">
        <f t="shared" si="93"/>
        <v>0</v>
      </c>
      <c r="P499" s="10">
        <f t="shared" si="94"/>
        <v>0</v>
      </c>
      <c r="Q499" s="9">
        <f t="shared" si="102"/>
        <v>58789.933094595523</v>
      </c>
      <c r="R499" s="9">
        <f t="shared" si="95"/>
        <v>58.789933094595526</v>
      </c>
      <c r="S499" s="9">
        <f t="shared" si="103"/>
        <v>21539.317777991124</v>
      </c>
      <c r="T499" s="38">
        <f t="shared" si="96"/>
        <v>21.539317777991123</v>
      </c>
      <c r="U499" s="38">
        <f t="shared" si="97"/>
        <v>1400.0556555694229</v>
      </c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</row>
    <row r="500" spans="2:33" x14ac:dyDescent="0.75">
      <c r="B500" s="3" t="s">
        <v>8</v>
      </c>
      <c r="C500" s="3">
        <v>496</v>
      </c>
      <c r="D500" s="3">
        <v>496</v>
      </c>
      <c r="E500" s="3">
        <f t="shared" si="91"/>
        <v>0</v>
      </c>
      <c r="F500" s="10">
        <v>0</v>
      </c>
      <c r="G500" s="10">
        <f t="shared" si="98"/>
        <v>0</v>
      </c>
      <c r="H500" s="10">
        <f t="shared" si="92"/>
        <v>0</v>
      </c>
      <c r="I500" s="10">
        <f>'Vehicle Data'!$B$6*'WLTP Calculations'!G500</f>
        <v>0</v>
      </c>
      <c r="J500" s="10">
        <f>'Vehicle Data'!$B$6*9.81*'Vehicle Data'!$B$8</f>
        <v>57.42499320000001</v>
      </c>
      <c r="K500" s="10">
        <f>0.5*(1.225*'Vehicle Data'!B$9*'Vehicle Data'!B$7*'WLTP Calculations'!F500)</f>
        <v>0</v>
      </c>
      <c r="L500" s="10">
        <f t="shared" si="99"/>
        <v>5.742499320000001E-2</v>
      </c>
      <c r="M500" s="10">
        <f t="shared" si="100"/>
        <v>0</v>
      </c>
      <c r="N500" s="10">
        <f t="shared" si="101"/>
        <v>0</v>
      </c>
      <c r="O500" s="10">
        <f t="shared" si="93"/>
        <v>0</v>
      </c>
      <c r="P500" s="10">
        <f t="shared" si="94"/>
        <v>0</v>
      </c>
      <c r="Q500" s="9">
        <f t="shared" si="102"/>
        <v>58789.933094595523</v>
      </c>
      <c r="R500" s="9">
        <f t="shared" si="95"/>
        <v>58.789933094595526</v>
      </c>
      <c r="S500" s="9">
        <f t="shared" si="103"/>
        <v>21539.317777991124</v>
      </c>
      <c r="T500" s="38">
        <f t="shared" si="96"/>
        <v>21.539317777991123</v>
      </c>
      <c r="U500" s="38">
        <f t="shared" si="97"/>
        <v>1400.0556555694229</v>
      </c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</row>
    <row r="501" spans="2:33" x14ac:dyDescent="0.75">
      <c r="B501" s="3" t="s">
        <v>8</v>
      </c>
      <c r="C501" s="3">
        <v>497</v>
      </c>
      <c r="D501" s="3">
        <v>497</v>
      </c>
      <c r="E501" s="3">
        <f t="shared" si="91"/>
        <v>0</v>
      </c>
      <c r="F501" s="10">
        <v>0</v>
      </c>
      <c r="G501" s="10">
        <f t="shared" si="98"/>
        <v>0</v>
      </c>
      <c r="H501" s="10">
        <f t="shared" si="92"/>
        <v>0</v>
      </c>
      <c r="I501" s="10">
        <f>'Vehicle Data'!$B$6*'WLTP Calculations'!G501</f>
        <v>0</v>
      </c>
      <c r="J501" s="10">
        <f>'Vehicle Data'!$B$6*9.81*'Vehicle Data'!$B$8</f>
        <v>57.42499320000001</v>
      </c>
      <c r="K501" s="10">
        <f>0.5*(1.225*'Vehicle Data'!B$9*'Vehicle Data'!B$7*'WLTP Calculations'!F501)</f>
        <v>0</v>
      </c>
      <c r="L501" s="10">
        <f t="shared" si="99"/>
        <v>5.742499320000001E-2</v>
      </c>
      <c r="M501" s="10">
        <f t="shared" si="100"/>
        <v>0</v>
      </c>
      <c r="N501" s="10">
        <f t="shared" si="101"/>
        <v>0</v>
      </c>
      <c r="O501" s="10">
        <f t="shared" si="93"/>
        <v>0</v>
      </c>
      <c r="P501" s="10">
        <f t="shared" si="94"/>
        <v>0</v>
      </c>
      <c r="Q501" s="9">
        <f t="shared" si="102"/>
        <v>58789.933094595523</v>
      </c>
      <c r="R501" s="9">
        <f t="shared" si="95"/>
        <v>58.789933094595526</v>
      </c>
      <c r="S501" s="9">
        <f t="shared" si="103"/>
        <v>21539.317777991124</v>
      </c>
      <c r="T501" s="38">
        <f t="shared" si="96"/>
        <v>21.539317777991123</v>
      </c>
      <c r="U501" s="38">
        <f t="shared" si="97"/>
        <v>1400.0556555694229</v>
      </c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</row>
    <row r="502" spans="2:33" x14ac:dyDescent="0.75">
      <c r="B502" s="3" t="s">
        <v>8</v>
      </c>
      <c r="C502" s="3">
        <v>498</v>
      </c>
      <c r="D502" s="3">
        <v>498</v>
      </c>
      <c r="E502" s="3">
        <f t="shared" si="91"/>
        <v>0</v>
      </c>
      <c r="F502" s="10">
        <v>0</v>
      </c>
      <c r="G502" s="10">
        <f t="shared" si="98"/>
        <v>0</v>
      </c>
      <c r="H502" s="10">
        <f t="shared" si="92"/>
        <v>0</v>
      </c>
      <c r="I502" s="10">
        <f>'Vehicle Data'!$B$6*'WLTP Calculations'!G502</f>
        <v>0</v>
      </c>
      <c r="J502" s="10">
        <f>'Vehicle Data'!$B$6*9.81*'Vehicle Data'!$B$8</f>
        <v>57.42499320000001</v>
      </c>
      <c r="K502" s="10">
        <f>0.5*(1.225*'Vehicle Data'!B$9*'Vehicle Data'!B$7*'WLTP Calculations'!F502)</f>
        <v>0</v>
      </c>
      <c r="L502" s="10">
        <f t="shared" si="99"/>
        <v>5.742499320000001E-2</v>
      </c>
      <c r="M502" s="10">
        <f t="shared" si="100"/>
        <v>0</v>
      </c>
      <c r="N502" s="10">
        <f t="shared" si="101"/>
        <v>0</v>
      </c>
      <c r="O502" s="10">
        <f t="shared" si="93"/>
        <v>0</v>
      </c>
      <c r="P502" s="10">
        <f t="shared" si="94"/>
        <v>0</v>
      </c>
      <c r="Q502" s="9">
        <f t="shared" si="102"/>
        <v>58789.933094595523</v>
      </c>
      <c r="R502" s="9">
        <f t="shared" si="95"/>
        <v>58.789933094595526</v>
      </c>
      <c r="S502" s="9">
        <f t="shared" si="103"/>
        <v>21539.317777991124</v>
      </c>
      <c r="T502" s="38">
        <f t="shared" si="96"/>
        <v>21.539317777991123</v>
      </c>
      <c r="U502" s="38">
        <f t="shared" si="97"/>
        <v>1400.0556555694229</v>
      </c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</row>
    <row r="503" spans="2:33" x14ac:dyDescent="0.75">
      <c r="B503" s="3" t="s">
        <v>8</v>
      </c>
      <c r="C503" s="3">
        <v>499</v>
      </c>
      <c r="D503" s="3">
        <v>499</v>
      </c>
      <c r="E503" s="3">
        <f t="shared" si="91"/>
        <v>0</v>
      </c>
      <c r="F503" s="10">
        <v>0</v>
      </c>
      <c r="G503" s="10">
        <f t="shared" si="98"/>
        <v>0</v>
      </c>
      <c r="H503" s="10">
        <f t="shared" si="92"/>
        <v>0</v>
      </c>
      <c r="I503" s="10">
        <f>'Vehicle Data'!$B$6*'WLTP Calculations'!G503</f>
        <v>0</v>
      </c>
      <c r="J503" s="10">
        <f>'Vehicle Data'!$B$6*9.81*'Vehicle Data'!$B$8</f>
        <v>57.42499320000001</v>
      </c>
      <c r="K503" s="10">
        <f>0.5*(1.225*'Vehicle Data'!B$9*'Vehicle Data'!B$7*'WLTP Calculations'!F503)</f>
        <v>0</v>
      </c>
      <c r="L503" s="10">
        <f t="shared" si="99"/>
        <v>5.742499320000001E-2</v>
      </c>
      <c r="M503" s="10">
        <f t="shared" si="100"/>
        <v>0</v>
      </c>
      <c r="N503" s="10">
        <f t="shared" si="101"/>
        <v>0</v>
      </c>
      <c r="O503" s="10">
        <f t="shared" si="93"/>
        <v>0</v>
      </c>
      <c r="P503" s="10">
        <f t="shared" si="94"/>
        <v>0</v>
      </c>
      <c r="Q503" s="9">
        <f t="shared" si="102"/>
        <v>58789.933094595523</v>
      </c>
      <c r="R503" s="9">
        <f t="shared" si="95"/>
        <v>58.789933094595526</v>
      </c>
      <c r="S503" s="9">
        <f t="shared" si="103"/>
        <v>21539.317777991124</v>
      </c>
      <c r="T503" s="38">
        <f t="shared" si="96"/>
        <v>21.539317777991123</v>
      </c>
      <c r="U503" s="38">
        <f t="shared" si="97"/>
        <v>1400.0556555694229</v>
      </c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</row>
    <row r="504" spans="2:33" x14ac:dyDescent="0.75">
      <c r="B504" s="3" t="s">
        <v>8</v>
      </c>
      <c r="C504" s="3">
        <v>500</v>
      </c>
      <c r="D504" s="3">
        <v>500</v>
      </c>
      <c r="E504" s="3">
        <f t="shared" si="91"/>
        <v>0</v>
      </c>
      <c r="F504" s="10">
        <v>0</v>
      </c>
      <c r="G504" s="10">
        <f t="shared" si="98"/>
        <v>0</v>
      </c>
      <c r="H504" s="10">
        <f t="shared" si="92"/>
        <v>0</v>
      </c>
      <c r="I504" s="10">
        <f>'Vehicle Data'!$B$6*'WLTP Calculations'!G504</f>
        <v>0</v>
      </c>
      <c r="J504" s="10">
        <f>'Vehicle Data'!$B$6*9.81*'Vehicle Data'!$B$8</f>
        <v>57.42499320000001</v>
      </c>
      <c r="K504" s="10">
        <f>0.5*(1.225*'Vehicle Data'!B$9*'Vehicle Data'!B$7*'WLTP Calculations'!F504)</f>
        <v>0</v>
      </c>
      <c r="L504" s="10">
        <f t="shared" si="99"/>
        <v>5.742499320000001E-2</v>
      </c>
      <c r="M504" s="10">
        <f t="shared" si="100"/>
        <v>0</v>
      </c>
      <c r="N504" s="10">
        <f t="shared" si="101"/>
        <v>0</v>
      </c>
      <c r="O504" s="10">
        <f t="shared" si="93"/>
        <v>0</v>
      </c>
      <c r="P504" s="10">
        <f t="shared" si="94"/>
        <v>0</v>
      </c>
      <c r="Q504" s="9">
        <f t="shared" si="102"/>
        <v>58789.933094595523</v>
      </c>
      <c r="R504" s="9">
        <f t="shared" si="95"/>
        <v>58.789933094595526</v>
      </c>
      <c r="S504" s="9">
        <f t="shared" si="103"/>
        <v>21539.317777991124</v>
      </c>
      <c r="T504" s="38">
        <f t="shared" si="96"/>
        <v>21.539317777991123</v>
      </c>
      <c r="U504" s="38">
        <f t="shared" si="97"/>
        <v>1400.0556555694229</v>
      </c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</row>
    <row r="505" spans="2:33" x14ac:dyDescent="0.75">
      <c r="B505" s="3" t="s">
        <v>8</v>
      </c>
      <c r="C505" s="3">
        <v>501</v>
      </c>
      <c r="D505" s="3">
        <v>501</v>
      </c>
      <c r="E505" s="3">
        <f t="shared" si="91"/>
        <v>0</v>
      </c>
      <c r="F505" s="10">
        <v>0</v>
      </c>
      <c r="G505" s="10">
        <f t="shared" si="98"/>
        <v>0</v>
      </c>
      <c r="H505" s="10">
        <f t="shared" si="92"/>
        <v>0</v>
      </c>
      <c r="I505" s="10">
        <f>'Vehicle Data'!$B$6*'WLTP Calculations'!G505</f>
        <v>0</v>
      </c>
      <c r="J505" s="10">
        <f>'Vehicle Data'!$B$6*9.81*'Vehicle Data'!$B$8</f>
        <v>57.42499320000001</v>
      </c>
      <c r="K505" s="10">
        <f>0.5*(1.225*'Vehicle Data'!B$9*'Vehicle Data'!B$7*'WLTP Calculations'!F505)</f>
        <v>0</v>
      </c>
      <c r="L505" s="10">
        <f t="shared" si="99"/>
        <v>5.742499320000001E-2</v>
      </c>
      <c r="M505" s="10">
        <f t="shared" si="100"/>
        <v>0</v>
      </c>
      <c r="N505" s="10">
        <f t="shared" si="101"/>
        <v>0</v>
      </c>
      <c r="O505" s="10">
        <f t="shared" si="93"/>
        <v>0</v>
      </c>
      <c r="P505" s="10">
        <f t="shared" si="94"/>
        <v>0</v>
      </c>
      <c r="Q505" s="9">
        <f t="shared" si="102"/>
        <v>58789.933094595523</v>
      </c>
      <c r="R505" s="9">
        <f t="shared" si="95"/>
        <v>58.789933094595526</v>
      </c>
      <c r="S505" s="9">
        <f t="shared" si="103"/>
        <v>21539.317777991124</v>
      </c>
      <c r="T505" s="38">
        <f t="shared" si="96"/>
        <v>21.539317777991123</v>
      </c>
      <c r="U505" s="38">
        <f t="shared" si="97"/>
        <v>1400.0556555694229</v>
      </c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</row>
    <row r="506" spans="2:33" x14ac:dyDescent="0.75">
      <c r="B506" s="3" t="s">
        <v>8</v>
      </c>
      <c r="C506" s="3">
        <v>502</v>
      </c>
      <c r="D506" s="3">
        <v>502</v>
      </c>
      <c r="E506" s="3">
        <f t="shared" si="91"/>
        <v>0</v>
      </c>
      <c r="F506" s="10">
        <v>0</v>
      </c>
      <c r="G506" s="10">
        <f t="shared" si="98"/>
        <v>0</v>
      </c>
      <c r="H506" s="10">
        <f t="shared" si="92"/>
        <v>0</v>
      </c>
      <c r="I506" s="10">
        <f>'Vehicle Data'!$B$6*'WLTP Calculations'!G506</f>
        <v>0</v>
      </c>
      <c r="J506" s="10">
        <f>'Vehicle Data'!$B$6*9.81*'Vehicle Data'!$B$8</f>
        <v>57.42499320000001</v>
      </c>
      <c r="K506" s="10">
        <f>0.5*(1.225*'Vehicle Data'!B$9*'Vehicle Data'!B$7*'WLTP Calculations'!F506)</f>
        <v>0</v>
      </c>
      <c r="L506" s="10">
        <f t="shared" si="99"/>
        <v>5.742499320000001E-2</v>
      </c>
      <c r="M506" s="10">
        <f t="shared" si="100"/>
        <v>0</v>
      </c>
      <c r="N506" s="10">
        <f t="shared" si="101"/>
        <v>0</v>
      </c>
      <c r="O506" s="10">
        <f t="shared" si="93"/>
        <v>0</v>
      </c>
      <c r="P506" s="10">
        <f t="shared" si="94"/>
        <v>0</v>
      </c>
      <c r="Q506" s="9">
        <f t="shared" si="102"/>
        <v>58789.933094595523</v>
      </c>
      <c r="R506" s="9">
        <f t="shared" si="95"/>
        <v>58.789933094595526</v>
      </c>
      <c r="S506" s="9">
        <f t="shared" si="103"/>
        <v>21539.317777991124</v>
      </c>
      <c r="T506" s="38">
        <f t="shared" si="96"/>
        <v>21.539317777991123</v>
      </c>
      <c r="U506" s="38">
        <f t="shared" si="97"/>
        <v>1400.0556555694229</v>
      </c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</row>
    <row r="507" spans="2:33" x14ac:dyDescent="0.75">
      <c r="B507" s="3" t="s">
        <v>8</v>
      </c>
      <c r="C507" s="3">
        <v>503</v>
      </c>
      <c r="D507" s="3">
        <v>503</v>
      </c>
      <c r="E507" s="3">
        <f t="shared" si="91"/>
        <v>0</v>
      </c>
      <c r="F507" s="10">
        <v>0</v>
      </c>
      <c r="G507" s="10">
        <f t="shared" si="98"/>
        <v>0</v>
      </c>
      <c r="H507" s="10">
        <f t="shared" si="92"/>
        <v>0</v>
      </c>
      <c r="I507" s="10">
        <f>'Vehicle Data'!$B$6*'WLTP Calculations'!G507</f>
        <v>0</v>
      </c>
      <c r="J507" s="10">
        <f>'Vehicle Data'!$B$6*9.81*'Vehicle Data'!$B$8</f>
        <v>57.42499320000001</v>
      </c>
      <c r="K507" s="10">
        <f>0.5*(1.225*'Vehicle Data'!B$9*'Vehicle Data'!B$7*'WLTP Calculations'!F507)</f>
        <v>0</v>
      </c>
      <c r="L507" s="10">
        <f t="shared" si="99"/>
        <v>5.742499320000001E-2</v>
      </c>
      <c r="M507" s="10">
        <f t="shared" si="100"/>
        <v>0</v>
      </c>
      <c r="N507" s="10">
        <f t="shared" si="101"/>
        <v>0</v>
      </c>
      <c r="O507" s="10">
        <f t="shared" si="93"/>
        <v>0</v>
      </c>
      <c r="P507" s="10">
        <f t="shared" si="94"/>
        <v>0</v>
      </c>
      <c r="Q507" s="9">
        <f t="shared" si="102"/>
        <v>58789.933094595523</v>
      </c>
      <c r="R507" s="9">
        <f t="shared" si="95"/>
        <v>58.789933094595526</v>
      </c>
      <c r="S507" s="9">
        <f t="shared" si="103"/>
        <v>21539.317777991124</v>
      </c>
      <c r="T507" s="38">
        <f t="shared" si="96"/>
        <v>21.539317777991123</v>
      </c>
      <c r="U507" s="38">
        <f t="shared" si="97"/>
        <v>1400.0556555694229</v>
      </c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</row>
    <row r="508" spans="2:33" x14ac:dyDescent="0.75">
      <c r="B508" s="3" t="s">
        <v>8</v>
      </c>
      <c r="C508" s="3">
        <v>504</v>
      </c>
      <c r="D508" s="3">
        <v>504</v>
      </c>
      <c r="E508" s="3">
        <f t="shared" si="91"/>
        <v>0</v>
      </c>
      <c r="F508" s="10">
        <v>0</v>
      </c>
      <c r="G508" s="10">
        <f t="shared" si="98"/>
        <v>0</v>
      </c>
      <c r="H508" s="10">
        <f t="shared" si="92"/>
        <v>0</v>
      </c>
      <c r="I508" s="10">
        <f>'Vehicle Data'!$B$6*'WLTP Calculations'!G508</f>
        <v>0</v>
      </c>
      <c r="J508" s="10">
        <f>'Vehicle Data'!$B$6*9.81*'Vehicle Data'!$B$8</f>
        <v>57.42499320000001</v>
      </c>
      <c r="K508" s="10">
        <f>0.5*(1.225*'Vehicle Data'!B$9*'Vehicle Data'!B$7*'WLTP Calculations'!F508)</f>
        <v>0</v>
      </c>
      <c r="L508" s="10">
        <f t="shared" si="99"/>
        <v>5.742499320000001E-2</v>
      </c>
      <c r="M508" s="10">
        <f t="shared" si="100"/>
        <v>0</v>
      </c>
      <c r="N508" s="10">
        <f t="shared" si="101"/>
        <v>0</v>
      </c>
      <c r="O508" s="10">
        <f t="shared" si="93"/>
        <v>0</v>
      </c>
      <c r="P508" s="10">
        <f t="shared" si="94"/>
        <v>0</v>
      </c>
      <c r="Q508" s="9">
        <f t="shared" si="102"/>
        <v>58789.933094595523</v>
      </c>
      <c r="R508" s="9">
        <f t="shared" si="95"/>
        <v>58.789933094595526</v>
      </c>
      <c r="S508" s="9">
        <f t="shared" si="103"/>
        <v>21539.317777991124</v>
      </c>
      <c r="T508" s="38">
        <f t="shared" si="96"/>
        <v>21.539317777991123</v>
      </c>
      <c r="U508" s="38">
        <f t="shared" si="97"/>
        <v>1400.0556555694229</v>
      </c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</row>
    <row r="509" spans="2:33" x14ac:dyDescent="0.75">
      <c r="B509" s="3" t="s">
        <v>8</v>
      </c>
      <c r="C509" s="3">
        <v>505</v>
      </c>
      <c r="D509" s="3">
        <v>505</v>
      </c>
      <c r="E509" s="3">
        <f t="shared" si="91"/>
        <v>0</v>
      </c>
      <c r="F509" s="10">
        <v>0</v>
      </c>
      <c r="G509" s="10">
        <f t="shared" si="98"/>
        <v>0</v>
      </c>
      <c r="H509" s="10">
        <f t="shared" si="92"/>
        <v>0</v>
      </c>
      <c r="I509" s="10">
        <f>'Vehicle Data'!$B$6*'WLTP Calculations'!G509</f>
        <v>0</v>
      </c>
      <c r="J509" s="10">
        <f>'Vehicle Data'!$B$6*9.81*'Vehicle Data'!$B$8</f>
        <v>57.42499320000001</v>
      </c>
      <c r="K509" s="10">
        <f>0.5*(1.225*'Vehicle Data'!B$9*'Vehicle Data'!B$7*'WLTP Calculations'!F509)</f>
        <v>0</v>
      </c>
      <c r="L509" s="10">
        <f t="shared" si="99"/>
        <v>5.742499320000001E-2</v>
      </c>
      <c r="M509" s="10">
        <f t="shared" si="100"/>
        <v>0</v>
      </c>
      <c r="N509" s="10">
        <f t="shared" si="101"/>
        <v>0</v>
      </c>
      <c r="O509" s="10">
        <f t="shared" si="93"/>
        <v>0</v>
      </c>
      <c r="P509" s="10">
        <f t="shared" si="94"/>
        <v>0</v>
      </c>
      <c r="Q509" s="9">
        <f t="shared" si="102"/>
        <v>58789.933094595523</v>
      </c>
      <c r="R509" s="9">
        <f t="shared" si="95"/>
        <v>58.789933094595526</v>
      </c>
      <c r="S509" s="9">
        <f t="shared" si="103"/>
        <v>21539.317777991124</v>
      </c>
      <c r="T509" s="38">
        <f t="shared" si="96"/>
        <v>21.539317777991123</v>
      </c>
      <c r="U509" s="38">
        <f t="shared" si="97"/>
        <v>1400.0556555694229</v>
      </c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</row>
    <row r="510" spans="2:33" x14ac:dyDescent="0.75">
      <c r="B510" s="3" t="s">
        <v>8</v>
      </c>
      <c r="C510" s="3">
        <v>506</v>
      </c>
      <c r="D510" s="3">
        <v>506</v>
      </c>
      <c r="E510" s="3">
        <f t="shared" si="91"/>
        <v>0</v>
      </c>
      <c r="F510" s="10">
        <v>0</v>
      </c>
      <c r="G510" s="10">
        <f t="shared" si="98"/>
        <v>0</v>
      </c>
      <c r="H510" s="10">
        <f t="shared" si="92"/>
        <v>0</v>
      </c>
      <c r="I510" s="10">
        <f>'Vehicle Data'!$B$6*'WLTP Calculations'!G510</f>
        <v>0</v>
      </c>
      <c r="J510" s="10">
        <f>'Vehicle Data'!$B$6*9.81*'Vehicle Data'!$B$8</f>
        <v>57.42499320000001</v>
      </c>
      <c r="K510" s="10">
        <f>0.5*(1.225*'Vehicle Data'!B$9*'Vehicle Data'!B$7*'WLTP Calculations'!F510)</f>
        <v>0</v>
      </c>
      <c r="L510" s="10">
        <f t="shared" si="99"/>
        <v>5.742499320000001E-2</v>
      </c>
      <c r="M510" s="10">
        <f t="shared" si="100"/>
        <v>0</v>
      </c>
      <c r="N510" s="10">
        <f t="shared" si="101"/>
        <v>0</v>
      </c>
      <c r="O510" s="10">
        <f t="shared" si="93"/>
        <v>0</v>
      </c>
      <c r="P510" s="10">
        <f t="shared" si="94"/>
        <v>0</v>
      </c>
      <c r="Q510" s="9">
        <f t="shared" si="102"/>
        <v>58789.933094595523</v>
      </c>
      <c r="R510" s="9">
        <f t="shared" si="95"/>
        <v>58.789933094595526</v>
      </c>
      <c r="S510" s="9">
        <f t="shared" si="103"/>
        <v>21539.317777991124</v>
      </c>
      <c r="T510" s="38">
        <f t="shared" si="96"/>
        <v>21.539317777991123</v>
      </c>
      <c r="U510" s="38">
        <f t="shared" si="97"/>
        <v>1400.0556555694229</v>
      </c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</row>
    <row r="511" spans="2:33" x14ac:dyDescent="0.75">
      <c r="B511" s="3" t="s">
        <v>8</v>
      </c>
      <c r="C511" s="3">
        <v>507</v>
      </c>
      <c r="D511" s="3">
        <v>507</v>
      </c>
      <c r="E511" s="3">
        <f t="shared" si="91"/>
        <v>0</v>
      </c>
      <c r="F511" s="10">
        <v>0</v>
      </c>
      <c r="G511" s="10">
        <f t="shared" si="98"/>
        <v>0</v>
      </c>
      <c r="H511" s="10">
        <f t="shared" si="92"/>
        <v>0</v>
      </c>
      <c r="I511" s="10">
        <f>'Vehicle Data'!$B$6*'WLTP Calculations'!G511</f>
        <v>0</v>
      </c>
      <c r="J511" s="10">
        <f>'Vehicle Data'!$B$6*9.81*'Vehicle Data'!$B$8</f>
        <v>57.42499320000001</v>
      </c>
      <c r="K511" s="10">
        <f>0.5*(1.225*'Vehicle Data'!B$9*'Vehicle Data'!B$7*'WLTP Calculations'!F511)</f>
        <v>0</v>
      </c>
      <c r="L511" s="10">
        <f t="shared" si="99"/>
        <v>5.742499320000001E-2</v>
      </c>
      <c r="M511" s="10">
        <f t="shared" si="100"/>
        <v>0</v>
      </c>
      <c r="N511" s="10">
        <f t="shared" si="101"/>
        <v>0</v>
      </c>
      <c r="O511" s="10">
        <f t="shared" si="93"/>
        <v>0</v>
      </c>
      <c r="P511" s="10">
        <f t="shared" si="94"/>
        <v>0</v>
      </c>
      <c r="Q511" s="9">
        <f t="shared" si="102"/>
        <v>58789.933094595523</v>
      </c>
      <c r="R511" s="9">
        <f t="shared" si="95"/>
        <v>58.789933094595526</v>
      </c>
      <c r="S511" s="9">
        <f t="shared" si="103"/>
        <v>21539.317777991124</v>
      </c>
      <c r="T511" s="38">
        <f t="shared" si="96"/>
        <v>21.539317777991123</v>
      </c>
      <c r="U511" s="38">
        <f t="shared" si="97"/>
        <v>1400.0556555694229</v>
      </c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</row>
    <row r="512" spans="2:33" x14ac:dyDescent="0.75">
      <c r="B512" s="3" t="s">
        <v>8</v>
      </c>
      <c r="C512" s="3">
        <v>508</v>
      </c>
      <c r="D512" s="3">
        <v>508</v>
      </c>
      <c r="E512" s="3">
        <f t="shared" si="91"/>
        <v>0</v>
      </c>
      <c r="F512" s="10">
        <v>0</v>
      </c>
      <c r="G512" s="10">
        <f t="shared" si="98"/>
        <v>0</v>
      </c>
      <c r="H512" s="10">
        <f t="shared" si="92"/>
        <v>0</v>
      </c>
      <c r="I512" s="10">
        <f>'Vehicle Data'!$B$6*'WLTP Calculations'!G512</f>
        <v>0</v>
      </c>
      <c r="J512" s="10">
        <f>'Vehicle Data'!$B$6*9.81*'Vehicle Data'!$B$8</f>
        <v>57.42499320000001</v>
      </c>
      <c r="K512" s="10">
        <f>0.5*(1.225*'Vehicle Data'!B$9*'Vehicle Data'!B$7*'WLTP Calculations'!F512)</f>
        <v>0</v>
      </c>
      <c r="L512" s="10">
        <f t="shared" si="99"/>
        <v>5.742499320000001E-2</v>
      </c>
      <c r="M512" s="10">
        <f t="shared" si="100"/>
        <v>0</v>
      </c>
      <c r="N512" s="10">
        <f t="shared" si="101"/>
        <v>0</v>
      </c>
      <c r="O512" s="10">
        <f t="shared" si="93"/>
        <v>0</v>
      </c>
      <c r="P512" s="10">
        <f t="shared" si="94"/>
        <v>0</v>
      </c>
      <c r="Q512" s="9">
        <f t="shared" si="102"/>
        <v>58789.933094595523</v>
      </c>
      <c r="R512" s="9">
        <f t="shared" si="95"/>
        <v>58.789933094595526</v>
      </c>
      <c r="S512" s="9">
        <f t="shared" si="103"/>
        <v>21539.317777991124</v>
      </c>
      <c r="T512" s="38">
        <f t="shared" si="96"/>
        <v>21.539317777991123</v>
      </c>
      <c r="U512" s="38">
        <f t="shared" si="97"/>
        <v>1400.0556555694229</v>
      </c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</row>
    <row r="513" spans="2:33" x14ac:dyDescent="0.75">
      <c r="B513" s="3" t="s">
        <v>8</v>
      </c>
      <c r="C513" s="3">
        <v>509</v>
      </c>
      <c r="D513" s="3">
        <v>509</v>
      </c>
      <c r="E513" s="3">
        <f t="shared" si="91"/>
        <v>0</v>
      </c>
      <c r="F513" s="10">
        <v>0</v>
      </c>
      <c r="G513" s="10">
        <f t="shared" si="98"/>
        <v>0</v>
      </c>
      <c r="H513" s="10">
        <f t="shared" si="92"/>
        <v>0</v>
      </c>
      <c r="I513" s="10">
        <f>'Vehicle Data'!$B$6*'WLTP Calculations'!G513</f>
        <v>0</v>
      </c>
      <c r="J513" s="10">
        <f>'Vehicle Data'!$B$6*9.81*'Vehicle Data'!$B$8</f>
        <v>57.42499320000001</v>
      </c>
      <c r="K513" s="10">
        <f>0.5*(1.225*'Vehicle Data'!B$9*'Vehicle Data'!B$7*'WLTP Calculations'!F513)</f>
        <v>0</v>
      </c>
      <c r="L513" s="10">
        <f t="shared" si="99"/>
        <v>5.742499320000001E-2</v>
      </c>
      <c r="M513" s="10">
        <f t="shared" si="100"/>
        <v>0</v>
      </c>
      <c r="N513" s="10">
        <f t="shared" si="101"/>
        <v>0</v>
      </c>
      <c r="O513" s="10">
        <f t="shared" si="93"/>
        <v>0</v>
      </c>
      <c r="P513" s="10">
        <f t="shared" si="94"/>
        <v>0</v>
      </c>
      <c r="Q513" s="9">
        <f t="shared" si="102"/>
        <v>58789.933094595523</v>
      </c>
      <c r="R513" s="9">
        <f t="shared" si="95"/>
        <v>58.789933094595526</v>
      </c>
      <c r="S513" s="9">
        <f t="shared" si="103"/>
        <v>21539.317777991124</v>
      </c>
      <c r="T513" s="38">
        <f t="shared" si="96"/>
        <v>21.539317777991123</v>
      </c>
      <c r="U513" s="38">
        <f t="shared" si="97"/>
        <v>1400.0556555694229</v>
      </c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</row>
    <row r="514" spans="2:33" x14ac:dyDescent="0.75">
      <c r="B514" s="3" t="s">
        <v>8</v>
      </c>
      <c r="C514" s="3">
        <v>510</v>
      </c>
      <c r="D514" s="3">
        <v>510</v>
      </c>
      <c r="E514" s="3">
        <f t="shared" si="91"/>
        <v>0</v>
      </c>
      <c r="F514" s="10">
        <v>0</v>
      </c>
      <c r="G514" s="10">
        <f t="shared" si="98"/>
        <v>0</v>
      </c>
      <c r="H514" s="10">
        <f t="shared" si="92"/>
        <v>0</v>
      </c>
      <c r="I514" s="10">
        <f>'Vehicle Data'!$B$6*'WLTP Calculations'!G514</f>
        <v>0</v>
      </c>
      <c r="J514" s="10">
        <f>'Vehicle Data'!$B$6*9.81*'Vehicle Data'!$B$8</f>
        <v>57.42499320000001</v>
      </c>
      <c r="K514" s="10">
        <f>0.5*(1.225*'Vehicle Data'!B$9*'Vehicle Data'!B$7*'WLTP Calculations'!F514)</f>
        <v>0</v>
      </c>
      <c r="L514" s="10">
        <f t="shared" si="99"/>
        <v>5.742499320000001E-2</v>
      </c>
      <c r="M514" s="10">
        <f t="shared" si="100"/>
        <v>0</v>
      </c>
      <c r="N514" s="10">
        <f t="shared" si="101"/>
        <v>0</v>
      </c>
      <c r="O514" s="10">
        <f t="shared" si="93"/>
        <v>0</v>
      </c>
      <c r="P514" s="10">
        <f t="shared" si="94"/>
        <v>0</v>
      </c>
      <c r="Q514" s="9">
        <f t="shared" si="102"/>
        <v>58789.933094595523</v>
      </c>
      <c r="R514" s="9">
        <f t="shared" si="95"/>
        <v>58.789933094595526</v>
      </c>
      <c r="S514" s="9">
        <f t="shared" si="103"/>
        <v>21539.317777991124</v>
      </c>
      <c r="T514" s="38">
        <f t="shared" si="96"/>
        <v>21.539317777991123</v>
      </c>
      <c r="U514" s="38">
        <f t="shared" si="97"/>
        <v>1400.0556555694229</v>
      </c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</row>
    <row r="515" spans="2:33" x14ac:dyDescent="0.75">
      <c r="B515" s="3" t="s">
        <v>8</v>
      </c>
      <c r="C515" s="3">
        <v>511</v>
      </c>
      <c r="D515" s="3">
        <v>511</v>
      </c>
      <c r="E515" s="3">
        <f t="shared" si="91"/>
        <v>0</v>
      </c>
      <c r="F515" s="10">
        <v>0</v>
      </c>
      <c r="G515" s="10">
        <f t="shared" si="98"/>
        <v>6.9444444444444448E-2</v>
      </c>
      <c r="H515" s="10">
        <f t="shared" si="92"/>
        <v>0.25</v>
      </c>
      <c r="I515" s="10">
        <f>'Vehicle Data'!$B$6*'WLTP Calculations'!G515</f>
        <v>20.325416666666669</v>
      </c>
      <c r="J515" s="10">
        <f>'Vehicle Data'!$B$6*9.81*'Vehicle Data'!$B$8</f>
        <v>57.42499320000001</v>
      </c>
      <c r="K515" s="10">
        <f>0.5*(1.225*'Vehicle Data'!B$9*'Vehicle Data'!B$7*'WLTP Calculations'!F515)</f>
        <v>0</v>
      </c>
      <c r="L515" s="10">
        <f t="shared" si="99"/>
        <v>7.7750409866666675E-2</v>
      </c>
      <c r="M515" s="10">
        <f t="shared" si="100"/>
        <v>0</v>
      </c>
      <c r="N515" s="10">
        <f t="shared" si="101"/>
        <v>1.1049494030092595E-2</v>
      </c>
      <c r="O515" s="10">
        <f t="shared" si="93"/>
        <v>5.6573409434074087</v>
      </c>
      <c r="P515" s="10">
        <f t="shared" si="94"/>
        <v>0</v>
      </c>
      <c r="Q515" s="9">
        <f t="shared" si="102"/>
        <v>58795.590435538928</v>
      </c>
      <c r="R515" s="9">
        <f t="shared" si="95"/>
        <v>58.795590435538926</v>
      </c>
      <c r="S515" s="9">
        <f t="shared" si="103"/>
        <v>21539.317777991124</v>
      </c>
      <c r="T515" s="38">
        <f t="shared" si="96"/>
        <v>21.539317777991123</v>
      </c>
      <c r="U515" s="38">
        <f t="shared" si="97"/>
        <v>1400.0556555694229</v>
      </c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</row>
    <row r="516" spans="2:33" x14ac:dyDescent="0.75">
      <c r="B516" s="3" t="s">
        <v>8</v>
      </c>
      <c r="C516" s="3">
        <v>512</v>
      </c>
      <c r="D516" s="3">
        <v>512</v>
      </c>
      <c r="E516" s="3">
        <f t="shared" ref="E516:E579" si="104">F516/3.6</f>
        <v>0.1388888888888889</v>
      </c>
      <c r="F516" s="10">
        <v>0.5</v>
      </c>
      <c r="G516" s="10">
        <f t="shared" si="98"/>
        <v>0.34722222222222221</v>
      </c>
      <c r="H516" s="10">
        <f t="shared" si="92"/>
        <v>1.25</v>
      </c>
      <c r="I516" s="10">
        <f>'Vehicle Data'!$B$6*'WLTP Calculations'!G516</f>
        <v>101.62708333333335</v>
      </c>
      <c r="J516" s="10">
        <f>'Vehicle Data'!$B$6*9.81*'Vehicle Data'!$B$8</f>
        <v>57.42499320000001</v>
      </c>
      <c r="K516" s="10">
        <f>0.5*(1.225*'Vehicle Data'!B$9*'Vehicle Data'!B$7*'WLTP Calculations'!F516)</f>
        <v>6.0637500000000004E-2</v>
      </c>
      <c r="L516" s="10">
        <f t="shared" si="99"/>
        <v>0.15911271403333335</v>
      </c>
      <c r="M516" s="10">
        <f t="shared" si="100"/>
        <v>2.209898806018519E-2</v>
      </c>
      <c r="N516" s="10">
        <f t="shared" si="101"/>
        <v>0.11719472459722222</v>
      </c>
      <c r="O516" s="10">
        <f t="shared" si="93"/>
        <v>60.120893718374994</v>
      </c>
      <c r="P516" s="10">
        <f t="shared" si="94"/>
        <v>0</v>
      </c>
      <c r="Q516" s="9">
        <f t="shared" si="102"/>
        <v>58855.711329257305</v>
      </c>
      <c r="R516" s="9">
        <f t="shared" si="95"/>
        <v>58.855711329257304</v>
      </c>
      <c r="S516" s="9">
        <f t="shared" si="103"/>
        <v>21539.317777991124</v>
      </c>
      <c r="T516" s="38">
        <f t="shared" si="96"/>
        <v>21.539317777991123</v>
      </c>
      <c r="U516" s="38">
        <f t="shared" si="97"/>
        <v>1400.0556555694229</v>
      </c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</row>
    <row r="517" spans="2:33" x14ac:dyDescent="0.75">
      <c r="B517" s="3" t="s">
        <v>8</v>
      </c>
      <c r="C517" s="3">
        <v>513</v>
      </c>
      <c r="D517" s="3">
        <v>513</v>
      </c>
      <c r="E517" s="3">
        <f t="shared" si="104"/>
        <v>0.69444444444444442</v>
      </c>
      <c r="F517" s="10">
        <v>2.5</v>
      </c>
      <c r="G517" s="10">
        <f t="shared" si="98"/>
        <v>0.84722222222222221</v>
      </c>
      <c r="H517" s="10">
        <f t="shared" ref="H517:H580" si="105">($F518-$F516)/2</f>
        <v>3.05</v>
      </c>
      <c r="I517" s="10">
        <f>'Vehicle Data'!$B$6*'WLTP Calculations'!G517</f>
        <v>247.97008333333335</v>
      </c>
      <c r="J517" s="10">
        <f>'Vehicle Data'!$B$6*9.81*'Vehicle Data'!$B$8</f>
        <v>57.42499320000001</v>
      </c>
      <c r="K517" s="10">
        <f>0.5*(1.225*'Vehicle Data'!B$9*'Vehicle Data'!B$7*'WLTP Calculations'!F517)</f>
        <v>0.3031875</v>
      </c>
      <c r="L517" s="10">
        <f t="shared" si="99"/>
        <v>0.30569826403333333</v>
      </c>
      <c r="M517" s="10">
        <f t="shared" si="100"/>
        <v>0.21229046113425926</v>
      </c>
      <c r="N517" s="10">
        <f t="shared" si="101"/>
        <v>0.50606687558379626</v>
      </c>
      <c r="O517" s="10">
        <f t="shared" ref="O517:O580" si="106">IF((M517 + M518) / 2 &gt; 0, ((M517 + M518) / 2) * D518, 0)</f>
        <v>260.11837405007128</v>
      </c>
      <c r="P517" s="10">
        <f t="shared" ref="P517:P580" si="107">IF((M517 + M518) / 2 &lt; 0, ((M517 + M518) / 2) * D518, 0)</f>
        <v>0</v>
      </c>
      <c r="Q517" s="9">
        <f t="shared" si="102"/>
        <v>59115.829703307376</v>
      </c>
      <c r="R517" s="9">
        <f t="shared" ref="R517:R580" si="108">Q517/1000</f>
        <v>59.115829703307377</v>
      </c>
      <c r="S517" s="9">
        <f t="shared" si="103"/>
        <v>21539.317777991124</v>
      </c>
      <c r="T517" s="38">
        <f t="shared" ref="T517:T580" si="109">S517/1000</f>
        <v>21.539317777991123</v>
      </c>
      <c r="U517" s="38">
        <f t="shared" ref="U517:U580" si="110">T517*X$4</f>
        <v>1400.0556555694229</v>
      </c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</row>
    <row r="518" spans="2:33" x14ac:dyDescent="0.75">
      <c r="B518" s="3" t="s">
        <v>8</v>
      </c>
      <c r="C518" s="3">
        <v>514</v>
      </c>
      <c r="D518" s="3">
        <v>514</v>
      </c>
      <c r="E518" s="3">
        <f t="shared" si="104"/>
        <v>1.8333333333333333</v>
      </c>
      <c r="F518" s="10">
        <v>6.6</v>
      </c>
      <c r="G518" s="10">
        <f t="shared" ref="G518:G581" si="111">($E519-$E517)/2</f>
        <v>1.2916666666666665</v>
      </c>
      <c r="H518" s="10">
        <f t="shared" si="105"/>
        <v>4.6500000000000004</v>
      </c>
      <c r="I518" s="10">
        <f>'Vehicle Data'!$B$6*'WLTP Calculations'!G518</f>
        <v>378.05275</v>
      </c>
      <c r="J518" s="10">
        <f>'Vehicle Data'!$B$6*9.81*'Vehicle Data'!$B$8</f>
        <v>57.42499320000001</v>
      </c>
      <c r="K518" s="10">
        <f>0.5*(1.225*'Vehicle Data'!B$9*'Vehicle Data'!B$7*'WLTP Calculations'!F518)</f>
        <v>0.80041499999999999</v>
      </c>
      <c r="L518" s="10">
        <f t="shared" ref="L518:L581" si="112">(I518+J518+K518)/1000</f>
        <v>0.43627815819999999</v>
      </c>
      <c r="M518" s="10">
        <f t="shared" ref="M518:M581" si="113">(L518*E518)</f>
        <v>0.79984329003333332</v>
      </c>
      <c r="N518" s="10">
        <f t="shared" ref="N518:N581" si="114">(((M518+M519)/2)*(C519-C518))</f>
        <v>1.1759265826222225</v>
      </c>
      <c r="O518" s="10">
        <f t="shared" si="106"/>
        <v>605.60219005044462</v>
      </c>
      <c r="P518" s="10">
        <f t="shared" si="107"/>
        <v>0</v>
      </c>
      <c r="Q518" s="9">
        <f t="shared" ref="Q518:Q581" si="115">(Q517+O518)</f>
        <v>59721.431893357818</v>
      </c>
      <c r="R518" s="9">
        <f t="shared" si="108"/>
        <v>59.721431893357817</v>
      </c>
      <c r="S518" s="9">
        <f t="shared" ref="S518:T581" si="116">S517+(P518*-1)</f>
        <v>21539.317777991124</v>
      </c>
      <c r="T518" s="38">
        <f t="shared" si="109"/>
        <v>21.539317777991123</v>
      </c>
      <c r="U518" s="38">
        <f t="shared" si="110"/>
        <v>1400.0556555694229</v>
      </c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</row>
    <row r="519" spans="2:33" x14ac:dyDescent="0.75">
      <c r="B519" s="3" t="s">
        <v>8</v>
      </c>
      <c r="C519" s="3">
        <v>515</v>
      </c>
      <c r="D519" s="3">
        <v>515</v>
      </c>
      <c r="E519" s="3">
        <f t="shared" si="104"/>
        <v>3.2777777777777777</v>
      </c>
      <c r="F519" s="10">
        <v>11.8</v>
      </c>
      <c r="G519" s="10">
        <f t="shared" si="111"/>
        <v>1.416666666666667</v>
      </c>
      <c r="H519" s="10">
        <f t="shared" si="105"/>
        <v>5.1000000000000005</v>
      </c>
      <c r="I519" s="10">
        <f>'Vehicle Data'!$B$6*'WLTP Calculations'!G519</f>
        <v>414.63850000000014</v>
      </c>
      <c r="J519" s="10">
        <f>'Vehicle Data'!$B$6*9.81*'Vehicle Data'!$B$8</f>
        <v>57.42499320000001</v>
      </c>
      <c r="K519" s="10">
        <f>0.5*(1.225*'Vehicle Data'!B$9*'Vehicle Data'!B$7*'WLTP Calculations'!F519)</f>
        <v>1.4310450000000001</v>
      </c>
      <c r="L519" s="10">
        <f t="shared" si="112"/>
        <v>0.47349453820000015</v>
      </c>
      <c r="M519" s="10">
        <f t="shared" si="113"/>
        <v>1.5520098752111116</v>
      </c>
      <c r="N519" s="10">
        <f t="shared" si="114"/>
        <v>1.7399624850722226</v>
      </c>
      <c r="O519" s="10">
        <f t="shared" si="106"/>
        <v>897.82064229726689</v>
      </c>
      <c r="P519" s="10">
        <f t="shared" si="107"/>
        <v>0</v>
      </c>
      <c r="Q519" s="9">
        <f t="shared" si="115"/>
        <v>60619.252535655083</v>
      </c>
      <c r="R519" s="9">
        <f t="shared" si="108"/>
        <v>60.619252535655086</v>
      </c>
      <c r="S519" s="9">
        <f t="shared" si="116"/>
        <v>21539.317777991124</v>
      </c>
      <c r="T519" s="38">
        <f t="shared" si="109"/>
        <v>21.539317777991123</v>
      </c>
      <c r="U519" s="38">
        <f t="shared" si="110"/>
        <v>1400.0556555694229</v>
      </c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</row>
    <row r="520" spans="2:33" x14ac:dyDescent="0.75">
      <c r="B520" s="3" t="s">
        <v>8</v>
      </c>
      <c r="C520" s="3">
        <v>516</v>
      </c>
      <c r="D520" s="3">
        <v>516</v>
      </c>
      <c r="E520" s="3">
        <f t="shared" si="104"/>
        <v>4.666666666666667</v>
      </c>
      <c r="F520" s="10">
        <v>16.8</v>
      </c>
      <c r="G520" s="10">
        <f t="shared" si="111"/>
        <v>1.2083333333333335</v>
      </c>
      <c r="H520" s="10">
        <f t="shared" si="105"/>
        <v>4.3499999999999996</v>
      </c>
      <c r="I520" s="10">
        <f>'Vehicle Data'!$B$6*'WLTP Calculations'!G520</f>
        <v>353.66225000000009</v>
      </c>
      <c r="J520" s="10">
        <f>'Vehicle Data'!$B$6*9.81*'Vehicle Data'!$B$8</f>
        <v>57.42499320000001</v>
      </c>
      <c r="K520" s="10">
        <f>0.5*(1.225*'Vehicle Data'!B$9*'Vehicle Data'!B$7*'WLTP Calculations'!F520)</f>
        <v>2.03742</v>
      </c>
      <c r="L520" s="10">
        <f t="shared" si="112"/>
        <v>0.41312466320000008</v>
      </c>
      <c r="M520" s="10">
        <f t="shared" si="113"/>
        <v>1.9279150949333339</v>
      </c>
      <c r="N520" s="10">
        <f t="shared" si="114"/>
        <v>1.7248218258486112</v>
      </c>
      <c r="O520" s="10">
        <f t="shared" si="106"/>
        <v>891.73288396373198</v>
      </c>
      <c r="P520" s="10">
        <f t="shared" si="107"/>
        <v>0</v>
      </c>
      <c r="Q520" s="9">
        <f t="shared" si="115"/>
        <v>61510.985419618817</v>
      </c>
      <c r="R520" s="9">
        <f t="shared" si="108"/>
        <v>61.510985419618819</v>
      </c>
      <c r="S520" s="9">
        <f t="shared" si="116"/>
        <v>21539.317777991124</v>
      </c>
      <c r="T520" s="38">
        <f t="shared" si="109"/>
        <v>21.539317777991123</v>
      </c>
      <c r="U520" s="38">
        <f t="shared" si="110"/>
        <v>1400.0556555694229</v>
      </c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</row>
    <row r="521" spans="2:33" x14ac:dyDescent="0.75">
      <c r="B521" s="3" t="s">
        <v>8</v>
      </c>
      <c r="C521" s="3">
        <v>517</v>
      </c>
      <c r="D521" s="3">
        <v>517</v>
      </c>
      <c r="E521" s="3">
        <f t="shared" si="104"/>
        <v>5.6944444444444446</v>
      </c>
      <c r="F521" s="10">
        <v>20.5</v>
      </c>
      <c r="G521" s="10">
        <f t="shared" si="111"/>
        <v>0.70833333333333304</v>
      </c>
      <c r="H521" s="10">
        <f t="shared" si="105"/>
        <v>2.5499999999999989</v>
      </c>
      <c r="I521" s="10">
        <f>'Vehicle Data'!$B$6*'WLTP Calculations'!G521</f>
        <v>207.31924999999993</v>
      </c>
      <c r="J521" s="10">
        <f>'Vehicle Data'!$B$6*9.81*'Vehicle Data'!$B$8</f>
        <v>57.42499320000001</v>
      </c>
      <c r="K521" s="10">
        <f>0.5*(1.225*'Vehicle Data'!B$9*'Vehicle Data'!B$7*'WLTP Calculations'!F521)</f>
        <v>2.4861375000000003</v>
      </c>
      <c r="L521" s="10">
        <f t="shared" si="112"/>
        <v>0.26723038069999988</v>
      </c>
      <c r="M521" s="10">
        <f t="shared" si="113"/>
        <v>1.5217285567638883</v>
      </c>
      <c r="N521" s="10">
        <f t="shared" si="114"/>
        <v>1.116715195580555</v>
      </c>
      <c r="O521" s="10">
        <f t="shared" si="106"/>
        <v>578.45847131072753</v>
      </c>
      <c r="P521" s="10">
        <f t="shared" si="107"/>
        <v>0</v>
      </c>
      <c r="Q521" s="9">
        <f t="shared" si="115"/>
        <v>62089.443890929542</v>
      </c>
      <c r="R521" s="9">
        <f t="shared" si="108"/>
        <v>62.089443890929545</v>
      </c>
      <c r="S521" s="9">
        <f t="shared" si="116"/>
        <v>21539.317777991124</v>
      </c>
      <c r="T521" s="38">
        <f t="shared" si="109"/>
        <v>21.539317777991123</v>
      </c>
      <c r="U521" s="38">
        <f t="shared" si="110"/>
        <v>1400.0556555694229</v>
      </c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</row>
    <row r="522" spans="2:33" x14ac:dyDescent="0.75">
      <c r="B522" s="3" t="s">
        <v>8</v>
      </c>
      <c r="C522" s="3">
        <v>518</v>
      </c>
      <c r="D522" s="3">
        <v>518</v>
      </c>
      <c r="E522" s="3">
        <f t="shared" si="104"/>
        <v>6.083333333333333</v>
      </c>
      <c r="F522" s="10">
        <v>21.9</v>
      </c>
      <c r="G522" s="10">
        <f t="shared" si="111"/>
        <v>0.1944444444444442</v>
      </c>
      <c r="H522" s="10">
        <f t="shared" si="105"/>
        <v>0.69999999999999929</v>
      </c>
      <c r="I522" s="10">
        <f>'Vehicle Data'!$B$6*'WLTP Calculations'!G522</f>
        <v>56.911166666666603</v>
      </c>
      <c r="J522" s="10">
        <f>'Vehicle Data'!$B$6*9.81*'Vehicle Data'!$B$8</f>
        <v>57.42499320000001</v>
      </c>
      <c r="K522" s="10">
        <f>0.5*(1.225*'Vehicle Data'!B$9*'Vehicle Data'!B$7*'WLTP Calculations'!F522)</f>
        <v>2.6559225</v>
      </c>
      <c r="L522" s="10">
        <f t="shared" si="112"/>
        <v>0.11699208236666661</v>
      </c>
      <c r="M522" s="10">
        <f t="shared" si="113"/>
        <v>0.7117018343972219</v>
      </c>
      <c r="N522" s="10">
        <f t="shared" si="114"/>
        <v>0.4644092649527779</v>
      </c>
      <c r="O522" s="10">
        <f t="shared" si="106"/>
        <v>241.02840851049174</v>
      </c>
      <c r="P522" s="10">
        <f t="shared" si="107"/>
        <v>0</v>
      </c>
      <c r="Q522" s="9">
        <f t="shared" si="115"/>
        <v>62330.472299440036</v>
      </c>
      <c r="R522" s="9">
        <f t="shared" si="108"/>
        <v>62.330472299440039</v>
      </c>
      <c r="S522" s="9">
        <f t="shared" si="116"/>
        <v>21539.317777991124</v>
      </c>
      <c r="T522" s="38">
        <f t="shared" si="109"/>
        <v>21.539317777991123</v>
      </c>
      <c r="U522" s="38">
        <f t="shared" si="110"/>
        <v>1400.0556555694229</v>
      </c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</row>
    <row r="523" spans="2:33" x14ac:dyDescent="0.75">
      <c r="B523" s="3" t="s">
        <v>8</v>
      </c>
      <c r="C523" s="3">
        <v>519</v>
      </c>
      <c r="D523" s="3">
        <v>519</v>
      </c>
      <c r="E523" s="3">
        <f t="shared" si="104"/>
        <v>6.083333333333333</v>
      </c>
      <c r="F523" s="10">
        <v>21.9</v>
      </c>
      <c r="G523" s="10">
        <f t="shared" si="111"/>
        <v>-8.3333333333333037E-2</v>
      </c>
      <c r="H523" s="10">
        <f t="shared" si="105"/>
        <v>-0.29999999999999893</v>
      </c>
      <c r="I523" s="10">
        <f>'Vehicle Data'!$B$6*'WLTP Calculations'!G523</f>
        <v>-24.390499999999918</v>
      </c>
      <c r="J523" s="10">
        <f>'Vehicle Data'!$B$6*9.81*'Vehicle Data'!$B$8</f>
        <v>57.42499320000001</v>
      </c>
      <c r="K523" s="10">
        <f>0.5*(1.225*'Vehicle Data'!B$9*'Vehicle Data'!B$7*'WLTP Calculations'!F523)</f>
        <v>2.6559225</v>
      </c>
      <c r="L523" s="10">
        <f t="shared" si="112"/>
        <v>3.5690415700000096E-2</v>
      </c>
      <c r="M523" s="10">
        <f t="shared" si="113"/>
        <v>0.2171166955083339</v>
      </c>
      <c r="N523" s="10">
        <f t="shared" si="114"/>
        <v>9.3668515797222809E-2</v>
      </c>
      <c r="O523" s="10">
        <f t="shared" si="106"/>
        <v>48.707628214555861</v>
      </c>
      <c r="P523" s="10">
        <f t="shared" si="107"/>
        <v>0</v>
      </c>
      <c r="Q523" s="9">
        <f t="shared" si="115"/>
        <v>62379.179927654593</v>
      </c>
      <c r="R523" s="9">
        <f t="shared" si="108"/>
        <v>62.37917992765459</v>
      </c>
      <c r="S523" s="9">
        <f t="shared" si="116"/>
        <v>21539.317777991124</v>
      </c>
      <c r="T523" s="38">
        <f t="shared" si="109"/>
        <v>21.539317777991123</v>
      </c>
      <c r="U523" s="38">
        <f t="shared" si="110"/>
        <v>1400.0556555694229</v>
      </c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</row>
    <row r="524" spans="2:33" x14ac:dyDescent="0.75">
      <c r="B524" s="3" t="s">
        <v>8</v>
      </c>
      <c r="C524" s="3">
        <v>520</v>
      </c>
      <c r="D524" s="3">
        <v>520</v>
      </c>
      <c r="E524" s="3">
        <f t="shared" si="104"/>
        <v>5.916666666666667</v>
      </c>
      <c r="F524" s="10">
        <v>21.3</v>
      </c>
      <c r="G524" s="10">
        <f t="shared" si="111"/>
        <v>-0.22222222222222188</v>
      </c>
      <c r="H524" s="10">
        <f t="shared" si="105"/>
        <v>-0.79999999999999893</v>
      </c>
      <c r="I524" s="10">
        <f>'Vehicle Data'!$B$6*'WLTP Calculations'!G524</f>
        <v>-65.041333333333242</v>
      </c>
      <c r="J524" s="10">
        <f>'Vehicle Data'!$B$6*9.81*'Vehicle Data'!$B$8</f>
        <v>57.42499320000001</v>
      </c>
      <c r="K524" s="10">
        <f>0.5*(1.225*'Vehicle Data'!B$9*'Vehicle Data'!B$7*'WLTP Calculations'!F524)</f>
        <v>2.5831575000000004</v>
      </c>
      <c r="L524" s="10">
        <f t="shared" si="112"/>
        <v>-5.0331826333332311E-3</v>
      </c>
      <c r="M524" s="10">
        <f t="shared" si="113"/>
        <v>-2.9779663913888286E-2</v>
      </c>
      <c r="N524" s="10">
        <f t="shared" si="114"/>
        <v>-8.6728921997222153E-2</v>
      </c>
      <c r="O524" s="10">
        <f t="shared" si="106"/>
        <v>0</v>
      </c>
      <c r="P524" s="10">
        <f t="shared" si="107"/>
        <v>-45.185768360552743</v>
      </c>
      <c r="Q524" s="9">
        <f t="shared" si="115"/>
        <v>62379.179927654593</v>
      </c>
      <c r="R524" s="9">
        <f t="shared" si="108"/>
        <v>62.37917992765459</v>
      </c>
      <c r="S524" s="9">
        <f t="shared" si="116"/>
        <v>21584.503546351676</v>
      </c>
      <c r="T524" s="38">
        <f t="shared" si="109"/>
        <v>21.584503546351677</v>
      </c>
      <c r="U524" s="38">
        <f t="shared" si="110"/>
        <v>1402.992730512859</v>
      </c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</row>
    <row r="525" spans="2:33" x14ac:dyDescent="0.75">
      <c r="B525" s="3" t="s">
        <v>8</v>
      </c>
      <c r="C525" s="3">
        <v>521</v>
      </c>
      <c r="D525" s="3">
        <v>521</v>
      </c>
      <c r="E525" s="3">
        <f t="shared" si="104"/>
        <v>5.6388888888888893</v>
      </c>
      <c r="F525" s="10">
        <v>20.3</v>
      </c>
      <c r="G525" s="10">
        <f t="shared" si="111"/>
        <v>-0.29166666666666696</v>
      </c>
      <c r="H525" s="10">
        <f t="shared" si="105"/>
        <v>-1.0500000000000007</v>
      </c>
      <c r="I525" s="10">
        <f>'Vehicle Data'!$B$6*'WLTP Calculations'!G525</f>
        <v>-85.366750000000096</v>
      </c>
      <c r="J525" s="10">
        <f>'Vehicle Data'!$B$6*9.81*'Vehicle Data'!$B$8</f>
        <v>57.42499320000001</v>
      </c>
      <c r="K525" s="10">
        <f>0.5*(1.225*'Vehicle Data'!B$9*'Vehicle Data'!B$7*'WLTP Calculations'!F525)</f>
        <v>2.4618825000000002</v>
      </c>
      <c r="L525" s="10">
        <f t="shared" si="112"/>
        <v>-2.5479874300000083E-2</v>
      </c>
      <c r="M525" s="10">
        <f t="shared" si="113"/>
        <v>-0.14367818008055602</v>
      </c>
      <c r="N525" s="10">
        <f t="shared" si="114"/>
        <v>-0.18350205039583364</v>
      </c>
      <c r="O525" s="10">
        <f t="shared" si="106"/>
        <v>0</v>
      </c>
      <c r="P525" s="10">
        <f t="shared" si="107"/>
        <v>-95.788070306625158</v>
      </c>
      <c r="Q525" s="9">
        <f t="shared" si="115"/>
        <v>62379.179927654593</v>
      </c>
      <c r="R525" s="9">
        <f t="shared" si="108"/>
        <v>62.37917992765459</v>
      </c>
      <c r="S525" s="9">
        <f t="shared" si="116"/>
        <v>21680.291616658302</v>
      </c>
      <c r="T525" s="38">
        <f t="shared" si="109"/>
        <v>21.680291616658302</v>
      </c>
      <c r="U525" s="38">
        <f t="shared" si="110"/>
        <v>1409.2189550827895</v>
      </c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</row>
    <row r="526" spans="2:33" x14ac:dyDescent="0.75">
      <c r="B526" s="3" t="s">
        <v>8</v>
      </c>
      <c r="C526" s="3">
        <v>522</v>
      </c>
      <c r="D526" s="3">
        <v>522</v>
      </c>
      <c r="E526" s="3">
        <f t="shared" si="104"/>
        <v>5.333333333333333</v>
      </c>
      <c r="F526" s="10">
        <v>19.2</v>
      </c>
      <c r="G526" s="10">
        <f t="shared" si="111"/>
        <v>-0.34722222222222232</v>
      </c>
      <c r="H526" s="10">
        <f t="shared" si="105"/>
        <v>-1.25</v>
      </c>
      <c r="I526" s="10">
        <f>'Vehicle Data'!$B$6*'WLTP Calculations'!G526</f>
        <v>-101.62708333333337</v>
      </c>
      <c r="J526" s="10">
        <f>'Vehicle Data'!$B$6*9.81*'Vehicle Data'!$B$8</f>
        <v>57.42499320000001</v>
      </c>
      <c r="K526" s="10">
        <f>0.5*(1.225*'Vehicle Data'!B$9*'Vehicle Data'!B$7*'WLTP Calculations'!F526)</f>
        <v>2.3284799999999999</v>
      </c>
      <c r="L526" s="10">
        <f t="shared" si="112"/>
        <v>-4.1873610133333364E-2</v>
      </c>
      <c r="M526" s="10">
        <f t="shared" si="113"/>
        <v>-0.22332592071111126</v>
      </c>
      <c r="N526" s="10">
        <f t="shared" si="114"/>
        <v>-0.3362010483240741</v>
      </c>
      <c r="O526" s="10">
        <f t="shared" si="106"/>
        <v>0</v>
      </c>
      <c r="P526" s="10">
        <f t="shared" si="107"/>
        <v>-175.83314827349076</v>
      </c>
      <c r="Q526" s="9">
        <f t="shared" si="115"/>
        <v>62379.179927654593</v>
      </c>
      <c r="R526" s="9">
        <f t="shared" si="108"/>
        <v>62.37917992765459</v>
      </c>
      <c r="S526" s="9">
        <f t="shared" si="116"/>
        <v>21856.124764931792</v>
      </c>
      <c r="T526" s="38">
        <f t="shared" si="109"/>
        <v>21.856124764931792</v>
      </c>
      <c r="U526" s="38">
        <f t="shared" si="110"/>
        <v>1420.6481097205665</v>
      </c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</row>
    <row r="527" spans="2:33" x14ac:dyDescent="0.75">
      <c r="B527" s="3" t="s">
        <v>8</v>
      </c>
      <c r="C527" s="3">
        <v>523</v>
      </c>
      <c r="D527" s="3">
        <v>523</v>
      </c>
      <c r="E527" s="3">
        <f t="shared" si="104"/>
        <v>4.9444444444444446</v>
      </c>
      <c r="F527" s="10">
        <v>17.8</v>
      </c>
      <c r="G527" s="10">
        <f t="shared" si="111"/>
        <v>-0.51388888888888884</v>
      </c>
      <c r="H527" s="10">
        <f t="shared" si="105"/>
        <v>-1.8499999999999996</v>
      </c>
      <c r="I527" s="10">
        <f>'Vehicle Data'!$B$6*'WLTP Calculations'!G527</f>
        <v>-150.40808333333334</v>
      </c>
      <c r="J527" s="10">
        <f>'Vehicle Data'!$B$6*9.81*'Vehicle Data'!$B$8</f>
        <v>57.42499320000001</v>
      </c>
      <c r="K527" s="10">
        <f>0.5*(1.225*'Vehicle Data'!B$9*'Vehicle Data'!B$7*'WLTP Calculations'!F527)</f>
        <v>2.1586950000000003</v>
      </c>
      <c r="L527" s="10">
        <f t="shared" si="112"/>
        <v>-9.0824395133333319E-2</v>
      </c>
      <c r="M527" s="10">
        <f t="shared" si="113"/>
        <v>-0.44907617593703697</v>
      </c>
      <c r="N527" s="10">
        <f t="shared" si="114"/>
        <v>-0.61319017060509273</v>
      </c>
      <c r="O527" s="10">
        <f t="shared" si="106"/>
        <v>0</v>
      </c>
      <c r="P527" s="10">
        <f t="shared" si="107"/>
        <v>-321.31164939706861</v>
      </c>
      <c r="Q527" s="9">
        <f t="shared" si="115"/>
        <v>62379.179927654593</v>
      </c>
      <c r="R527" s="9">
        <f t="shared" si="108"/>
        <v>62.37917992765459</v>
      </c>
      <c r="S527" s="9">
        <f t="shared" si="116"/>
        <v>22177.436414328862</v>
      </c>
      <c r="T527" s="38">
        <f t="shared" si="109"/>
        <v>22.177436414328863</v>
      </c>
      <c r="U527" s="38">
        <f t="shared" si="110"/>
        <v>1441.5333669313761</v>
      </c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</row>
    <row r="528" spans="2:33" x14ac:dyDescent="0.75">
      <c r="B528" s="3" t="s">
        <v>8</v>
      </c>
      <c r="C528" s="3">
        <v>524</v>
      </c>
      <c r="D528" s="3">
        <v>524</v>
      </c>
      <c r="E528" s="3">
        <f t="shared" si="104"/>
        <v>4.3055555555555554</v>
      </c>
      <c r="F528" s="10">
        <v>15.5</v>
      </c>
      <c r="G528" s="10">
        <f t="shared" si="111"/>
        <v>-0.81944444444444464</v>
      </c>
      <c r="H528" s="10">
        <f t="shared" si="105"/>
        <v>-2.95</v>
      </c>
      <c r="I528" s="10">
        <f>'Vehicle Data'!$B$6*'WLTP Calculations'!G528</f>
        <v>-239.83991666666677</v>
      </c>
      <c r="J528" s="10">
        <f>'Vehicle Data'!$B$6*9.81*'Vehicle Data'!$B$8</f>
        <v>57.42499320000001</v>
      </c>
      <c r="K528" s="10">
        <f>0.5*(1.225*'Vehicle Data'!B$9*'Vehicle Data'!B$7*'WLTP Calculations'!F528)</f>
        <v>1.8797625000000002</v>
      </c>
      <c r="L528" s="10">
        <f t="shared" si="112"/>
        <v>-0.18053516096666675</v>
      </c>
      <c r="M528" s="10">
        <f t="shared" si="113"/>
        <v>-0.7773041652731485</v>
      </c>
      <c r="N528" s="10">
        <f t="shared" si="114"/>
        <v>-0.82213175900277791</v>
      </c>
      <c r="O528" s="10">
        <f t="shared" si="106"/>
        <v>0</v>
      </c>
      <c r="P528" s="10">
        <f t="shared" si="107"/>
        <v>-431.6191734764584</v>
      </c>
      <c r="Q528" s="9">
        <f t="shared" si="115"/>
        <v>62379.179927654593</v>
      </c>
      <c r="R528" s="9">
        <f t="shared" si="108"/>
        <v>62.37917992765459</v>
      </c>
      <c r="S528" s="9">
        <f t="shared" si="116"/>
        <v>22609.05558780532</v>
      </c>
      <c r="T528" s="38">
        <f t="shared" si="109"/>
        <v>22.609055587805319</v>
      </c>
      <c r="U528" s="38">
        <f t="shared" si="110"/>
        <v>1469.5886132073458</v>
      </c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</row>
    <row r="529" spans="2:33" x14ac:dyDescent="0.75">
      <c r="B529" s="3" t="s">
        <v>8</v>
      </c>
      <c r="C529" s="3">
        <v>525</v>
      </c>
      <c r="D529" s="3">
        <v>525</v>
      </c>
      <c r="E529" s="3">
        <f t="shared" si="104"/>
        <v>3.3055555555555554</v>
      </c>
      <c r="F529" s="10">
        <v>11.9</v>
      </c>
      <c r="G529" s="10">
        <f t="shared" si="111"/>
        <v>-1.0972222222222221</v>
      </c>
      <c r="H529" s="10">
        <f t="shared" si="105"/>
        <v>-3.95</v>
      </c>
      <c r="I529" s="10">
        <f>'Vehicle Data'!$B$6*'WLTP Calculations'!G529</f>
        <v>-321.14158333333336</v>
      </c>
      <c r="J529" s="10">
        <f>'Vehicle Data'!$B$6*9.81*'Vehicle Data'!$B$8</f>
        <v>57.42499320000001</v>
      </c>
      <c r="K529" s="10">
        <f>0.5*(1.225*'Vehicle Data'!B$9*'Vehicle Data'!B$7*'WLTP Calculations'!F529)</f>
        <v>1.4431725000000002</v>
      </c>
      <c r="L529" s="10">
        <f t="shared" si="112"/>
        <v>-0.26227341763333334</v>
      </c>
      <c r="M529" s="10">
        <f t="shared" si="113"/>
        <v>-0.86695935273240743</v>
      </c>
      <c r="N529" s="10">
        <f t="shared" si="114"/>
        <v>-0.71087429317361117</v>
      </c>
      <c r="O529" s="10">
        <f t="shared" si="106"/>
        <v>0</v>
      </c>
      <c r="P529" s="10">
        <f t="shared" si="107"/>
        <v>-373.91987820931945</v>
      </c>
      <c r="Q529" s="9">
        <f t="shared" si="115"/>
        <v>62379.179927654593</v>
      </c>
      <c r="R529" s="9">
        <f t="shared" si="108"/>
        <v>62.37917992765459</v>
      </c>
      <c r="S529" s="9">
        <f t="shared" si="116"/>
        <v>22982.975466014639</v>
      </c>
      <c r="T529" s="38">
        <f t="shared" si="109"/>
        <v>22.98297546601464</v>
      </c>
      <c r="U529" s="38">
        <f t="shared" si="110"/>
        <v>1493.8934052909517</v>
      </c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</row>
    <row r="530" spans="2:33" x14ac:dyDescent="0.75">
      <c r="B530" s="3" t="s">
        <v>8</v>
      </c>
      <c r="C530" s="3">
        <v>526</v>
      </c>
      <c r="D530" s="3">
        <v>526</v>
      </c>
      <c r="E530" s="3">
        <f t="shared" si="104"/>
        <v>2.1111111111111112</v>
      </c>
      <c r="F530" s="10">
        <v>7.6</v>
      </c>
      <c r="G530" s="10">
        <f t="shared" si="111"/>
        <v>-1.0972222222222221</v>
      </c>
      <c r="H530" s="10">
        <f t="shared" si="105"/>
        <v>-3.95</v>
      </c>
      <c r="I530" s="10">
        <f>'Vehicle Data'!$B$6*'WLTP Calculations'!G530</f>
        <v>-321.14158333333336</v>
      </c>
      <c r="J530" s="10">
        <f>'Vehicle Data'!$B$6*9.81*'Vehicle Data'!$B$8</f>
        <v>57.42499320000001</v>
      </c>
      <c r="K530" s="10">
        <f>0.5*(1.225*'Vehicle Data'!B$9*'Vehicle Data'!B$7*'WLTP Calculations'!F530)</f>
        <v>0.92169000000000001</v>
      </c>
      <c r="L530" s="10">
        <f t="shared" si="112"/>
        <v>-0.26279490013333334</v>
      </c>
      <c r="M530" s="10">
        <f t="shared" si="113"/>
        <v>-0.5547892336148148</v>
      </c>
      <c r="N530" s="10">
        <f t="shared" si="114"/>
        <v>-0.37169160206666668</v>
      </c>
      <c r="O530" s="10">
        <f t="shared" si="106"/>
        <v>0</v>
      </c>
      <c r="P530" s="10">
        <f t="shared" si="107"/>
        <v>-195.88147428913334</v>
      </c>
      <c r="Q530" s="9">
        <f t="shared" si="115"/>
        <v>62379.179927654593</v>
      </c>
      <c r="R530" s="9">
        <f t="shared" si="108"/>
        <v>62.37917992765459</v>
      </c>
      <c r="S530" s="9">
        <f t="shared" si="116"/>
        <v>23178.856940303773</v>
      </c>
      <c r="T530" s="38">
        <f t="shared" si="109"/>
        <v>23.178856940303774</v>
      </c>
      <c r="U530" s="38">
        <f t="shared" si="110"/>
        <v>1506.6257011197454</v>
      </c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</row>
    <row r="531" spans="2:33" x14ac:dyDescent="0.75">
      <c r="B531" s="3" t="s">
        <v>8</v>
      </c>
      <c r="C531" s="3">
        <v>527</v>
      </c>
      <c r="D531" s="3">
        <v>527</v>
      </c>
      <c r="E531" s="3">
        <f t="shared" si="104"/>
        <v>1.1111111111111112</v>
      </c>
      <c r="F531" s="10">
        <v>4</v>
      </c>
      <c r="G531" s="10">
        <f t="shared" si="111"/>
        <v>-0.77777777777777779</v>
      </c>
      <c r="H531" s="10">
        <f t="shared" si="105"/>
        <v>-2.8</v>
      </c>
      <c r="I531" s="10">
        <f>'Vehicle Data'!$B$6*'WLTP Calculations'!G531</f>
        <v>-227.64466666666669</v>
      </c>
      <c r="J531" s="10">
        <f>'Vehicle Data'!$B$6*9.81*'Vehicle Data'!$B$8</f>
        <v>57.42499320000001</v>
      </c>
      <c r="K531" s="10">
        <f>0.5*(1.225*'Vehicle Data'!B$9*'Vehicle Data'!B$7*'WLTP Calculations'!F531)</f>
        <v>0.48510000000000003</v>
      </c>
      <c r="L531" s="10">
        <f t="shared" si="112"/>
        <v>-0.16973457346666668</v>
      </c>
      <c r="M531" s="10">
        <f t="shared" si="113"/>
        <v>-0.18859397051851853</v>
      </c>
      <c r="N531" s="10">
        <f t="shared" si="114"/>
        <v>-0.11215391770370371</v>
      </c>
      <c r="O531" s="10">
        <f t="shared" si="106"/>
        <v>0</v>
      </c>
      <c r="P531" s="10">
        <f t="shared" si="107"/>
        <v>-59.217268547555562</v>
      </c>
      <c r="Q531" s="9">
        <f t="shared" si="115"/>
        <v>62379.179927654593</v>
      </c>
      <c r="R531" s="9">
        <f t="shared" si="108"/>
        <v>62.37917992765459</v>
      </c>
      <c r="S531" s="9">
        <f t="shared" si="116"/>
        <v>23238.074208851329</v>
      </c>
      <c r="T531" s="38">
        <f t="shared" si="109"/>
        <v>23.23807420885133</v>
      </c>
      <c r="U531" s="38">
        <f t="shared" si="110"/>
        <v>1510.4748235753364</v>
      </c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</row>
    <row r="532" spans="2:33" x14ac:dyDescent="0.75">
      <c r="B532" s="3" t="s">
        <v>8</v>
      </c>
      <c r="C532" s="3">
        <v>528</v>
      </c>
      <c r="D532" s="3">
        <v>528</v>
      </c>
      <c r="E532" s="3">
        <f t="shared" si="104"/>
        <v>0.55555555555555558</v>
      </c>
      <c r="F532" s="10">
        <v>2</v>
      </c>
      <c r="G532" s="10">
        <f t="shared" si="111"/>
        <v>-0.41666666666666669</v>
      </c>
      <c r="H532" s="10">
        <f t="shared" si="105"/>
        <v>-1.5</v>
      </c>
      <c r="I532" s="10">
        <f>'Vehicle Data'!$B$6*'WLTP Calculations'!G532</f>
        <v>-121.95250000000001</v>
      </c>
      <c r="J532" s="10">
        <f>'Vehicle Data'!$B$6*9.81*'Vehicle Data'!$B$8</f>
        <v>57.42499320000001</v>
      </c>
      <c r="K532" s="10">
        <f>0.5*(1.225*'Vehicle Data'!B$9*'Vehicle Data'!B$7*'WLTP Calculations'!F532)</f>
        <v>0.24255000000000002</v>
      </c>
      <c r="L532" s="10">
        <f t="shared" si="112"/>
        <v>-6.4284956800000001E-2</v>
      </c>
      <c r="M532" s="10">
        <f t="shared" si="113"/>
        <v>-3.5713864888888891E-2</v>
      </c>
      <c r="N532" s="10">
        <f t="shared" si="114"/>
        <v>-2.1156293342592593E-2</v>
      </c>
      <c r="O532" s="10">
        <f t="shared" si="106"/>
        <v>0</v>
      </c>
      <c r="P532" s="10">
        <f t="shared" si="107"/>
        <v>-11.191679178231482</v>
      </c>
      <c r="Q532" s="9">
        <f t="shared" si="115"/>
        <v>62379.179927654593</v>
      </c>
      <c r="R532" s="9">
        <f t="shared" si="108"/>
        <v>62.37917992765459</v>
      </c>
      <c r="S532" s="9">
        <f t="shared" si="116"/>
        <v>23249.26588802956</v>
      </c>
      <c r="T532" s="38">
        <f t="shared" si="109"/>
        <v>23.249265888029559</v>
      </c>
      <c r="U532" s="38">
        <f t="shared" si="110"/>
        <v>1511.2022827219214</v>
      </c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</row>
    <row r="533" spans="2:33" x14ac:dyDescent="0.75">
      <c r="B533" s="3" t="s">
        <v>8</v>
      </c>
      <c r="C533" s="3">
        <v>529</v>
      </c>
      <c r="D533" s="3">
        <v>529</v>
      </c>
      <c r="E533" s="3">
        <f t="shared" si="104"/>
        <v>0.27777777777777779</v>
      </c>
      <c r="F533" s="10">
        <v>1</v>
      </c>
      <c r="G533" s="10">
        <f t="shared" si="111"/>
        <v>-0.27777777777777779</v>
      </c>
      <c r="H533" s="10">
        <f t="shared" si="105"/>
        <v>-1</v>
      </c>
      <c r="I533" s="10">
        <f>'Vehicle Data'!$B$6*'WLTP Calculations'!G533</f>
        <v>-81.301666666666677</v>
      </c>
      <c r="J533" s="10">
        <f>'Vehicle Data'!$B$6*9.81*'Vehicle Data'!$B$8</f>
        <v>57.42499320000001</v>
      </c>
      <c r="K533" s="10">
        <f>0.5*(1.225*'Vehicle Data'!B$9*'Vehicle Data'!B$7*'WLTP Calculations'!F533)</f>
        <v>0.12127500000000001</v>
      </c>
      <c r="L533" s="10">
        <f t="shared" si="112"/>
        <v>-2.3755398466666664E-2</v>
      </c>
      <c r="M533" s="10">
        <f t="shared" si="113"/>
        <v>-6.5987217962962955E-3</v>
      </c>
      <c r="N533" s="10">
        <f t="shared" si="114"/>
        <v>-3.2993608981481477E-3</v>
      </c>
      <c r="O533" s="10">
        <f t="shared" si="106"/>
        <v>0</v>
      </c>
      <c r="P533" s="10">
        <f t="shared" si="107"/>
        <v>-1.7486612760185183</v>
      </c>
      <c r="Q533" s="9">
        <f t="shared" si="115"/>
        <v>62379.179927654593</v>
      </c>
      <c r="R533" s="9">
        <f t="shared" si="108"/>
        <v>62.37917992765459</v>
      </c>
      <c r="S533" s="9">
        <f t="shared" si="116"/>
        <v>23251.014549305579</v>
      </c>
      <c r="T533" s="38">
        <f t="shared" si="109"/>
        <v>23.25101454930558</v>
      </c>
      <c r="U533" s="38">
        <f t="shared" si="110"/>
        <v>1511.3159457048628</v>
      </c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</row>
    <row r="534" spans="2:33" x14ac:dyDescent="0.75">
      <c r="B534" s="3" t="s">
        <v>8</v>
      </c>
      <c r="C534" s="3">
        <v>530</v>
      </c>
      <c r="D534" s="3">
        <v>530</v>
      </c>
      <c r="E534" s="3">
        <f t="shared" si="104"/>
        <v>0</v>
      </c>
      <c r="F534" s="10">
        <v>0</v>
      </c>
      <c r="G534" s="10">
        <f t="shared" si="111"/>
        <v>-0.1388888888888889</v>
      </c>
      <c r="H534" s="10">
        <f t="shared" si="105"/>
        <v>-0.5</v>
      </c>
      <c r="I534" s="10">
        <f>'Vehicle Data'!$B$6*'WLTP Calculations'!G534</f>
        <v>-40.650833333333338</v>
      </c>
      <c r="J534" s="10">
        <f>'Vehicle Data'!$B$6*9.81*'Vehicle Data'!$B$8</f>
        <v>57.42499320000001</v>
      </c>
      <c r="K534" s="10">
        <f>0.5*(1.225*'Vehicle Data'!B$9*'Vehicle Data'!B$7*'WLTP Calculations'!F534)</f>
        <v>0</v>
      </c>
      <c r="L534" s="10">
        <f t="shared" si="112"/>
        <v>1.6774159866666673E-2</v>
      </c>
      <c r="M534" s="10">
        <f t="shared" si="113"/>
        <v>0</v>
      </c>
      <c r="N534" s="10">
        <f t="shared" si="114"/>
        <v>0</v>
      </c>
      <c r="O534" s="10">
        <f t="shared" si="106"/>
        <v>0</v>
      </c>
      <c r="P534" s="10">
        <f t="shared" si="107"/>
        <v>0</v>
      </c>
      <c r="Q534" s="9">
        <f t="shared" si="115"/>
        <v>62379.179927654593</v>
      </c>
      <c r="R534" s="9">
        <f t="shared" si="108"/>
        <v>62.37917992765459</v>
      </c>
      <c r="S534" s="9">
        <f t="shared" si="116"/>
        <v>23251.014549305579</v>
      </c>
      <c r="T534" s="38">
        <f t="shared" si="109"/>
        <v>23.25101454930558</v>
      </c>
      <c r="U534" s="38">
        <f t="shared" si="110"/>
        <v>1511.3159457048628</v>
      </c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</row>
    <row r="535" spans="2:33" x14ac:dyDescent="0.75">
      <c r="B535" s="3" t="s">
        <v>8</v>
      </c>
      <c r="C535" s="3">
        <v>531</v>
      </c>
      <c r="D535" s="3">
        <v>531</v>
      </c>
      <c r="E535" s="3">
        <f t="shared" si="104"/>
        <v>0</v>
      </c>
      <c r="F535" s="10">
        <v>0</v>
      </c>
      <c r="G535" s="10">
        <f t="shared" si="111"/>
        <v>0</v>
      </c>
      <c r="H535" s="10">
        <f t="shared" si="105"/>
        <v>0</v>
      </c>
      <c r="I535" s="10">
        <f>'Vehicle Data'!$B$6*'WLTP Calculations'!G535</f>
        <v>0</v>
      </c>
      <c r="J535" s="10">
        <f>'Vehicle Data'!$B$6*9.81*'Vehicle Data'!$B$8</f>
        <v>57.42499320000001</v>
      </c>
      <c r="K535" s="10">
        <f>0.5*(1.225*'Vehicle Data'!B$9*'Vehicle Data'!B$7*'WLTP Calculations'!F535)</f>
        <v>0</v>
      </c>
      <c r="L535" s="10">
        <f t="shared" si="112"/>
        <v>5.742499320000001E-2</v>
      </c>
      <c r="M535" s="10">
        <f t="shared" si="113"/>
        <v>0</v>
      </c>
      <c r="N535" s="10">
        <f t="shared" si="114"/>
        <v>0</v>
      </c>
      <c r="O535" s="10">
        <f t="shared" si="106"/>
        <v>0</v>
      </c>
      <c r="P535" s="10">
        <f t="shared" si="107"/>
        <v>0</v>
      </c>
      <c r="Q535" s="9">
        <f t="shared" si="115"/>
        <v>62379.179927654593</v>
      </c>
      <c r="R535" s="9">
        <f t="shared" si="108"/>
        <v>62.37917992765459</v>
      </c>
      <c r="S535" s="9">
        <f t="shared" si="116"/>
        <v>23251.014549305579</v>
      </c>
      <c r="T535" s="38">
        <f t="shared" si="109"/>
        <v>23.25101454930558</v>
      </c>
      <c r="U535" s="38">
        <f t="shared" si="110"/>
        <v>1511.3159457048628</v>
      </c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</row>
    <row r="536" spans="2:33" x14ac:dyDescent="0.75">
      <c r="B536" s="3" t="s">
        <v>8</v>
      </c>
      <c r="C536" s="3">
        <v>532</v>
      </c>
      <c r="D536" s="3">
        <v>532</v>
      </c>
      <c r="E536" s="3">
        <f t="shared" si="104"/>
        <v>0</v>
      </c>
      <c r="F536" s="10">
        <v>0</v>
      </c>
      <c r="G536" s="10">
        <f t="shared" si="111"/>
        <v>2.777777777777778E-2</v>
      </c>
      <c r="H536" s="10">
        <f t="shared" si="105"/>
        <v>0.1</v>
      </c>
      <c r="I536" s="10">
        <f>'Vehicle Data'!$B$6*'WLTP Calculations'!G536</f>
        <v>8.1301666666666677</v>
      </c>
      <c r="J536" s="10">
        <f>'Vehicle Data'!$B$6*9.81*'Vehicle Data'!$B$8</f>
        <v>57.42499320000001</v>
      </c>
      <c r="K536" s="10">
        <f>0.5*(1.225*'Vehicle Data'!B$9*'Vehicle Data'!B$7*'WLTP Calculations'!F536)</f>
        <v>0</v>
      </c>
      <c r="L536" s="10">
        <f t="shared" si="112"/>
        <v>6.5555159866666685E-2</v>
      </c>
      <c r="M536" s="10">
        <f t="shared" si="113"/>
        <v>0</v>
      </c>
      <c r="N536" s="10">
        <f t="shared" si="114"/>
        <v>2.9508402277777786E-3</v>
      </c>
      <c r="O536" s="10">
        <f t="shared" si="106"/>
        <v>1.5727978414055559</v>
      </c>
      <c r="P536" s="10">
        <f t="shared" si="107"/>
        <v>0</v>
      </c>
      <c r="Q536" s="9">
        <f t="shared" si="115"/>
        <v>62380.752725496</v>
      </c>
      <c r="R536" s="9">
        <f t="shared" si="108"/>
        <v>62.380752725496002</v>
      </c>
      <c r="S536" s="9">
        <f t="shared" si="116"/>
        <v>23251.014549305579</v>
      </c>
      <c r="T536" s="38">
        <f t="shared" si="109"/>
        <v>23.25101454930558</v>
      </c>
      <c r="U536" s="38">
        <f t="shared" si="110"/>
        <v>1511.3159457048628</v>
      </c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</row>
    <row r="537" spans="2:33" x14ac:dyDescent="0.75">
      <c r="B537" s="3" t="s">
        <v>8</v>
      </c>
      <c r="C537" s="3">
        <v>533</v>
      </c>
      <c r="D537" s="3">
        <v>533</v>
      </c>
      <c r="E537" s="3">
        <f t="shared" si="104"/>
        <v>5.5555555555555559E-2</v>
      </c>
      <c r="F537" s="10">
        <v>0.2</v>
      </c>
      <c r="G537" s="10">
        <f t="shared" si="111"/>
        <v>0.16666666666666666</v>
      </c>
      <c r="H537" s="10">
        <f t="shared" si="105"/>
        <v>0.6</v>
      </c>
      <c r="I537" s="10">
        <f>'Vehicle Data'!$B$6*'WLTP Calculations'!G537</f>
        <v>48.781000000000006</v>
      </c>
      <c r="J537" s="10">
        <f>'Vehicle Data'!$B$6*9.81*'Vehicle Data'!$B$8</f>
        <v>57.42499320000001</v>
      </c>
      <c r="K537" s="10">
        <f>0.5*(1.225*'Vehicle Data'!B$9*'Vehicle Data'!B$7*'WLTP Calculations'!F537)</f>
        <v>2.4255000000000002E-2</v>
      </c>
      <c r="L537" s="10">
        <f t="shared" si="112"/>
        <v>0.10623024820000002</v>
      </c>
      <c r="M537" s="10">
        <f t="shared" si="113"/>
        <v>5.9016804555555571E-3</v>
      </c>
      <c r="N537" s="10">
        <f t="shared" si="114"/>
        <v>3.2871344094444449E-2</v>
      </c>
      <c r="O537" s="10">
        <f t="shared" si="106"/>
        <v>17.553297746433337</v>
      </c>
      <c r="P537" s="10">
        <f t="shared" si="107"/>
        <v>0</v>
      </c>
      <c r="Q537" s="9">
        <f t="shared" si="115"/>
        <v>62398.306023242432</v>
      </c>
      <c r="R537" s="9">
        <f t="shared" si="108"/>
        <v>62.398306023242434</v>
      </c>
      <c r="S537" s="9">
        <f t="shared" si="116"/>
        <v>23251.014549305579</v>
      </c>
      <c r="T537" s="38">
        <f t="shared" si="109"/>
        <v>23.25101454930558</v>
      </c>
      <c r="U537" s="38">
        <f t="shared" si="110"/>
        <v>1511.3159457048628</v>
      </c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</row>
    <row r="538" spans="2:33" x14ac:dyDescent="0.75">
      <c r="B538" s="3" t="s">
        <v>8</v>
      </c>
      <c r="C538" s="3">
        <v>534</v>
      </c>
      <c r="D538" s="3">
        <v>534</v>
      </c>
      <c r="E538" s="3">
        <f t="shared" si="104"/>
        <v>0.33333333333333331</v>
      </c>
      <c r="F538" s="10">
        <v>1.2</v>
      </c>
      <c r="G538" s="10">
        <f t="shared" si="111"/>
        <v>0.41666666666666669</v>
      </c>
      <c r="H538" s="10">
        <f t="shared" si="105"/>
        <v>1.5</v>
      </c>
      <c r="I538" s="10">
        <f>'Vehicle Data'!$B$6*'WLTP Calculations'!G538</f>
        <v>121.95250000000001</v>
      </c>
      <c r="J538" s="10">
        <f>'Vehicle Data'!$B$6*9.81*'Vehicle Data'!$B$8</f>
        <v>57.42499320000001</v>
      </c>
      <c r="K538" s="10">
        <f>0.5*(1.225*'Vehicle Data'!B$9*'Vehicle Data'!B$7*'WLTP Calculations'!F538)</f>
        <v>0.14552999999999999</v>
      </c>
      <c r="L538" s="10">
        <f t="shared" si="112"/>
        <v>0.17952302320000005</v>
      </c>
      <c r="M538" s="10">
        <f t="shared" si="113"/>
        <v>5.9841007733333347E-2</v>
      </c>
      <c r="N538" s="10">
        <f t="shared" si="114"/>
        <v>0.12788335121481484</v>
      </c>
      <c r="O538" s="10">
        <f t="shared" si="106"/>
        <v>68.417592899925936</v>
      </c>
      <c r="P538" s="10">
        <f t="shared" si="107"/>
        <v>0</v>
      </c>
      <c r="Q538" s="9">
        <f t="shared" si="115"/>
        <v>62466.723616142357</v>
      </c>
      <c r="R538" s="9">
        <f t="shared" si="108"/>
        <v>62.46672361614236</v>
      </c>
      <c r="S538" s="9">
        <f t="shared" si="116"/>
        <v>23251.014549305579</v>
      </c>
      <c r="T538" s="38">
        <f t="shared" si="109"/>
        <v>23.25101454930558</v>
      </c>
      <c r="U538" s="38">
        <f t="shared" si="110"/>
        <v>1511.3159457048628</v>
      </c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</row>
    <row r="539" spans="2:33" x14ac:dyDescent="0.75">
      <c r="B539" s="3" t="s">
        <v>8</v>
      </c>
      <c r="C539" s="3">
        <v>535</v>
      </c>
      <c r="D539" s="3">
        <v>535</v>
      </c>
      <c r="E539" s="3">
        <f t="shared" si="104"/>
        <v>0.88888888888888895</v>
      </c>
      <c r="F539" s="10">
        <v>3.2</v>
      </c>
      <c r="G539" s="10">
        <f t="shared" si="111"/>
        <v>0.55555555555555558</v>
      </c>
      <c r="H539" s="10">
        <f t="shared" si="105"/>
        <v>2</v>
      </c>
      <c r="I539" s="10">
        <f>'Vehicle Data'!$B$6*'WLTP Calculations'!G539</f>
        <v>162.60333333333335</v>
      </c>
      <c r="J539" s="10">
        <f>'Vehicle Data'!$B$6*9.81*'Vehicle Data'!$B$8</f>
        <v>57.42499320000001</v>
      </c>
      <c r="K539" s="10">
        <f>0.5*(1.225*'Vehicle Data'!B$9*'Vehicle Data'!B$7*'WLTP Calculations'!F539)</f>
        <v>0.38808000000000004</v>
      </c>
      <c r="L539" s="10">
        <f t="shared" si="112"/>
        <v>0.22041640653333336</v>
      </c>
      <c r="M539" s="10">
        <f t="shared" si="113"/>
        <v>0.19592569469629634</v>
      </c>
      <c r="N539" s="10">
        <f t="shared" si="114"/>
        <v>0.28668658447407414</v>
      </c>
      <c r="O539" s="10">
        <f t="shared" si="106"/>
        <v>153.66400927810375</v>
      </c>
      <c r="P539" s="10">
        <f t="shared" si="107"/>
        <v>0</v>
      </c>
      <c r="Q539" s="9">
        <f t="shared" si="115"/>
        <v>62620.387625420459</v>
      </c>
      <c r="R539" s="9">
        <f t="shared" si="108"/>
        <v>62.620387625420456</v>
      </c>
      <c r="S539" s="9">
        <f t="shared" si="116"/>
        <v>23251.014549305579</v>
      </c>
      <c r="T539" s="38">
        <f t="shared" si="109"/>
        <v>23.25101454930558</v>
      </c>
      <c r="U539" s="38">
        <f t="shared" si="110"/>
        <v>1511.3159457048628</v>
      </c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</row>
    <row r="540" spans="2:33" x14ac:dyDescent="0.75">
      <c r="B540" s="3" t="s">
        <v>8</v>
      </c>
      <c r="C540" s="3">
        <v>536</v>
      </c>
      <c r="D540" s="3">
        <v>536</v>
      </c>
      <c r="E540" s="3">
        <f t="shared" si="104"/>
        <v>1.4444444444444444</v>
      </c>
      <c r="F540" s="10">
        <v>5.2</v>
      </c>
      <c r="G540" s="10">
        <f t="shared" si="111"/>
        <v>0.69444444444444442</v>
      </c>
      <c r="H540" s="10">
        <f t="shared" si="105"/>
        <v>2.4999999999999996</v>
      </c>
      <c r="I540" s="10">
        <f>'Vehicle Data'!$B$6*'WLTP Calculations'!G540</f>
        <v>203.25416666666669</v>
      </c>
      <c r="J540" s="10">
        <f>'Vehicle Data'!$B$6*9.81*'Vehicle Data'!$B$8</f>
        <v>57.42499320000001</v>
      </c>
      <c r="K540" s="10">
        <f>0.5*(1.225*'Vehicle Data'!B$9*'Vehicle Data'!B$7*'WLTP Calculations'!F540)</f>
        <v>0.63063000000000002</v>
      </c>
      <c r="L540" s="10">
        <f t="shared" si="112"/>
        <v>0.2613097898666667</v>
      </c>
      <c r="M540" s="10">
        <f t="shared" si="113"/>
        <v>0.37744747425185188</v>
      </c>
      <c r="N540" s="10">
        <f t="shared" si="114"/>
        <v>0.61637190035370382</v>
      </c>
      <c r="O540" s="10">
        <f t="shared" si="106"/>
        <v>330.99171048993895</v>
      </c>
      <c r="P540" s="10">
        <f t="shared" si="107"/>
        <v>0</v>
      </c>
      <c r="Q540" s="9">
        <f t="shared" si="115"/>
        <v>62951.379335910395</v>
      </c>
      <c r="R540" s="9">
        <f t="shared" si="108"/>
        <v>62.951379335910396</v>
      </c>
      <c r="S540" s="9">
        <f t="shared" si="116"/>
        <v>23251.014549305579</v>
      </c>
      <c r="T540" s="38">
        <f t="shared" si="109"/>
        <v>23.25101454930558</v>
      </c>
      <c r="U540" s="38">
        <f t="shared" si="110"/>
        <v>1511.3159457048628</v>
      </c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</row>
    <row r="541" spans="2:33" x14ac:dyDescent="0.75">
      <c r="B541" s="3" t="s">
        <v>8</v>
      </c>
      <c r="C541" s="3">
        <v>537</v>
      </c>
      <c r="D541" s="3">
        <v>537</v>
      </c>
      <c r="E541" s="3">
        <f t="shared" si="104"/>
        <v>2.2777777777777777</v>
      </c>
      <c r="F541" s="10">
        <v>8.1999999999999993</v>
      </c>
      <c r="G541" s="10">
        <f t="shared" si="111"/>
        <v>1.0833333333333335</v>
      </c>
      <c r="H541" s="10">
        <f t="shared" si="105"/>
        <v>3.9</v>
      </c>
      <c r="I541" s="10">
        <f>'Vehicle Data'!$B$6*'WLTP Calculations'!G541</f>
        <v>317.07650000000007</v>
      </c>
      <c r="J541" s="10">
        <f>'Vehicle Data'!$B$6*9.81*'Vehicle Data'!$B$8</f>
        <v>57.42499320000001</v>
      </c>
      <c r="K541" s="10">
        <f>0.5*(1.225*'Vehicle Data'!B$9*'Vehicle Data'!B$7*'WLTP Calculations'!F541)</f>
        <v>0.99445499999999998</v>
      </c>
      <c r="L541" s="10">
        <f t="shared" si="112"/>
        <v>0.3754959482000001</v>
      </c>
      <c r="M541" s="10">
        <f t="shared" si="113"/>
        <v>0.85529632645555576</v>
      </c>
      <c r="N541" s="10">
        <f t="shared" si="114"/>
        <v>1.3121905548851855</v>
      </c>
      <c r="O541" s="10">
        <f t="shared" si="106"/>
        <v>705.95851852822977</v>
      </c>
      <c r="P541" s="10">
        <f t="shared" si="107"/>
        <v>0</v>
      </c>
      <c r="Q541" s="9">
        <f t="shared" si="115"/>
        <v>63657.337854438621</v>
      </c>
      <c r="R541" s="9">
        <f t="shared" si="108"/>
        <v>63.657337854438623</v>
      </c>
      <c r="S541" s="9">
        <f t="shared" si="116"/>
        <v>23251.014549305579</v>
      </c>
      <c r="T541" s="38">
        <f t="shared" si="109"/>
        <v>23.25101454930558</v>
      </c>
      <c r="U541" s="38">
        <f t="shared" si="110"/>
        <v>1511.3159457048628</v>
      </c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</row>
    <row r="542" spans="2:33" x14ac:dyDescent="0.75">
      <c r="B542" s="3" t="s">
        <v>8</v>
      </c>
      <c r="C542" s="3">
        <v>538</v>
      </c>
      <c r="D542" s="3">
        <v>538</v>
      </c>
      <c r="E542" s="3">
        <f t="shared" si="104"/>
        <v>3.6111111111111112</v>
      </c>
      <c r="F542" s="10">
        <v>13</v>
      </c>
      <c r="G542" s="10">
        <f t="shared" si="111"/>
        <v>1.4722222222222223</v>
      </c>
      <c r="H542" s="10">
        <f t="shared" si="105"/>
        <v>5.3000000000000007</v>
      </c>
      <c r="I542" s="10">
        <f>'Vehicle Data'!$B$6*'WLTP Calculations'!G542</f>
        <v>430.89883333333341</v>
      </c>
      <c r="J542" s="10">
        <f>'Vehicle Data'!$B$6*9.81*'Vehicle Data'!$B$8</f>
        <v>57.42499320000001</v>
      </c>
      <c r="K542" s="10">
        <f>0.5*(1.225*'Vehicle Data'!B$9*'Vehicle Data'!B$7*'WLTP Calculations'!F542)</f>
        <v>1.5765750000000001</v>
      </c>
      <c r="L542" s="10">
        <f t="shared" si="112"/>
        <v>0.48990040153333342</v>
      </c>
      <c r="M542" s="10">
        <f t="shared" si="113"/>
        <v>1.7690847833148151</v>
      </c>
      <c r="N542" s="10">
        <f t="shared" si="114"/>
        <v>2.112491494642593</v>
      </c>
      <c r="O542" s="10">
        <f t="shared" si="106"/>
        <v>1138.6329156123577</v>
      </c>
      <c r="P542" s="10">
        <f t="shared" si="107"/>
        <v>0</v>
      </c>
      <c r="Q542" s="9">
        <f t="shared" si="115"/>
        <v>64795.970770050983</v>
      </c>
      <c r="R542" s="9">
        <f t="shared" si="108"/>
        <v>64.795970770050985</v>
      </c>
      <c r="S542" s="9">
        <f t="shared" si="116"/>
        <v>23251.014549305579</v>
      </c>
      <c r="T542" s="38">
        <f t="shared" si="109"/>
        <v>23.25101454930558</v>
      </c>
      <c r="U542" s="38">
        <f t="shared" si="110"/>
        <v>1511.3159457048628</v>
      </c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</row>
    <row r="543" spans="2:33" x14ac:dyDescent="0.75">
      <c r="B543" s="3" t="s">
        <v>8</v>
      </c>
      <c r="C543" s="3">
        <v>539</v>
      </c>
      <c r="D543" s="3">
        <v>539</v>
      </c>
      <c r="E543" s="3">
        <f t="shared" si="104"/>
        <v>5.2222222222222223</v>
      </c>
      <c r="F543" s="10">
        <v>18.8</v>
      </c>
      <c r="G543" s="10">
        <f t="shared" si="111"/>
        <v>1.4027777777777779</v>
      </c>
      <c r="H543" s="10">
        <f t="shared" si="105"/>
        <v>5.0500000000000007</v>
      </c>
      <c r="I543" s="10">
        <f>'Vehicle Data'!$B$6*'WLTP Calculations'!G543</f>
        <v>410.57341666666673</v>
      </c>
      <c r="J543" s="10">
        <f>'Vehicle Data'!$B$6*9.81*'Vehicle Data'!$B$8</f>
        <v>57.42499320000001</v>
      </c>
      <c r="K543" s="10">
        <f>0.5*(1.225*'Vehicle Data'!B$9*'Vehicle Data'!B$7*'WLTP Calculations'!F543)</f>
        <v>2.2799700000000001</v>
      </c>
      <c r="L543" s="10">
        <f t="shared" si="112"/>
        <v>0.47027837986666676</v>
      </c>
      <c r="M543" s="10">
        <f t="shared" si="113"/>
        <v>2.4558982059703709</v>
      </c>
      <c r="N543" s="10">
        <f t="shared" si="114"/>
        <v>2.1645777308560188</v>
      </c>
      <c r="O543" s="10">
        <f t="shared" si="106"/>
        <v>1168.8719746622501</v>
      </c>
      <c r="P543" s="10">
        <f t="shared" si="107"/>
        <v>0</v>
      </c>
      <c r="Q543" s="9">
        <f t="shared" si="115"/>
        <v>65964.842744713227</v>
      </c>
      <c r="R543" s="9">
        <f t="shared" si="108"/>
        <v>65.964842744713224</v>
      </c>
      <c r="S543" s="9">
        <f t="shared" si="116"/>
        <v>23251.014549305579</v>
      </c>
      <c r="T543" s="38">
        <f t="shared" si="109"/>
        <v>23.25101454930558</v>
      </c>
      <c r="U543" s="38">
        <f t="shared" si="110"/>
        <v>1511.3159457048628</v>
      </c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</row>
    <row r="544" spans="2:33" x14ac:dyDescent="0.75">
      <c r="B544" s="3" t="s">
        <v>8</v>
      </c>
      <c r="C544" s="3">
        <v>540</v>
      </c>
      <c r="D544" s="3">
        <v>540</v>
      </c>
      <c r="E544" s="3">
        <f t="shared" si="104"/>
        <v>6.416666666666667</v>
      </c>
      <c r="F544" s="10">
        <v>23.1</v>
      </c>
      <c r="G544" s="10">
        <f t="shared" si="111"/>
        <v>0.79166666666666652</v>
      </c>
      <c r="H544" s="10">
        <f t="shared" si="105"/>
        <v>2.8499999999999996</v>
      </c>
      <c r="I544" s="10">
        <f>'Vehicle Data'!$B$6*'WLTP Calculations'!G544</f>
        <v>231.70974999999999</v>
      </c>
      <c r="J544" s="10">
        <f>'Vehicle Data'!$B$6*9.81*'Vehicle Data'!$B$8</f>
        <v>57.42499320000001</v>
      </c>
      <c r="K544" s="10">
        <f>0.5*(1.225*'Vehicle Data'!B$9*'Vehicle Data'!B$7*'WLTP Calculations'!F544)</f>
        <v>2.8014525000000003</v>
      </c>
      <c r="L544" s="10">
        <f t="shared" si="112"/>
        <v>0.29193619570000001</v>
      </c>
      <c r="M544" s="10">
        <f t="shared" si="113"/>
        <v>1.8732572557416669</v>
      </c>
      <c r="N544" s="10">
        <f t="shared" si="114"/>
        <v>1.335799632799074</v>
      </c>
      <c r="O544" s="10">
        <f t="shared" si="106"/>
        <v>722.66760134429899</v>
      </c>
      <c r="P544" s="10">
        <f t="shared" si="107"/>
        <v>0</v>
      </c>
      <c r="Q544" s="9">
        <f t="shared" si="115"/>
        <v>66687.510346057519</v>
      </c>
      <c r="R544" s="9">
        <f t="shared" si="108"/>
        <v>66.687510346057522</v>
      </c>
      <c r="S544" s="9">
        <f t="shared" si="116"/>
        <v>23251.014549305579</v>
      </c>
      <c r="T544" s="38">
        <f t="shared" si="109"/>
        <v>23.25101454930558</v>
      </c>
      <c r="U544" s="38">
        <f t="shared" si="110"/>
        <v>1511.3159457048628</v>
      </c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</row>
    <row r="545" spans="2:33" x14ac:dyDescent="0.75">
      <c r="B545" s="3" t="s">
        <v>8</v>
      </c>
      <c r="C545" s="3">
        <v>541</v>
      </c>
      <c r="D545" s="3">
        <v>541</v>
      </c>
      <c r="E545" s="3">
        <f t="shared" si="104"/>
        <v>6.8055555555555554</v>
      </c>
      <c r="F545" s="10">
        <v>24.5</v>
      </c>
      <c r="G545" s="10">
        <f t="shared" si="111"/>
        <v>0.1944444444444442</v>
      </c>
      <c r="H545" s="10">
        <f t="shared" si="105"/>
        <v>0.69999999999999929</v>
      </c>
      <c r="I545" s="10">
        <f>'Vehicle Data'!$B$6*'WLTP Calculations'!G545</f>
        <v>56.911166666666603</v>
      </c>
      <c r="J545" s="10">
        <f>'Vehicle Data'!$B$6*9.81*'Vehicle Data'!$B$8</f>
        <v>57.42499320000001</v>
      </c>
      <c r="K545" s="10">
        <f>0.5*(1.225*'Vehicle Data'!B$9*'Vehicle Data'!B$7*'WLTP Calculations'!F545)</f>
        <v>2.9712375</v>
      </c>
      <c r="L545" s="10">
        <f t="shared" si="112"/>
        <v>0.11730739736666661</v>
      </c>
      <c r="M545" s="10">
        <f t="shared" si="113"/>
        <v>0.79834200985648107</v>
      </c>
      <c r="N545" s="10">
        <f t="shared" si="114"/>
        <v>0.57702080615277773</v>
      </c>
      <c r="O545" s="10">
        <f t="shared" si="106"/>
        <v>312.74527693480553</v>
      </c>
      <c r="P545" s="10">
        <f t="shared" si="107"/>
        <v>0</v>
      </c>
      <c r="Q545" s="9">
        <f t="shared" si="115"/>
        <v>67000.255622992321</v>
      </c>
      <c r="R545" s="9">
        <f t="shared" si="108"/>
        <v>67.000255622992327</v>
      </c>
      <c r="S545" s="9">
        <f t="shared" si="116"/>
        <v>23251.014549305579</v>
      </c>
      <c r="T545" s="38">
        <f t="shared" si="109"/>
        <v>23.25101454930558</v>
      </c>
      <c r="U545" s="38">
        <f t="shared" si="110"/>
        <v>1511.3159457048628</v>
      </c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</row>
    <row r="546" spans="2:33" x14ac:dyDescent="0.75">
      <c r="B546" s="3" t="s">
        <v>8</v>
      </c>
      <c r="C546" s="3">
        <v>542</v>
      </c>
      <c r="D546" s="3">
        <v>542</v>
      </c>
      <c r="E546" s="3">
        <f t="shared" si="104"/>
        <v>6.8055555555555554</v>
      </c>
      <c r="F546" s="10">
        <v>24.5</v>
      </c>
      <c r="G546" s="10">
        <f t="shared" si="111"/>
        <v>-2.7777777777777679E-2</v>
      </c>
      <c r="H546" s="10">
        <f t="shared" si="105"/>
        <v>-9.9999999999999645E-2</v>
      </c>
      <c r="I546" s="10">
        <f>'Vehicle Data'!$B$6*'WLTP Calculations'!G546</f>
        <v>-8.1301666666666392</v>
      </c>
      <c r="J546" s="10">
        <f>'Vehicle Data'!$B$6*9.81*'Vehicle Data'!$B$8</f>
        <v>57.42499320000001</v>
      </c>
      <c r="K546" s="10">
        <f>0.5*(1.225*'Vehicle Data'!B$9*'Vehicle Data'!B$7*'WLTP Calculations'!F546)</f>
        <v>2.9712375</v>
      </c>
      <c r="L546" s="10">
        <f t="shared" si="112"/>
        <v>5.2266064033333372E-2</v>
      </c>
      <c r="M546" s="10">
        <f t="shared" si="113"/>
        <v>0.35569960244907434</v>
      </c>
      <c r="N546" s="10">
        <f t="shared" si="114"/>
        <v>0.2581283129620372</v>
      </c>
      <c r="O546" s="10">
        <f t="shared" si="106"/>
        <v>140.16367393838621</v>
      </c>
      <c r="P546" s="10">
        <f t="shared" si="107"/>
        <v>0</v>
      </c>
      <c r="Q546" s="9">
        <f t="shared" si="115"/>
        <v>67140.419296930704</v>
      </c>
      <c r="R546" s="9">
        <f t="shared" si="108"/>
        <v>67.140419296930702</v>
      </c>
      <c r="S546" s="9">
        <f t="shared" si="116"/>
        <v>23251.014549305579</v>
      </c>
      <c r="T546" s="38">
        <f t="shared" si="109"/>
        <v>23.25101454930558</v>
      </c>
      <c r="U546" s="38">
        <f t="shared" si="110"/>
        <v>1511.3159457048628</v>
      </c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</row>
    <row r="547" spans="2:33" x14ac:dyDescent="0.75">
      <c r="B547" s="3" t="s">
        <v>8</v>
      </c>
      <c r="C547" s="3">
        <v>543</v>
      </c>
      <c r="D547" s="3">
        <v>543</v>
      </c>
      <c r="E547" s="3">
        <f t="shared" si="104"/>
        <v>6.75</v>
      </c>
      <c r="F547" s="10">
        <v>24.3</v>
      </c>
      <c r="G547" s="10">
        <f t="shared" si="111"/>
        <v>-0.125</v>
      </c>
      <c r="H547" s="10">
        <f t="shared" si="105"/>
        <v>-0.44999999999999929</v>
      </c>
      <c r="I547" s="10">
        <f>'Vehicle Data'!$B$6*'WLTP Calculations'!G547</f>
        <v>-36.585750000000004</v>
      </c>
      <c r="J547" s="10">
        <f>'Vehicle Data'!$B$6*9.81*'Vehicle Data'!$B$8</f>
        <v>57.42499320000001</v>
      </c>
      <c r="K547" s="10">
        <f>0.5*(1.225*'Vehicle Data'!B$9*'Vehicle Data'!B$7*'WLTP Calculations'!F547)</f>
        <v>2.9469825000000003</v>
      </c>
      <c r="L547" s="10">
        <f t="shared" si="112"/>
        <v>2.3786225700000007E-2</v>
      </c>
      <c r="M547" s="10">
        <f t="shared" si="113"/>
        <v>0.16055702347500006</v>
      </c>
      <c r="N547" s="10">
        <f t="shared" si="114"/>
        <v>1.1397377041203832E-2</v>
      </c>
      <c r="O547" s="10">
        <f t="shared" si="106"/>
        <v>6.2001731104148847</v>
      </c>
      <c r="P547" s="10">
        <f t="shared" si="107"/>
        <v>0</v>
      </c>
      <c r="Q547" s="9">
        <f t="shared" si="115"/>
        <v>67146.619470041114</v>
      </c>
      <c r="R547" s="9">
        <f t="shared" si="108"/>
        <v>67.146619470041117</v>
      </c>
      <c r="S547" s="9">
        <f t="shared" si="116"/>
        <v>23251.014549305579</v>
      </c>
      <c r="T547" s="38">
        <f t="shared" si="109"/>
        <v>23.25101454930558</v>
      </c>
      <c r="U547" s="38">
        <f t="shared" si="110"/>
        <v>1511.3159457048628</v>
      </c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</row>
    <row r="548" spans="2:33" x14ac:dyDescent="0.75">
      <c r="B548" s="3" t="s">
        <v>8</v>
      </c>
      <c r="C548" s="3">
        <v>544</v>
      </c>
      <c r="D548" s="3">
        <v>544</v>
      </c>
      <c r="E548" s="3">
        <f t="shared" si="104"/>
        <v>6.5555555555555554</v>
      </c>
      <c r="F548" s="10">
        <v>23.6</v>
      </c>
      <c r="G548" s="10">
        <f t="shared" si="111"/>
        <v>-0.27777777777777768</v>
      </c>
      <c r="H548" s="10">
        <f t="shared" si="105"/>
        <v>-1</v>
      </c>
      <c r="I548" s="10">
        <f>'Vehicle Data'!$B$6*'WLTP Calculations'!G548</f>
        <v>-81.301666666666648</v>
      </c>
      <c r="J548" s="10">
        <f>'Vehicle Data'!$B$6*9.81*'Vehicle Data'!$B$8</f>
        <v>57.42499320000001</v>
      </c>
      <c r="K548" s="10">
        <f>0.5*(1.225*'Vehicle Data'!B$9*'Vehicle Data'!B$7*'WLTP Calculations'!F548)</f>
        <v>2.8620900000000002</v>
      </c>
      <c r="L548" s="10">
        <f t="shared" si="112"/>
        <v>-2.1014583466666636E-2</v>
      </c>
      <c r="M548" s="10">
        <f t="shared" si="113"/>
        <v>-0.1377622693925924</v>
      </c>
      <c r="N548" s="10">
        <f t="shared" si="114"/>
        <v>-0.3233132664402773</v>
      </c>
      <c r="O548" s="10">
        <f t="shared" si="106"/>
        <v>0</v>
      </c>
      <c r="P548" s="10">
        <f t="shared" si="107"/>
        <v>-176.20573020995113</v>
      </c>
      <c r="Q548" s="9">
        <f t="shared" si="115"/>
        <v>67146.619470041114</v>
      </c>
      <c r="R548" s="9">
        <f t="shared" si="108"/>
        <v>67.146619470041117</v>
      </c>
      <c r="S548" s="9">
        <f t="shared" si="116"/>
        <v>23427.220279515532</v>
      </c>
      <c r="T548" s="38">
        <f t="shared" si="109"/>
        <v>23.427220279515531</v>
      </c>
      <c r="U548" s="38">
        <f t="shared" si="110"/>
        <v>1522.7693181685095</v>
      </c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</row>
    <row r="549" spans="2:33" x14ac:dyDescent="0.75">
      <c r="B549" s="3" t="s">
        <v>8</v>
      </c>
      <c r="C549" s="3">
        <v>545</v>
      </c>
      <c r="D549" s="3">
        <v>545</v>
      </c>
      <c r="E549" s="3">
        <f t="shared" si="104"/>
        <v>6.1944444444444446</v>
      </c>
      <c r="F549" s="10">
        <v>22.3</v>
      </c>
      <c r="G549" s="10">
        <f t="shared" si="111"/>
        <v>-0.48611111111111072</v>
      </c>
      <c r="H549" s="10">
        <f t="shared" si="105"/>
        <v>-1.75</v>
      </c>
      <c r="I549" s="10">
        <f>'Vehicle Data'!$B$6*'WLTP Calculations'!G549</f>
        <v>-142.27791666666656</v>
      </c>
      <c r="J549" s="10">
        <f>'Vehicle Data'!$B$6*9.81*'Vehicle Data'!$B$8</f>
        <v>57.42499320000001</v>
      </c>
      <c r="K549" s="10">
        <f>0.5*(1.225*'Vehicle Data'!B$9*'Vehicle Data'!B$7*'WLTP Calculations'!F549)</f>
        <v>2.7044325000000002</v>
      </c>
      <c r="L549" s="10">
        <f t="shared" si="112"/>
        <v>-8.2148490966666543E-2</v>
      </c>
      <c r="M549" s="10">
        <f t="shared" si="113"/>
        <v>-0.50886426348796221</v>
      </c>
      <c r="N549" s="10">
        <f t="shared" si="114"/>
        <v>-0.51855323923425922</v>
      </c>
      <c r="O549" s="10">
        <f t="shared" si="106"/>
        <v>0</v>
      </c>
      <c r="P549" s="10">
        <f t="shared" si="107"/>
        <v>-283.13006862190554</v>
      </c>
      <c r="Q549" s="9">
        <f t="shared" si="115"/>
        <v>67146.619470041114</v>
      </c>
      <c r="R549" s="9">
        <f t="shared" si="108"/>
        <v>67.146619470041117</v>
      </c>
      <c r="S549" s="9">
        <f t="shared" si="116"/>
        <v>23710.350348137436</v>
      </c>
      <c r="T549" s="38">
        <f t="shared" si="109"/>
        <v>23.710350348137435</v>
      </c>
      <c r="U549" s="38">
        <f t="shared" si="110"/>
        <v>1541.1727726289332</v>
      </c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</row>
    <row r="550" spans="2:33" x14ac:dyDescent="0.75">
      <c r="B550" s="3" t="s">
        <v>8</v>
      </c>
      <c r="C550" s="3">
        <v>546</v>
      </c>
      <c r="D550" s="3">
        <v>546</v>
      </c>
      <c r="E550" s="3">
        <f t="shared" si="104"/>
        <v>5.5833333333333339</v>
      </c>
      <c r="F550" s="10">
        <v>20.100000000000001</v>
      </c>
      <c r="G550" s="10">
        <f t="shared" si="111"/>
        <v>-0.52777777777777812</v>
      </c>
      <c r="H550" s="10">
        <f t="shared" si="105"/>
        <v>-1.9000000000000004</v>
      </c>
      <c r="I550" s="10">
        <f>'Vehicle Data'!$B$6*'WLTP Calculations'!G550</f>
        <v>-154.4731666666668</v>
      </c>
      <c r="J550" s="10">
        <f>'Vehicle Data'!$B$6*9.81*'Vehicle Data'!$B$8</f>
        <v>57.42499320000001</v>
      </c>
      <c r="K550" s="10">
        <f>0.5*(1.225*'Vehicle Data'!B$9*'Vehicle Data'!B$7*'WLTP Calculations'!F550)</f>
        <v>2.4376275000000005</v>
      </c>
      <c r="L550" s="10">
        <f t="shared" si="112"/>
        <v>-9.4610545966666779E-2</v>
      </c>
      <c r="M550" s="10">
        <f t="shared" si="113"/>
        <v>-0.52824221498055624</v>
      </c>
      <c r="N550" s="10">
        <f t="shared" si="114"/>
        <v>-0.41371117212685243</v>
      </c>
      <c r="O550" s="10">
        <f t="shared" si="106"/>
        <v>0</v>
      </c>
      <c r="P550" s="10">
        <f t="shared" si="107"/>
        <v>-226.30001115338828</v>
      </c>
      <c r="Q550" s="9">
        <f t="shared" si="115"/>
        <v>67146.619470041114</v>
      </c>
      <c r="R550" s="9">
        <f t="shared" si="108"/>
        <v>67.146619470041117</v>
      </c>
      <c r="S550" s="9">
        <f t="shared" si="116"/>
        <v>23936.650359290823</v>
      </c>
      <c r="T550" s="38">
        <f t="shared" si="109"/>
        <v>23.936650359290823</v>
      </c>
      <c r="U550" s="38">
        <f t="shared" si="110"/>
        <v>1555.8822733539034</v>
      </c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</row>
    <row r="551" spans="2:33" x14ac:dyDescent="0.75">
      <c r="B551" s="3" t="s">
        <v>8</v>
      </c>
      <c r="C551" s="3">
        <v>547</v>
      </c>
      <c r="D551" s="3">
        <v>547</v>
      </c>
      <c r="E551" s="3">
        <f t="shared" si="104"/>
        <v>5.1388888888888884</v>
      </c>
      <c r="F551" s="10">
        <v>18.5</v>
      </c>
      <c r="G551" s="10">
        <f t="shared" si="111"/>
        <v>-0.40277777777777812</v>
      </c>
      <c r="H551" s="10">
        <f t="shared" si="105"/>
        <v>-1.4500000000000011</v>
      </c>
      <c r="I551" s="10">
        <f>'Vehicle Data'!$B$6*'WLTP Calculations'!G551</f>
        <v>-117.88741666666678</v>
      </c>
      <c r="J551" s="10">
        <f>'Vehicle Data'!$B$6*9.81*'Vehicle Data'!$B$8</f>
        <v>57.42499320000001</v>
      </c>
      <c r="K551" s="10">
        <f>0.5*(1.225*'Vehicle Data'!B$9*'Vehicle Data'!B$7*'WLTP Calculations'!F551)</f>
        <v>2.2435875000000003</v>
      </c>
      <c r="L551" s="10">
        <f t="shared" si="112"/>
        <v>-5.8218835966666771E-2</v>
      </c>
      <c r="M551" s="10">
        <f t="shared" si="113"/>
        <v>-0.29918012927314863</v>
      </c>
      <c r="N551" s="10">
        <f t="shared" si="114"/>
        <v>-0.22106779439953714</v>
      </c>
      <c r="O551" s="10">
        <f t="shared" si="106"/>
        <v>0</v>
      </c>
      <c r="P551" s="10">
        <f t="shared" si="107"/>
        <v>-121.14515133094635</v>
      </c>
      <c r="Q551" s="9">
        <f t="shared" si="115"/>
        <v>67146.619470041114</v>
      </c>
      <c r="R551" s="9">
        <f t="shared" si="108"/>
        <v>67.146619470041117</v>
      </c>
      <c r="S551" s="9">
        <f t="shared" si="116"/>
        <v>24057.795510621771</v>
      </c>
      <c r="T551" s="38">
        <f t="shared" si="109"/>
        <v>24.057795510621769</v>
      </c>
      <c r="U551" s="38">
        <f t="shared" si="110"/>
        <v>1563.7567081904151</v>
      </c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</row>
    <row r="552" spans="2:33" x14ac:dyDescent="0.75">
      <c r="B552" s="3" t="s">
        <v>8</v>
      </c>
      <c r="C552" s="3">
        <v>548</v>
      </c>
      <c r="D552" s="3">
        <v>548</v>
      </c>
      <c r="E552" s="3">
        <f t="shared" si="104"/>
        <v>4.7777777777777777</v>
      </c>
      <c r="F552" s="10">
        <v>17.2</v>
      </c>
      <c r="G552" s="10">
        <f t="shared" si="111"/>
        <v>-0.30555555555555536</v>
      </c>
      <c r="H552" s="10">
        <f t="shared" si="105"/>
        <v>-1.0999999999999996</v>
      </c>
      <c r="I552" s="10">
        <f>'Vehicle Data'!$B$6*'WLTP Calculations'!G552</f>
        <v>-89.431833333333287</v>
      </c>
      <c r="J552" s="10">
        <f>'Vehicle Data'!$B$6*9.81*'Vehicle Data'!$B$8</f>
        <v>57.42499320000001</v>
      </c>
      <c r="K552" s="10">
        <f>0.5*(1.225*'Vehicle Data'!B$9*'Vehicle Data'!B$7*'WLTP Calculations'!F552)</f>
        <v>2.0859299999999998</v>
      </c>
      <c r="L552" s="10">
        <f t="shared" si="112"/>
        <v>-2.9920910133333277E-2</v>
      </c>
      <c r="M552" s="10">
        <f t="shared" si="113"/>
        <v>-0.14295545952592564</v>
      </c>
      <c r="N552" s="10">
        <f t="shared" si="114"/>
        <v>-0.10265085560879615</v>
      </c>
      <c r="O552" s="10">
        <f t="shared" si="106"/>
        <v>0</v>
      </c>
      <c r="P552" s="10">
        <f t="shared" si="107"/>
        <v>-56.355319729229087</v>
      </c>
      <c r="Q552" s="9">
        <f t="shared" si="115"/>
        <v>67146.619470041114</v>
      </c>
      <c r="R552" s="9">
        <f t="shared" si="108"/>
        <v>67.146619470041117</v>
      </c>
      <c r="S552" s="9">
        <f t="shared" si="116"/>
        <v>24114.150830350998</v>
      </c>
      <c r="T552" s="38">
        <f t="shared" si="109"/>
        <v>24.114150830350997</v>
      </c>
      <c r="U552" s="38">
        <f t="shared" si="110"/>
        <v>1567.4198039728149</v>
      </c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</row>
    <row r="553" spans="2:33" x14ac:dyDescent="0.75">
      <c r="B553" s="3" t="s">
        <v>8</v>
      </c>
      <c r="C553" s="3">
        <v>549</v>
      </c>
      <c r="D553" s="3">
        <v>549</v>
      </c>
      <c r="E553" s="3">
        <f t="shared" si="104"/>
        <v>4.5277777777777777</v>
      </c>
      <c r="F553" s="10">
        <v>16.3</v>
      </c>
      <c r="G553" s="10">
        <f t="shared" si="111"/>
        <v>-0.25</v>
      </c>
      <c r="H553" s="10">
        <f t="shared" si="105"/>
        <v>-0.89999999999999947</v>
      </c>
      <c r="I553" s="10">
        <f>'Vehicle Data'!$B$6*'WLTP Calculations'!G553</f>
        <v>-73.171500000000009</v>
      </c>
      <c r="J553" s="10">
        <f>'Vehicle Data'!$B$6*9.81*'Vehicle Data'!$B$8</f>
        <v>57.42499320000001</v>
      </c>
      <c r="K553" s="10">
        <f>0.5*(1.225*'Vehicle Data'!B$9*'Vehicle Data'!B$7*'WLTP Calculations'!F553)</f>
        <v>1.9767825000000001</v>
      </c>
      <c r="L553" s="10">
        <f t="shared" si="112"/>
        <v>-1.3769724299999998E-2</v>
      </c>
      <c r="M553" s="10">
        <f t="shared" si="113"/>
        <v>-6.2346251691666653E-2</v>
      </c>
      <c r="N553" s="10">
        <f t="shared" si="114"/>
        <v>-4.3468967381018568E-2</v>
      </c>
      <c r="O553" s="10">
        <f t="shared" si="106"/>
        <v>0</v>
      </c>
      <c r="P553" s="10">
        <f t="shared" si="107"/>
        <v>-23.907932059560213</v>
      </c>
      <c r="Q553" s="9">
        <f t="shared" si="115"/>
        <v>67146.619470041114</v>
      </c>
      <c r="R553" s="9">
        <f t="shared" si="108"/>
        <v>67.146619470041117</v>
      </c>
      <c r="S553" s="9">
        <f t="shared" si="116"/>
        <v>24138.058762410557</v>
      </c>
      <c r="T553" s="38">
        <f t="shared" si="109"/>
        <v>24.138058762410559</v>
      </c>
      <c r="U553" s="38">
        <f t="shared" si="110"/>
        <v>1568.9738195566863</v>
      </c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</row>
    <row r="554" spans="2:33" x14ac:dyDescent="0.75">
      <c r="B554" s="3" t="s">
        <v>8</v>
      </c>
      <c r="C554" s="3">
        <v>550</v>
      </c>
      <c r="D554" s="3">
        <v>550</v>
      </c>
      <c r="E554" s="3">
        <f t="shared" si="104"/>
        <v>4.2777777777777777</v>
      </c>
      <c r="F554" s="10">
        <v>15.4</v>
      </c>
      <c r="G554" s="10">
        <f t="shared" si="111"/>
        <v>-0.22222222222222232</v>
      </c>
      <c r="H554" s="10">
        <f t="shared" si="105"/>
        <v>-0.80000000000000071</v>
      </c>
      <c r="I554" s="10">
        <f>'Vehicle Data'!$B$6*'WLTP Calculations'!G554</f>
        <v>-65.04133333333337</v>
      </c>
      <c r="J554" s="10">
        <f>'Vehicle Data'!$B$6*9.81*'Vehicle Data'!$B$8</f>
        <v>57.42499320000001</v>
      </c>
      <c r="K554" s="10">
        <f>0.5*(1.225*'Vehicle Data'!B$9*'Vehicle Data'!B$7*'WLTP Calculations'!F554)</f>
        <v>1.8676350000000002</v>
      </c>
      <c r="L554" s="10">
        <f t="shared" si="112"/>
        <v>-5.7487051333333598E-3</v>
      </c>
      <c r="M554" s="10">
        <f t="shared" si="113"/>
        <v>-2.4591683070370483E-2</v>
      </c>
      <c r="N554" s="10">
        <f t="shared" si="114"/>
        <v>1.7291622324537043E-2</v>
      </c>
      <c r="O554" s="10">
        <f t="shared" si="106"/>
        <v>9.5276839008199108</v>
      </c>
      <c r="P554" s="10">
        <f t="shared" si="107"/>
        <v>0</v>
      </c>
      <c r="Q554" s="9">
        <f t="shared" si="115"/>
        <v>67156.147153941929</v>
      </c>
      <c r="R554" s="9">
        <f t="shared" si="108"/>
        <v>67.15614715394193</v>
      </c>
      <c r="S554" s="9">
        <f t="shared" si="116"/>
        <v>24138.058762410557</v>
      </c>
      <c r="T554" s="38">
        <f t="shared" si="109"/>
        <v>24.138058762410559</v>
      </c>
      <c r="U554" s="38">
        <f t="shared" si="110"/>
        <v>1568.9738195566863</v>
      </c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</row>
    <row r="555" spans="2:33" x14ac:dyDescent="0.75">
      <c r="B555" s="3" t="s">
        <v>8</v>
      </c>
      <c r="C555" s="3">
        <v>551</v>
      </c>
      <c r="D555" s="3">
        <v>551</v>
      </c>
      <c r="E555" s="3">
        <f t="shared" si="104"/>
        <v>4.083333333333333</v>
      </c>
      <c r="F555" s="10">
        <v>14.7</v>
      </c>
      <c r="G555" s="10">
        <f t="shared" si="111"/>
        <v>-0.15277777777777768</v>
      </c>
      <c r="H555" s="10">
        <f t="shared" si="105"/>
        <v>-0.54999999999999982</v>
      </c>
      <c r="I555" s="10">
        <f>'Vehicle Data'!$B$6*'WLTP Calculations'!G555</f>
        <v>-44.715916666666644</v>
      </c>
      <c r="J555" s="10">
        <f>'Vehicle Data'!$B$6*9.81*'Vehicle Data'!$B$8</f>
        <v>57.42499320000001</v>
      </c>
      <c r="K555" s="10">
        <f>0.5*(1.225*'Vehicle Data'!B$9*'Vehicle Data'!B$7*'WLTP Calculations'!F555)</f>
        <v>1.7827425000000001</v>
      </c>
      <c r="L555" s="10">
        <f t="shared" si="112"/>
        <v>1.4491819033333365E-2</v>
      </c>
      <c r="M555" s="10">
        <f t="shared" si="113"/>
        <v>5.9174927719444569E-2</v>
      </c>
      <c r="N555" s="10">
        <f t="shared" si="114"/>
        <v>6.6347187587963069E-2</v>
      </c>
      <c r="O555" s="10">
        <f t="shared" si="106"/>
        <v>36.623647548555617</v>
      </c>
      <c r="P555" s="10">
        <f t="shared" si="107"/>
        <v>0</v>
      </c>
      <c r="Q555" s="9">
        <f t="shared" si="115"/>
        <v>67192.770801490478</v>
      </c>
      <c r="R555" s="9">
        <f t="shared" si="108"/>
        <v>67.192770801490482</v>
      </c>
      <c r="S555" s="9">
        <f t="shared" si="116"/>
        <v>24138.058762410557</v>
      </c>
      <c r="T555" s="38">
        <f t="shared" si="109"/>
        <v>24.138058762410559</v>
      </c>
      <c r="U555" s="38">
        <f t="shared" si="110"/>
        <v>1568.9738195566863</v>
      </c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</row>
    <row r="556" spans="2:33" x14ac:dyDescent="0.75">
      <c r="B556" s="3" t="s">
        <v>8</v>
      </c>
      <c r="C556" s="3">
        <v>552</v>
      </c>
      <c r="D556" s="3">
        <v>552</v>
      </c>
      <c r="E556" s="3">
        <f t="shared" si="104"/>
        <v>3.9722222222222223</v>
      </c>
      <c r="F556" s="10">
        <v>14.3</v>
      </c>
      <c r="G556" s="10">
        <f t="shared" si="111"/>
        <v>-0.13888888888888884</v>
      </c>
      <c r="H556" s="10">
        <f t="shared" si="105"/>
        <v>-0.5</v>
      </c>
      <c r="I556" s="10">
        <f>'Vehicle Data'!$B$6*'WLTP Calculations'!G556</f>
        <v>-40.650833333333324</v>
      </c>
      <c r="J556" s="10">
        <f>'Vehicle Data'!$B$6*9.81*'Vehicle Data'!$B$8</f>
        <v>57.42499320000001</v>
      </c>
      <c r="K556" s="10">
        <f>0.5*(1.225*'Vehicle Data'!B$9*'Vehicle Data'!B$7*'WLTP Calculations'!F556)</f>
        <v>1.7342325000000003</v>
      </c>
      <c r="L556" s="10">
        <f t="shared" si="112"/>
        <v>1.8508392366666689E-2</v>
      </c>
      <c r="M556" s="10">
        <f t="shared" si="113"/>
        <v>7.3519447456481576E-2</v>
      </c>
      <c r="N556" s="10">
        <f t="shared" si="114"/>
        <v>7.1838625800926009E-2</v>
      </c>
      <c r="O556" s="10">
        <f t="shared" si="106"/>
        <v>39.726760067912082</v>
      </c>
      <c r="P556" s="10">
        <f t="shared" si="107"/>
        <v>0</v>
      </c>
      <c r="Q556" s="9">
        <f t="shared" si="115"/>
        <v>67232.497561558397</v>
      </c>
      <c r="R556" s="9">
        <f t="shared" si="108"/>
        <v>67.232497561558404</v>
      </c>
      <c r="S556" s="9">
        <f t="shared" si="116"/>
        <v>24138.058762410557</v>
      </c>
      <c r="T556" s="38">
        <f t="shared" si="109"/>
        <v>24.138058762410559</v>
      </c>
      <c r="U556" s="38">
        <f t="shared" si="110"/>
        <v>1568.9738195566863</v>
      </c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</row>
    <row r="557" spans="2:33" x14ac:dyDescent="0.75">
      <c r="B557" s="3" t="s">
        <v>8</v>
      </c>
      <c r="C557" s="3">
        <v>553</v>
      </c>
      <c r="D557" s="3">
        <v>553</v>
      </c>
      <c r="E557" s="3">
        <f t="shared" si="104"/>
        <v>3.8055555555555554</v>
      </c>
      <c r="F557" s="10">
        <v>13.7</v>
      </c>
      <c r="G557" s="10">
        <f t="shared" si="111"/>
        <v>-0.13888888888888884</v>
      </c>
      <c r="H557" s="10">
        <f t="shared" si="105"/>
        <v>-0.5</v>
      </c>
      <c r="I557" s="10">
        <f>'Vehicle Data'!$B$6*'WLTP Calculations'!G557</f>
        <v>-40.650833333333324</v>
      </c>
      <c r="J557" s="10">
        <f>'Vehicle Data'!$B$6*9.81*'Vehicle Data'!$B$8</f>
        <v>57.42499320000001</v>
      </c>
      <c r="K557" s="10">
        <f>0.5*(1.225*'Vehicle Data'!B$9*'Vehicle Data'!B$7*'WLTP Calculations'!F557)</f>
        <v>1.6614675000000001</v>
      </c>
      <c r="L557" s="10">
        <f t="shared" si="112"/>
        <v>1.8435627366666686E-2</v>
      </c>
      <c r="M557" s="10">
        <f t="shared" si="113"/>
        <v>7.0157804145370442E-2</v>
      </c>
      <c r="N557" s="10">
        <f t="shared" si="114"/>
        <v>9.9080442949074171E-2</v>
      </c>
      <c r="O557" s="10">
        <f t="shared" si="106"/>
        <v>54.890565393787092</v>
      </c>
      <c r="P557" s="10">
        <f t="shared" si="107"/>
        <v>0</v>
      </c>
      <c r="Q557" s="9">
        <f t="shared" si="115"/>
        <v>67287.388126952181</v>
      </c>
      <c r="R557" s="9">
        <f t="shared" si="108"/>
        <v>67.28738812695218</v>
      </c>
      <c r="S557" s="9">
        <f t="shared" si="116"/>
        <v>24138.058762410557</v>
      </c>
      <c r="T557" s="38">
        <f t="shared" si="109"/>
        <v>24.138058762410559</v>
      </c>
      <c r="U557" s="38">
        <f t="shared" si="110"/>
        <v>1568.9738195566863</v>
      </c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</row>
    <row r="558" spans="2:33" x14ac:dyDescent="0.75">
      <c r="B558" s="3" t="s">
        <v>8</v>
      </c>
      <c r="C558" s="3">
        <v>554</v>
      </c>
      <c r="D558" s="3">
        <v>554</v>
      </c>
      <c r="E558" s="3">
        <f t="shared" si="104"/>
        <v>3.6944444444444446</v>
      </c>
      <c r="F558" s="10">
        <v>13.3</v>
      </c>
      <c r="G558" s="10">
        <f t="shared" si="111"/>
        <v>-8.3333333333333259E-2</v>
      </c>
      <c r="H558" s="10">
        <f t="shared" si="105"/>
        <v>-0.29999999999999982</v>
      </c>
      <c r="I558" s="10">
        <f>'Vehicle Data'!$B$6*'WLTP Calculations'!G558</f>
        <v>-24.390499999999982</v>
      </c>
      <c r="J558" s="10">
        <f>'Vehicle Data'!$B$6*9.81*'Vehicle Data'!$B$8</f>
        <v>57.42499320000001</v>
      </c>
      <c r="K558" s="10">
        <f>0.5*(1.225*'Vehicle Data'!B$9*'Vehicle Data'!B$7*'WLTP Calculations'!F558)</f>
        <v>1.6129575000000003</v>
      </c>
      <c r="L558" s="10">
        <f t="shared" si="112"/>
        <v>3.4647450700000026E-2</v>
      </c>
      <c r="M558" s="10">
        <f t="shared" si="113"/>
        <v>0.12800308175277789</v>
      </c>
      <c r="N558" s="10">
        <f t="shared" si="114"/>
        <v>0.15658129508981483</v>
      </c>
      <c r="O558" s="10">
        <f t="shared" si="106"/>
        <v>86.902618774847227</v>
      </c>
      <c r="P558" s="10">
        <f t="shared" si="107"/>
        <v>0</v>
      </c>
      <c r="Q558" s="9">
        <f t="shared" si="115"/>
        <v>67374.290745727034</v>
      </c>
      <c r="R558" s="9">
        <f t="shared" si="108"/>
        <v>67.374290745727038</v>
      </c>
      <c r="S558" s="9">
        <f t="shared" si="116"/>
        <v>24138.058762410557</v>
      </c>
      <c r="T558" s="38">
        <f t="shared" si="109"/>
        <v>24.138058762410559</v>
      </c>
      <c r="U558" s="38">
        <f t="shared" si="110"/>
        <v>1568.9738195566863</v>
      </c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</row>
    <row r="559" spans="2:33" x14ac:dyDescent="0.75">
      <c r="B559" s="3" t="s">
        <v>8</v>
      </c>
      <c r="C559" s="3">
        <v>555</v>
      </c>
      <c r="D559" s="3">
        <v>555</v>
      </c>
      <c r="E559" s="3">
        <f t="shared" si="104"/>
        <v>3.6388888888888888</v>
      </c>
      <c r="F559" s="10">
        <v>13.1</v>
      </c>
      <c r="G559" s="10">
        <f t="shared" si="111"/>
        <v>-2.7777777777777901E-2</v>
      </c>
      <c r="H559" s="10">
        <f t="shared" si="105"/>
        <v>-0.10000000000000053</v>
      </c>
      <c r="I559" s="10">
        <f>'Vehicle Data'!$B$6*'WLTP Calculations'!G559</f>
        <v>-8.1301666666667032</v>
      </c>
      <c r="J559" s="10">
        <f>'Vehicle Data'!$B$6*9.81*'Vehicle Data'!$B$8</f>
        <v>57.42499320000001</v>
      </c>
      <c r="K559" s="10">
        <f>0.5*(1.225*'Vehicle Data'!B$9*'Vehicle Data'!B$7*'WLTP Calculations'!F559)</f>
        <v>1.5887025000000001</v>
      </c>
      <c r="L559" s="10">
        <f t="shared" si="112"/>
        <v>5.0883529033333305E-2</v>
      </c>
      <c r="M559" s="10">
        <f t="shared" si="113"/>
        <v>0.18515950842685175</v>
      </c>
      <c r="N559" s="10">
        <f t="shared" si="114"/>
        <v>0.21474428157500003</v>
      </c>
      <c r="O559" s="10">
        <f t="shared" si="106"/>
        <v>119.39782055570002</v>
      </c>
      <c r="P559" s="10">
        <f t="shared" si="107"/>
        <v>0</v>
      </c>
      <c r="Q559" s="9">
        <f t="shared" si="115"/>
        <v>67493.688566282741</v>
      </c>
      <c r="R559" s="9">
        <f t="shared" si="108"/>
        <v>67.493688566282742</v>
      </c>
      <c r="S559" s="9">
        <f t="shared" si="116"/>
        <v>24138.058762410557</v>
      </c>
      <c r="T559" s="38">
        <f t="shared" si="109"/>
        <v>24.138058762410559</v>
      </c>
      <c r="U559" s="38">
        <f t="shared" si="110"/>
        <v>1568.9738195566863</v>
      </c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</row>
    <row r="560" spans="2:33" x14ac:dyDescent="0.75">
      <c r="B560" s="3" t="s">
        <v>8</v>
      </c>
      <c r="C560" s="3">
        <v>556</v>
      </c>
      <c r="D560" s="3">
        <v>556</v>
      </c>
      <c r="E560" s="3">
        <f t="shared" si="104"/>
        <v>3.6388888888888888</v>
      </c>
      <c r="F560" s="10">
        <v>13.1</v>
      </c>
      <c r="G560" s="10">
        <f t="shared" si="111"/>
        <v>2.7777777777777901E-2</v>
      </c>
      <c r="H560" s="10">
        <f t="shared" si="105"/>
        <v>0.10000000000000053</v>
      </c>
      <c r="I560" s="10">
        <f>'Vehicle Data'!$B$6*'WLTP Calculations'!G560</f>
        <v>8.1301666666667032</v>
      </c>
      <c r="J560" s="10">
        <f>'Vehicle Data'!$B$6*9.81*'Vehicle Data'!$B$8</f>
        <v>57.42499320000001</v>
      </c>
      <c r="K560" s="10">
        <f>0.5*(1.225*'Vehicle Data'!B$9*'Vehicle Data'!B$7*'WLTP Calculations'!F560)</f>
        <v>1.5887025000000001</v>
      </c>
      <c r="L560" s="10">
        <f t="shared" si="112"/>
        <v>6.7143862366666709E-2</v>
      </c>
      <c r="M560" s="10">
        <f t="shared" si="113"/>
        <v>0.24432905472314831</v>
      </c>
      <c r="N560" s="10">
        <f t="shared" si="114"/>
        <v>0.28378452772870388</v>
      </c>
      <c r="O560" s="10">
        <f t="shared" si="106"/>
        <v>158.06798194488806</v>
      </c>
      <c r="P560" s="10">
        <f t="shared" si="107"/>
        <v>0</v>
      </c>
      <c r="Q560" s="9">
        <f t="shared" si="115"/>
        <v>67651.756548227626</v>
      </c>
      <c r="R560" s="9">
        <f t="shared" si="108"/>
        <v>67.651756548227624</v>
      </c>
      <c r="S560" s="9">
        <f t="shared" si="116"/>
        <v>24138.058762410557</v>
      </c>
      <c r="T560" s="38">
        <f t="shared" si="109"/>
        <v>24.138058762410559</v>
      </c>
      <c r="U560" s="38">
        <f t="shared" si="110"/>
        <v>1568.9738195566863</v>
      </c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</row>
    <row r="561" spans="2:33" x14ac:dyDescent="0.75">
      <c r="B561" s="3" t="s">
        <v>8</v>
      </c>
      <c r="C561" s="3">
        <v>557</v>
      </c>
      <c r="D561" s="3">
        <v>557</v>
      </c>
      <c r="E561" s="3">
        <f t="shared" si="104"/>
        <v>3.6944444444444446</v>
      </c>
      <c r="F561" s="10">
        <v>13.3</v>
      </c>
      <c r="G561" s="10">
        <f t="shared" si="111"/>
        <v>9.7222222222222321E-2</v>
      </c>
      <c r="H561" s="10">
        <f t="shared" si="105"/>
        <v>0.35000000000000053</v>
      </c>
      <c r="I561" s="10">
        <f>'Vehicle Data'!$B$6*'WLTP Calculations'!G561</f>
        <v>28.455583333333365</v>
      </c>
      <c r="J561" s="10">
        <f>'Vehicle Data'!$B$6*9.81*'Vehicle Data'!$B$8</f>
        <v>57.42499320000001</v>
      </c>
      <c r="K561" s="10">
        <f>0.5*(1.225*'Vehicle Data'!B$9*'Vehicle Data'!B$7*'WLTP Calculations'!F561)</f>
        <v>1.6129575000000003</v>
      </c>
      <c r="L561" s="10">
        <f t="shared" si="112"/>
        <v>8.7493534033333362E-2</v>
      </c>
      <c r="M561" s="10">
        <f t="shared" si="113"/>
        <v>0.3232400007342594</v>
      </c>
      <c r="N561" s="10">
        <f t="shared" si="114"/>
        <v>0.3683892110837963</v>
      </c>
      <c r="O561" s="10">
        <f t="shared" si="106"/>
        <v>205.56117978475834</v>
      </c>
      <c r="P561" s="10">
        <f t="shared" si="107"/>
        <v>0</v>
      </c>
      <c r="Q561" s="9">
        <f t="shared" si="115"/>
        <v>67857.317728012378</v>
      </c>
      <c r="R561" s="9">
        <f t="shared" si="108"/>
        <v>67.857317728012376</v>
      </c>
      <c r="S561" s="9">
        <f t="shared" si="116"/>
        <v>24138.058762410557</v>
      </c>
      <c r="T561" s="38">
        <f t="shared" si="109"/>
        <v>24.138058762410559</v>
      </c>
      <c r="U561" s="38">
        <f t="shared" si="110"/>
        <v>1568.9738195566863</v>
      </c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</row>
    <row r="562" spans="2:33" x14ac:dyDescent="0.75">
      <c r="B562" s="3" t="s">
        <v>8</v>
      </c>
      <c r="C562" s="3">
        <v>558</v>
      </c>
      <c r="D562" s="3">
        <v>558</v>
      </c>
      <c r="E562" s="3">
        <f t="shared" si="104"/>
        <v>3.8333333333333335</v>
      </c>
      <c r="F562" s="10">
        <v>13.8</v>
      </c>
      <c r="G562" s="10">
        <f t="shared" si="111"/>
        <v>0.16666666666666652</v>
      </c>
      <c r="H562" s="10">
        <f t="shared" si="105"/>
        <v>0.59999999999999964</v>
      </c>
      <c r="I562" s="10">
        <f>'Vehicle Data'!$B$6*'WLTP Calculations'!G562</f>
        <v>48.780999999999963</v>
      </c>
      <c r="J562" s="10">
        <f>'Vehicle Data'!$B$6*9.81*'Vehicle Data'!$B$8</f>
        <v>57.42499320000001</v>
      </c>
      <c r="K562" s="10">
        <f>0.5*(1.225*'Vehicle Data'!B$9*'Vehicle Data'!B$7*'WLTP Calculations'!F562)</f>
        <v>1.6735950000000002</v>
      </c>
      <c r="L562" s="10">
        <f t="shared" si="112"/>
        <v>0.10787958819999997</v>
      </c>
      <c r="M562" s="10">
        <f t="shared" si="113"/>
        <v>0.41353842143333325</v>
      </c>
      <c r="N562" s="10">
        <f t="shared" si="114"/>
        <v>0.54699707115416651</v>
      </c>
      <c r="O562" s="10">
        <f t="shared" si="106"/>
        <v>305.77136277517906</v>
      </c>
      <c r="P562" s="10">
        <f t="shared" si="107"/>
        <v>0</v>
      </c>
      <c r="Q562" s="9">
        <f t="shared" si="115"/>
        <v>68163.089090787558</v>
      </c>
      <c r="R562" s="9">
        <f t="shared" si="108"/>
        <v>68.163089090787565</v>
      </c>
      <c r="S562" s="9">
        <f t="shared" si="116"/>
        <v>24138.058762410557</v>
      </c>
      <c r="T562" s="38">
        <f t="shared" si="109"/>
        <v>24.138058762410559</v>
      </c>
      <c r="U562" s="38">
        <f t="shared" si="110"/>
        <v>1568.9738195566863</v>
      </c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</row>
    <row r="563" spans="2:33" x14ac:dyDescent="0.75">
      <c r="B563" s="3" t="s">
        <v>8</v>
      </c>
      <c r="C563" s="3">
        <v>559</v>
      </c>
      <c r="D563" s="3">
        <v>559</v>
      </c>
      <c r="E563" s="3">
        <f t="shared" si="104"/>
        <v>4.0277777777777777</v>
      </c>
      <c r="F563" s="10">
        <v>14.5</v>
      </c>
      <c r="G563" s="10">
        <f t="shared" si="111"/>
        <v>0.37499999999999978</v>
      </c>
      <c r="H563" s="10">
        <f t="shared" si="105"/>
        <v>1.3499999999999996</v>
      </c>
      <c r="I563" s="10">
        <f>'Vehicle Data'!$B$6*'WLTP Calculations'!G563</f>
        <v>109.75724999999994</v>
      </c>
      <c r="J563" s="10">
        <f>'Vehicle Data'!$B$6*9.81*'Vehicle Data'!$B$8</f>
        <v>57.42499320000001</v>
      </c>
      <c r="K563" s="10">
        <f>0.5*(1.225*'Vehicle Data'!B$9*'Vehicle Data'!B$7*'WLTP Calculations'!F563)</f>
        <v>1.7584875000000002</v>
      </c>
      <c r="L563" s="10">
        <f t="shared" si="112"/>
        <v>0.16894073069999996</v>
      </c>
      <c r="M563" s="10">
        <f t="shared" si="113"/>
        <v>0.68045572087499984</v>
      </c>
      <c r="N563" s="10">
        <f t="shared" si="114"/>
        <v>0.70930791343055555</v>
      </c>
      <c r="O563" s="10">
        <f t="shared" si="106"/>
        <v>397.21243152111111</v>
      </c>
      <c r="P563" s="10">
        <f t="shared" si="107"/>
        <v>0</v>
      </c>
      <c r="Q563" s="9">
        <f t="shared" si="115"/>
        <v>68560.30152230867</v>
      </c>
      <c r="R563" s="9">
        <f t="shared" si="108"/>
        <v>68.560301522308663</v>
      </c>
      <c r="S563" s="9">
        <f t="shared" si="116"/>
        <v>24138.058762410557</v>
      </c>
      <c r="T563" s="38">
        <f t="shared" si="109"/>
        <v>24.138058762410559</v>
      </c>
      <c r="U563" s="38">
        <f t="shared" si="110"/>
        <v>1568.9738195566863</v>
      </c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</row>
    <row r="564" spans="2:33" x14ac:dyDescent="0.75">
      <c r="B564" s="3" t="s">
        <v>8</v>
      </c>
      <c r="C564" s="3">
        <v>560</v>
      </c>
      <c r="D564" s="3">
        <v>560</v>
      </c>
      <c r="E564" s="3">
        <f t="shared" si="104"/>
        <v>4.583333333333333</v>
      </c>
      <c r="F564" s="10">
        <v>16.5</v>
      </c>
      <c r="G564" s="10">
        <f t="shared" si="111"/>
        <v>0.34722222222222232</v>
      </c>
      <c r="H564" s="10">
        <f t="shared" si="105"/>
        <v>1.25</v>
      </c>
      <c r="I564" s="10">
        <f>'Vehicle Data'!$B$6*'WLTP Calculations'!G564</f>
        <v>101.62708333333337</v>
      </c>
      <c r="J564" s="10">
        <f>'Vehicle Data'!$B$6*9.81*'Vehicle Data'!$B$8</f>
        <v>57.42499320000001</v>
      </c>
      <c r="K564" s="10">
        <f>0.5*(1.225*'Vehicle Data'!B$9*'Vehicle Data'!B$7*'WLTP Calculations'!F564)</f>
        <v>2.0010375000000002</v>
      </c>
      <c r="L564" s="10">
        <f t="shared" si="112"/>
        <v>0.16105311403333336</v>
      </c>
      <c r="M564" s="10">
        <f t="shared" si="113"/>
        <v>0.73816010598611115</v>
      </c>
      <c r="N564" s="10">
        <f t="shared" si="114"/>
        <v>0.55752525337268533</v>
      </c>
      <c r="O564" s="10">
        <f t="shared" si="106"/>
        <v>312.77166714207647</v>
      </c>
      <c r="P564" s="10">
        <f t="shared" si="107"/>
        <v>0</v>
      </c>
      <c r="Q564" s="9">
        <f t="shared" si="115"/>
        <v>68873.073189450748</v>
      </c>
      <c r="R564" s="9">
        <f t="shared" si="108"/>
        <v>68.87307318945075</v>
      </c>
      <c r="S564" s="9">
        <f t="shared" si="116"/>
        <v>24138.058762410557</v>
      </c>
      <c r="T564" s="38">
        <f t="shared" si="109"/>
        <v>24.138058762410559</v>
      </c>
      <c r="U564" s="38">
        <f t="shared" si="110"/>
        <v>1568.9738195566863</v>
      </c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</row>
    <row r="565" spans="2:33" x14ac:dyDescent="0.75">
      <c r="B565" s="3" t="s">
        <v>8</v>
      </c>
      <c r="C565" s="3">
        <v>561</v>
      </c>
      <c r="D565" s="3">
        <v>561</v>
      </c>
      <c r="E565" s="3">
        <f t="shared" si="104"/>
        <v>4.7222222222222223</v>
      </c>
      <c r="F565" s="10">
        <v>17</v>
      </c>
      <c r="G565" s="10">
        <f t="shared" si="111"/>
        <v>6.9444444444444642E-2</v>
      </c>
      <c r="H565" s="10">
        <f t="shared" si="105"/>
        <v>0.25</v>
      </c>
      <c r="I565" s="10">
        <f>'Vehicle Data'!$B$6*'WLTP Calculations'!G565</f>
        <v>20.325416666666726</v>
      </c>
      <c r="J565" s="10">
        <f>'Vehicle Data'!$B$6*9.81*'Vehicle Data'!$B$8</f>
        <v>57.42499320000001</v>
      </c>
      <c r="K565" s="10">
        <f>0.5*(1.225*'Vehicle Data'!B$9*'Vehicle Data'!B$7*'WLTP Calculations'!F565)</f>
        <v>2.0616750000000001</v>
      </c>
      <c r="L565" s="10">
        <f t="shared" si="112"/>
        <v>7.9812084866666716E-2</v>
      </c>
      <c r="M565" s="10">
        <f t="shared" si="113"/>
        <v>0.3768904007592595</v>
      </c>
      <c r="N565" s="10">
        <f t="shared" si="114"/>
        <v>0.32889983362962977</v>
      </c>
      <c r="O565" s="10">
        <f t="shared" si="106"/>
        <v>184.84170649985194</v>
      </c>
      <c r="P565" s="10">
        <f t="shared" si="107"/>
        <v>0</v>
      </c>
      <c r="Q565" s="9">
        <f t="shared" si="115"/>
        <v>69057.914895950598</v>
      </c>
      <c r="R565" s="9">
        <f t="shared" si="108"/>
        <v>69.057914895950603</v>
      </c>
      <c r="S565" s="9">
        <f t="shared" si="116"/>
        <v>24138.058762410557</v>
      </c>
      <c r="T565" s="38">
        <f t="shared" si="109"/>
        <v>24.138058762410559</v>
      </c>
      <c r="U565" s="38">
        <f t="shared" si="110"/>
        <v>1568.9738195566863</v>
      </c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</row>
    <row r="566" spans="2:33" x14ac:dyDescent="0.75">
      <c r="B566" s="3" t="s">
        <v>8</v>
      </c>
      <c r="C566" s="3">
        <v>562</v>
      </c>
      <c r="D566" s="3">
        <v>562</v>
      </c>
      <c r="E566" s="3">
        <f t="shared" si="104"/>
        <v>4.7222222222222223</v>
      </c>
      <c r="F566" s="10">
        <v>17</v>
      </c>
      <c r="G566" s="10">
        <f t="shared" si="111"/>
        <v>0</v>
      </c>
      <c r="H566" s="10">
        <f t="shared" si="105"/>
        <v>0</v>
      </c>
      <c r="I566" s="10">
        <f>'Vehicle Data'!$B$6*'WLTP Calculations'!G566</f>
        <v>0</v>
      </c>
      <c r="J566" s="10">
        <f>'Vehicle Data'!$B$6*9.81*'Vehicle Data'!$B$8</f>
        <v>57.42499320000001</v>
      </c>
      <c r="K566" s="10">
        <f>0.5*(1.225*'Vehicle Data'!B$9*'Vehicle Data'!B$7*'WLTP Calculations'!F566)</f>
        <v>2.0616750000000001</v>
      </c>
      <c r="L566" s="10">
        <f t="shared" si="112"/>
        <v>5.9486668200000009E-2</v>
      </c>
      <c r="M566" s="10">
        <f t="shared" si="113"/>
        <v>0.28090926650000003</v>
      </c>
      <c r="N566" s="10">
        <f t="shared" si="114"/>
        <v>0.12733945168518515</v>
      </c>
      <c r="O566" s="10">
        <f t="shared" si="106"/>
        <v>71.692111298759244</v>
      </c>
      <c r="P566" s="10">
        <f t="shared" si="107"/>
        <v>0</v>
      </c>
      <c r="Q566" s="9">
        <f t="shared" si="115"/>
        <v>69129.60700724936</v>
      </c>
      <c r="R566" s="9">
        <f t="shared" si="108"/>
        <v>69.129607007249362</v>
      </c>
      <c r="S566" s="9">
        <f t="shared" si="116"/>
        <v>24138.058762410557</v>
      </c>
      <c r="T566" s="38">
        <f t="shared" si="109"/>
        <v>24.138058762410559</v>
      </c>
      <c r="U566" s="38">
        <f t="shared" si="110"/>
        <v>1568.9738195566863</v>
      </c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</row>
    <row r="567" spans="2:33" x14ac:dyDescent="0.75">
      <c r="B567" s="3" t="s">
        <v>8</v>
      </c>
      <c r="C567" s="3">
        <v>563</v>
      </c>
      <c r="D567" s="3">
        <v>563</v>
      </c>
      <c r="E567" s="3">
        <f t="shared" si="104"/>
        <v>4.7222222222222223</v>
      </c>
      <c r="F567" s="10">
        <v>17</v>
      </c>
      <c r="G567" s="10">
        <f>($E568-$E566)/2</f>
        <v>-0.22222222222222232</v>
      </c>
      <c r="H567" s="10">
        <f t="shared" si="105"/>
        <v>-0.79999999999999982</v>
      </c>
      <c r="I567" s="10">
        <f>'Vehicle Data'!$B$6*'WLTP Calculations'!G567</f>
        <v>-65.04133333333337</v>
      </c>
      <c r="J567" s="10">
        <f>'Vehicle Data'!$B$6*9.81*'Vehicle Data'!$B$8</f>
        <v>57.42499320000001</v>
      </c>
      <c r="K567" s="10">
        <f>0.5*(1.225*'Vehicle Data'!B$9*'Vehicle Data'!B$7*'WLTP Calculations'!F567)</f>
        <v>2.0616750000000001</v>
      </c>
      <c r="L567" s="10">
        <f t="shared" si="112"/>
        <v>-5.5546651333333594E-3</v>
      </c>
      <c r="M567" s="10">
        <f t="shared" si="113"/>
        <v>-2.6230363129629754E-2</v>
      </c>
      <c r="N567" s="10">
        <f t="shared" si="114"/>
        <v>-0.48623338652592618</v>
      </c>
      <c r="O567" s="10">
        <f t="shared" si="106"/>
        <v>0</v>
      </c>
      <c r="P567" s="10">
        <f t="shared" si="107"/>
        <v>-274.23563000062239</v>
      </c>
      <c r="Q567" s="9">
        <f t="shared" si="115"/>
        <v>69129.60700724936</v>
      </c>
      <c r="R567" s="9">
        <f t="shared" si="108"/>
        <v>69.129607007249362</v>
      </c>
      <c r="S567" s="9">
        <f t="shared" si="116"/>
        <v>24412.294392411179</v>
      </c>
      <c r="T567" s="38">
        <f t="shared" si="109"/>
        <v>24.41229439241118</v>
      </c>
      <c r="U567" s="38">
        <f t="shared" si="110"/>
        <v>1586.7991355067268</v>
      </c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</row>
    <row r="568" spans="2:33" x14ac:dyDescent="0.75">
      <c r="B568" s="3" t="s">
        <v>8</v>
      </c>
      <c r="C568" s="3">
        <v>564</v>
      </c>
      <c r="D568" s="3">
        <v>564</v>
      </c>
      <c r="E568" s="3">
        <f t="shared" si="104"/>
        <v>4.2777777777777777</v>
      </c>
      <c r="F568" s="10">
        <v>15.4</v>
      </c>
      <c r="G568" s="10">
        <f t="shared" si="111"/>
        <v>-0.95833333333333348</v>
      </c>
      <c r="H568" s="10">
        <f t="shared" si="105"/>
        <v>-3.45</v>
      </c>
      <c r="I568" s="10">
        <f>'Vehicle Data'!$B$6*'WLTP Calculations'!G568</f>
        <v>-280.49075000000011</v>
      </c>
      <c r="J568" s="10">
        <f>'Vehicle Data'!$B$6*9.81*'Vehicle Data'!$B$8</f>
        <v>57.42499320000001</v>
      </c>
      <c r="K568" s="10">
        <f>0.5*(1.225*'Vehicle Data'!B$9*'Vehicle Data'!B$7*'WLTP Calculations'!F568)</f>
        <v>1.8676350000000002</v>
      </c>
      <c r="L568" s="10">
        <f t="shared" si="112"/>
        <v>-0.22119812180000009</v>
      </c>
      <c r="M568" s="10">
        <f t="shared" si="113"/>
        <v>-0.94623640992222258</v>
      </c>
      <c r="N568" s="10">
        <f t="shared" si="114"/>
        <v>-0.99530077754398172</v>
      </c>
      <c r="O568" s="10">
        <f t="shared" si="106"/>
        <v>0</v>
      </c>
      <c r="P568" s="10">
        <f t="shared" si="107"/>
        <v>-562.34493931234965</v>
      </c>
      <c r="Q568" s="9">
        <f t="shared" si="115"/>
        <v>69129.60700724936</v>
      </c>
      <c r="R568" s="9">
        <f t="shared" si="108"/>
        <v>69.129607007249362</v>
      </c>
      <c r="S568" s="9">
        <f t="shared" si="116"/>
        <v>24974.639331723527</v>
      </c>
      <c r="T568" s="38">
        <f t="shared" si="109"/>
        <v>24.974639331723527</v>
      </c>
      <c r="U568" s="38">
        <f t="shared" si="110"/>
        <v>1623.3515565620291</v>
      </c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</row>
    <row r="569" spans="2:33" x14ac:dyDescent="0.75">
      <c r="B569" s="3" t="s">
        <v>8</v>
      </c>
      <c r="C569" s="3">
        <v>565</v>
      </c>
      <c r="D569" s="3">
        <v>565</v>
      </c>
      <c r="E569" s="3">
        <f t="shared" si="104"/>
        <v>2.8055555555555554</v>
      </c>
      <c r="F569" s="10">
        <v>10.1</v>
      </c>
      <c r="G569" s="10">
        <f t="shared" si="111"/>
        <v>-1.4722222222222223</v>
      </c>
      <c r="H569" s="10">
        <f t="shared" si="105"/>
        <v>-5.3000000000000007</v>
      </c>
      <c r="I569" s="10">
        <f>'Vehicle Data'!$B$6*'WLTP Calculations'!G569</f>
        <v>-430.89883333333341</v>
      </c>
      <c r="J569" s="10">
        <f>'Vehicle Data'!$B$6*9.81*'Vehicle Data'!$B$8</f>
        <v>57.42499320000001</v>
      </c>
      <c r="K569" s="10">
        <f>0.5*(1.225*'Vehicle Data'!B$9*'Vehicle Data'!B$7*'WLTP Calculations'!F569)</f>
        <v>1.2248775000000001</v>
      </c>
      <c r="L569" s="10">
        <f t="shared" si="112"/>
        <v>-0.3722489626333334</v>
      </c>
      <c r="M569" s="10">
        <f t="shared" si="113"/>
        <v>-1.044365145165741</v>
      </c>
      <c r="N569" s="10">
        <f t="shared" si="114"/>
        <v>-0.7572267748939816</v>
      </c>
      <c r="O569" s="10">
        <f t="shared" si="106"/>
        <v>0</v>
      </c>
      <c r="P569" s="10">
        <f t="shared" si="107"/>
        <v>-428.59035458999358</v>
      </c>
      <c r="Q569" s="9">
        <f t="shared" si="115"/>
        <v>69129.60700724936</v>
      </c>
      <c r="R569" s="9">
        <f t="shared" si="108"/>
        <v>69.129607007249362</v>
      </c>
      <c r="S569" s="9">
        <f t="shared" si="116"/>
        <v>25403.22968631352</v>
      </c>
      <c r="T569" s="38">
        <f t="shared" si="109"/>
        <v>25.403229686313519</v>
      </c>
      <c r="U569" s="38">
        <f t="shared" si="110"/>
        <v>1651.2099296103788</v>
      </c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</row>
    <row r="570" spans="2:33" x14ac:dyDescent="0.75">
      <c r="B570" s="3" t="s">
        <v>8</v>
      </c>
      <c r="C570" s="3">
        <v>566</v>
      </c>
      <c r="D570" s="3">
        <v>566</v>
      </c>
      <c r="E570" s="3">
        <f t="shared" si="104"/>
        <v>1.3333333333333333</v>
      </c>
      <c r="F570" s="10">
        <v>4.8</v>
      </c>
      <c r="G570" s="10">
        <f t="shared" si="111"/>
        <v>-1.4027777777777777</v>
      </c>
      <c r="H570" s="10">
        <f t="shared" si="105"/>
        <v>-5.05</v>
      </c>
      <c r="I570" s="10">
        <f>'Vehicle Data'!$B$6*'WLTP Calculations'!G570</f>
        <v>-410.57341666666667</v>
      </c>
      <c r="J570" s="10">
        <f>'Vehicle Data'!$B$6*9.81*'Vehicle Data'!$B$8</f>
        <v>57.42499320000001</v>
      </c>
      <c r="K570" s="10">
        <f>0.5*(1.225*'Vehicle Data'!B$9*'Vehicle Data'!B$7*'WLTP Calculations'!F570)</f>
        <v>0.58211999999999997</v>
      </c>
      <c r="L570" s="10">
        <f t="shared" si="112"/>
        <v>-0.35256630346666668</v>
      </c>
      <c r="M570" s="10">
        <f t="shared" si="113"/>
        <v>-0.47008840462222223</v>
      </c>
      <c r="N570" s="10">
        <f t="shared" si="114"/>
        <v>-0.23504420231111112</v>
      </c>
      <c r="O570" s="10">
        <f t="shared" si="106"/>
        <v>0</v>
      </c>
      <c r="P570" s="10">
        <f t="shared" si="107"/>
        <v>-133.2700627104</v>
      </c>
      <c r="Q570" s="9">
        <f t="shared" si="115"/>
        <v>69129.60700724936</v>
      </c>
      <c r="R570" s="9">
        <f t="shared" si="108"/>
        <v>69.129607007249362</v>
      </c>
      <c r="S570" s="9">
        <f t="shared" si="116"/>
        <v>25536.499749023918</v>
      </c>
      <c r="T570" s="38">
        <f t="shared" si="109"/>
        <v>25.536499749023918</v>
      </c>
      <c r="U570" s="38">
        <f t="shared" si="110"/>
        <v>1659.8724836865547</v>
      </c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</row>
    <row r="571" spans="2:33" x14ac:dyDescent="0.75">
      <c r="B571" s="3" t="s">
        <v>8</v>
      </c>
      <c r="C571" s="3">
        <v>567</v>
      </c>
      <c r="D571" s="3">
        <v>567</v>
      </c>
      <c r="E571" s="3">
        <f t="shared" si="104"/>
        <v>0</v>
      </c>
      <c r="F571" s="10">
        <v>0</v>
      </c>
      <c r="G571" s="10">
        <f t="shared" si="111"/>
        <v>-0.66666666666666663</v>
      </c>
      <c r="H571" s="10">
        <f t="shared" si="105"/>
        <v>-2.4</v>
      </c>
      <c r="I571" s="10">
        <f>'Vehicle Data'!$B$6*'WLTP Calculations'!G571</f>
        <v>-195.12400000000002</v>
      </c>
      <c r="J571" s="10">
        <f>'Vehicle Data'!$B$6*9.81*'Vehicle Data'!$B$8</f>
        <v>57.42499320000001</v>
      </c>
      <c r="K571" s="10">
        <f>0.5*(1.225*'Vehicle Data'!B$9*'Vehicle Data'!B$7*'WLTP Calculations'!F571)</f>
        <v>0</v>
      </c>
      <c r="L571" s="10">
        <f t="shared" si="112"/>
        <v>-0.1376990068</v>
      </c>
      <c r="M571" s="10">
        <f t="shared" si="113"/>
        <v>0</v>
      </c>
      <c r="N571" s="10">
        <f t="shared" si="114"/>
        <v>0</v>
      </c>
      <c r="O571" s="10">
        <f t="shared" si="106"/>
        <v>0</v>
      </c>
      <c r="P571" s="10">
        <f t="shared" si="107"/>
        <v>0</v>
      </c>
      <c r="Q571" s="9">
        <f t="shared" si="115"/>
        <v>69129.60700724936</v>
      </c>
      <c r="R571" s="9">
        <f t="shared" si="108"/>
        <v>69.129607007249362</v>
      </c>
      <c r="S571" s="9">
        <f t="shared" si="116"/>
        <v>25536.499749023918</v>
      </c>
      <c r="T571" s="38">
        <f t="shared" si="109"/>
        <v>25.536499749023918</v>
      </c>
      <c r="U571" s="38">
        <f t="shared" si="110"/>
        <v>1659.8724836865547</v>
      </c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</row>
    <row r="572" spans="2:33" x14ac:dyDescent="0.75">
      <c r="B572" s="3" t="s">
        <v>8</v>
      </c>
      <c r="C572" s="3">
        <v>568</v>
      </c>
      <c r="D572" s="3">
        <v>568</v>
      </c>
      <c r="E572" s="3">
        <f t="shared" si="104"/>
        <v>0</v>
      </c>
      <c r="F572" s="10">
        <v>0</v>
      </c>
      <c r="G572" s="10">
        <f t="shared" si="111"/>
        <v>0</v>
      </c>
      <c r="H572" s="10">
        <f t="shared" si="105"/>
        <v>0</v>
      </c>
      <c r="I572" s="10">
        <f>'Vehicle Data'!$B$6*'WLTP Calculations'!G572</f>
        <v>0</v>
      </c>
      <c r="J572" s="10">
        <f>'Vehicle Data'!$B$6*9.81*'Vehicle Data'!$B$8</f>
        <v>57.42499320000001</v>
      </c>
      <c r="K572" s="10">
        <f>0.5*(1.225*'Vehicle Data'!B$9*'Vehicle Data'!B$7*'WLTP Calculations'!F572)</f>
        <v>0</v>
      </c>
      <c r="L572" s="10">
        <f t="shared" si="112"/>
        <v>5.742499320000001E-2</v>
      </c>
      <c r="M572" s="10">
        <f t="shared" si="113"/>
        <v>0</v>
      </c>
      <c r="N572" s="10">
        <f t="shared" si="114"/>
        <v>0</v>
      </c>
      <c r="O572" s="10">
        <f t="shared" si="106"/>
        <v>0</v>
      </c>
      <c r="P572" s="10">
        <f t="shared" si="107"/>
        <v>0</v>
      </c>
      <c r="Q572" s="9">
        <f t="shared" si="115"/>
        <v>69129.60700724936</v>
      </c>
      <c r="R572" s="9">
        <f t="shared" si="108"/>
        <v>69.129607007249362</v>
      </c>
      <c r="S572" s="9">
        <f t="shared" si="116"/>
        <v>25536.499749023918</v>
      </c>
      <c r="T572" s="38">
        <f t="shared" si="109"/>
        <v>25.536499749023918</v>
      </c>
      <c r="U572" s="38">
        <f t="shared" si="110"/>
        <v>1659.8724836865547</v>
      </c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</row>
    <row r="573" spans="2:33" x14ac:dyDescent="0.75">
      <c r="B573" s="3" t="s">
        <v>8</v>
      </c>
      <c r="C573" s="3">
        <v>569</v>
      </c>
      <c r="D573" s="3">
        <v>569</v>
      </c>
      <c r="E573" s="3">
        <f t="shared" si="104"/>
        <v>0</v>
      </c>
      <c r="F573" s="10">
        <v>0</v>
      </c>
      <c r="G573" s="10">
        <f t="shared" si="111"/>
        <v>0</v>
      </c>
      <c r="H573" s="10">
        <f t="shared" si="105"/>
        <v>0</v>
      </c>
      <c r="I573" s="10">
        <f>'Vehicle Data'!$B$6*'WLTP Calculations'!G573</f>
        <v>0</v>
      </c>
      <c r="J573" s="10">
        <f>'Vehicle Data'!$B$6*9.81*'Vehicle Data'!$B$8</f>
        <v>57.42499320000001</v>
      </c>
      <c r="K573" s="10">
        <f>0.5*(1.225*'Vehicle Data'!B$9*'Vehicle Data'!B$7*'WLTP Calculations'!F573)</f>
        <v>0</v>
      </c>
      <c r="L573" s="10">
        <f t="shared" si="112"/>
        <v>5.742499320000001E-2</v>
      </c>
      <c r="M573" s="10">
        <f t="shared" si="113"/>
        <v>0</v>
      </c>
      <c r="N573" s="10">
        <f t="shared" si="114"/>
        <v>0</v>
      </c>
      <c r="O573" s="10">
        <f t="shared" si="106"/>
        <v>0</v>
      </c>
      <c r="P573" s="10">
        <f t="shared" si="107"/>
        <v>0</v>
      </c>
      <c r="Q573" s="9">
        <f t="shared" si="115"/>
        <v>69129.60700724936</v>
      </c>
      <c r="R573" s="9">
        <f t="shared" si="108"/>
        <v>69.129607007249362</v>
      </c>
      <c r="S573" s="9">
        <f t="shared" si="116"/>
        <v>25536.499749023918</v>
      </c>
      <c r="T573" s="38">
        <f t="shared" si="109"/>
        <v>25.536499749023918</v>
      </c>
      <c r="U573" s="38">
        <f t="shared" si="110"/>
        <v>1659.8724836865547</v>
      </c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</row>
    <row r="574" spans="2:33" x14ac:dyDescent="0.75">
      <c r="B574" s="3" t="s">
        <v>8</v>
      </c>
      <c r="C574" s="3">
        <v>570</v>
      </c>
      <c r="D574" s="3">
        <v>570</v>
      </c>
      <c r="E574" s="3">
        <f t="shared" si="104"/>
        <v>0</v>
      </c>
      <c r="F574" s="10">
        <v>0</v>
      </c>
      <c r="G574" s="10">
        <f t="shared" si="111"/>
        <v>0</v>
      </c>
      <c r="H574" s="10">
        <f t="shared" si="105"/>
        <v>0</v>
      </c>
      <c r="I574" s="10">
        <f>'Vehicle Data'!$B$6*'WLTP Calculations'!G574</f>
        <v>0</v>
      </c>
      <c r="J574" s="10">
        <f>'Vehicle Data'!$B$6*9.81*'Vehicle Data'!$B$8</f>
        <v>57.42499320000001</v>
      </c>
      <c r="K574" s="10">
        <f>0.5*(1.225*'Vehicle Data'!B$9*'Vehicle Data'!B$7*'WLTP Calculations'!F574)</f>
        <v>0</v>
      </c>
      <c r="L574" s="10">
        <f t="shared" si="112"/>
        <v>5.742499320000001E-2</v>
      </c>
      <c r="M574" s="10">
        <f t="shared" si="113"/>
        <v>0</v>
      </c>
      <c r="N574" s="10">
        <f t="shared" si="114"/>
        <v>0</v>
      </c>
      <c r="O574" s="10">
        <f t="shared" si="106"/>
        <v>0</v>
      </c>
      <c r="P574" s="10">
        <f t="shared" si="107"/>
        <v>0</v>
      </c>
      <c r="Q574" s="9">
        <f t="shared" si="115"/>
        <v>69129.60700724936</v>
      </c>
      <c r="R574" s="9">
        <f t="shared" si="108"/>
        <v>69.129607007249362</v>
      </c>
      <c r="S574" s="9">
        <f t="shared" si="116"/>
        <v>25536.499749023918</v>
      </c>
      <c r="T574" s="38">
        <f t="shared" si="109"/>
        <v>25.536499749023918</v>
      </c>
      <c r="U574" s="38">
        <f t="shared" si="110"/>
        <v>1659.8724836865547</v>
      </c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</row>
    <row r="575" spans="2:33" x14ac:dyDescent="0.75">
      <c r="B575" s="3" t="s">
        <v>8</v>
      </c>
      <c r="C575" s="3">
        <v>571</v>
      </c>
      <c r="D575" s="3">
        <v>571</v>
      </c>
      <c r="E575" s="3">
        <f t="shared" si="104"/>
        <v>0</v>
      </c>
      <c r="F575" s="10">
        <v>0</v>
      </c>
      <c r="G575" s="10">
        <f t="shared" si="111"/>
        <v>0</v>
      </c>
      <c r="H575" s="10">
        <f t="shared" si="105"/>
        <v>0</v>
      </c>
      <c r="I575" s="10">
        <f>'Vehicle Data'!$B$6*'WLTP Calculations'!G575</f>
        <v>0</v>
      </c>
      <c r="J575" s="10">
        <f>'Vehicle Data'!$B$6*9.81*'Vehicle Data'!$B$8</f>
        <v>57.42499320000001</v>
      </c>
      <c r="K575" s="10">
        <f>0.5*(1.225*'Vehicle Data'!B$9*'Vehicle Data'!B$7*'WLTP Calculations'!F575)</f>
        <v>0</v>
      </c>
      <c r="L575" s="10">
        <f t="shared" si="112"/>
        <v>5.742499320000001E-2</v>
      </c>
      <c r="M575" s="10">
        <f t="shared" si="113"/>
        <v>0</v>
      </c>
      <c r="N575" s="10">
        <f t="shared" si="114"/>
        <v>0</v>
      </c>
      <c r="O575" s="10">
        <f t="shared" si="106"/>
        <v>0</v>
      </c>
      <c r="P575" s="10">
        <f t="shared" si="107"/>
        <v>0</v>
      </c>
      <c r="Q575" s="9">
        <f t="shared" si="115"/>
        <v>69129.60700724936</v>
      </c>
      <c r="R575" s="9">
        <f t="shared" si="108"/>
        <v>69.129607007249362</v>
      </c>
      <c r="S575" s="9">
        <f t="shared" si="116"/>
        <v>25536.499749023918</v>
      </c>
      <c r="T575" s="38">
        <f t="shared" si="109"/>
        <v>25.536499749023918</v>
      </c>
      <c r="U575" s="38">
        <f t="shared" si="110"/>
        <v>1659.8724836865547</v>
      </c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</row>
    <row r="576" spans="2:33" x14ac:dyDescent="0.75">
      <c r="B576" s="3" t="s">
        <v>8</v>
      </c>
      <c r="C576" s="3">
        <v>572</v>
      </c>
      <c r="D576" s="3">
        <v>572</v>
      </c>
      <c r="E576" s="3">
        <f t="shared" si="104"/>
        <v>0</v>
      </c>
      <c r="F576" s="10">
        <v>0</v>
      </c>
      <c r="G576" s="10">
        <f t="shared" si="111"/>
        <v>0</v>
      </c>
      <c r="H576" s="10">
        <f t="shared" si="105"/>
        <v>0</v>
      </c>
      <c r="I576" s="10">
        <f>'Vehicle Data'!$B$6*'WLTP Calculations'!G576</f>
        <v>0</v>
      </c>
      <c r="J576" s="10">
        <f>'Vehicle Data'!$B$6*9.81*'Vehicle Data'!$B$8</f>
        <v>57.42499320000001</v>
      </c>
      <c r="K576" s="10">
        <f>0.5*(1.225*'Vehicle Data'!B$9*'Vehicle Data'!B$7*'WLTP Calculations'!F576)</f>
        <v>0</v>
      </c>
      <c r="L576" s="10">
        <f t="shared" si="112"/>
        <v>5.742499320000001E-2</v>
      </c>
      <c r="M576" s="10">
        <f t="shared" si="113"/>
        <v>0</v>
      </c>
      <c r="N576" s="10">
        <f t="shared" si="114"/>
        <v>0</v>
      </c>
      <c r="O576" s="10">
        <f t="shared" si="106"/>
        <v>0</v>
      </c>
      <c r="P576" s="10">
        <f t="shared" si="107"/>
        <v>0</v>
      </c>
      <c r="Q576" s="9">
        <f t="shared" si="115"/>
        <v>69129.60700724936</v>
      </c>
      <c r="R576" s="9">
        <f t="shared" si="108"/>
        <v>69.129607007249362</v>
      </c>
      <c r="S576" s="9">
        <f t="shared" si="116"/>
        <v>25536.499749023918</v>
      </c>
      <c r="T576" s="38">
        <f t="shared" si="109"/>
        <v>25.536499749023918</v>
      </c>
      <c r="U576" s="38">
        <f t="shared" si="110"/>
        <v>1659.8724836865547</v>
      </c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</row>
    <row r="577" spans="2:33" x14ac:dyDescent="0.75">
      <c r="B577" s="3" t="s">
        <v>8</v>
      </c>
      <c r="C577" s="3">
        <v>573</v>
      </c>
      <c r="D577" s="3">
        <v>573</v>
      </c>
      <c r="E577" s="3">
        <f t="shared" si="104"/>
        <v>0</v>
      </c>
      <c r="F577" s="10">
        <v>0</v>
      </c>
      <c r="G577" s="10">
        <f t="shared" si="111"/>
        <v>0</v>
      </c>
      <c r="H577" s="10">
        <f t="shared" si="105"/>
        <v>0</v>
      </c>
      <c r="I577" s="10">
        <f>'Vehicle Data'!$B$6*'WLTP Calculations'!G577</f>
        <v>0</v>
      </c>
      <c r="J577" s="10">
        <f>'Vehicle Data'!$B$6*9.81*'Vehicle Data'!$B$8</f>
        <v>57.42499320000001</v>
      </c>
      <c r="K577" s="10">
        <f>0.5*(1.225*'Vehicle Data'!B$9*'Vehicle Data'!B$7*'WLTP Calculations'!F577)</f>
        <v>0</v>
      </c>
      <c r="L577" s="10">
        <f t="shared" si="112"/>
        <v>5.742499320000001E-2</v>
      </c>
      <c r="M577" s="10">
        <f t="shared" si="113"/>
        <v>0</v>
      </c>
      <c r="N577" s="10">
        <f t="shared" si="114"/>
        <v>0</v>
      </c>
      <c r="O577" s="10">
        <f t="shared" si="106"/>
        <v>0</v>
      </c>
      <c r="P577" s="10">
        <f t="shared" si="107"/>
        <v>0</v>
      </c>
      <c r="Q577" s="9">
        <f t="shared" si="115"/>
        <v>69129.60700724936</v>
      </c>
      <c r="R577" s="9">
        <f t="shared" si="108"/>
        <v>69.129607007249362</v>
      </c>
      <c r="S577" s="9">
        <f t="shared" si="116"/>
        <v>25536.499749023918</v>
      </c>
      <c r="T577" s="38">
        <f t="shared" si="109"/>
        <v>25.536499749023918</v>
      </c>
      <c r="U577" s="38">
        <f t="shared" si="110"/>
        <v>1659.8724836865547</v>
      </c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</row>
    <row r="578" spans="2:33" x14ac:dyDescent="0.75">
      <c r="B578" s="3" t="s">
        <v>8</v>
      </c>
      <c r="C578" s="3">
        <v>574</v>
      </c>
      <c r="D578" s="3">
        <v>574</v>
      </c>
      <c r="E578" s="3">
        <f t="shared" si="104"/>
        <v>0</v>
      </c>
      <c r="F578" s="10">
        <v>0</v>
      </c>
      <c r="G578" s="10">
        <f t="shared" si="111"/>
        <v>0</v>
      </c>
      <c r="H578" s="10">
        <f t="shared" si="105"/>
        <v>0</v>
      </c>
      <c r="I578" s="10">
        <f>'Vehicle Data'!$B$6*'WLTP Calculations'!G578</f>
        <v>0</v>
      </c>
      <c r="J578" s="10">
        <f>'Vehicle Data'!$B$6*9.81*'Vehicle Data'!$B$8</f>
        <v>57.42499320000001</v>
      </c>
      <c r="K578" s="10">
        <f>0.5*(1.225*'Vehicle Data'!B$9*'Vehicle Data'!B$7*'WLTP Calculations'!F578)</f>
        <v>0</v>
      </c>
      <c r="L578" s="10">
        <f t="shared" si="112"/>
        <v>5.742499320000001E-2</v>
      </c>
      <c r="M578" s="10">
        <f t="shared" si="113"/>
        <v>0</v>
      </c>
      <c r="N578" s="10">
        <f t="shared" si="114"/>
        <v>0</v>
      </c>
      <c r="O578" s="10">
        <f t="shared" si="106"/>
        <v>0</v>
      </c>
      <c r="P578" s="10">
        <f t="shared" si="107"/>
        <v>0</v>
      </c>
      <c r="Q578" s="9">
        <f t="shared" si="115"/>
        <v>69129.60700724936</v>
      </c>
      <c r="R578" s="9">
        <f t="shared" si="108"/>
        <v>69.129607007249362</v>
      </c>
      <c r="S578" s="9">
        <f t="shared" si="116"/>
        <v>25536.499749023918</v>
      </c>
      <c r="T578" s="38">
        <f t="shared" si="109"/>
        <v>25.536499749023918</v>
      </c>
      <c r="U578" s="38">
        <f t="shared" si="110"/>
        <v>1659.8724836865547</v>
      </c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</row>
    <row r="579" spans="2:33" x14ac:dyDescent="0.75">
      <c r="B579" s="3" t="s">
        <v>8</v>
      </c>
      <c r="C579" s="3">
        <v>575</v>
      </c>
      <c r="D579" s="3">
        <v>575</v>
      </c>
      <c r="E579" s="3">
        <f t="shared" si="104"/>
        <v>0</v>
      </c>
      <c r="F579" s="10">
        <v>0</v>
      </c>
      <c r="G579" s="10">
        <f t="shared" si="111"/>
        <v>0</v>
      </c>
      <c r="H579" s="10">
        <f t="shared" si="105"/>
        <v>0</v>
      </c>
      <c r="I579" s="10">
        <f>'Vehicle Data'!$B$6*'WLTP Calculations'!G579</f>
        <v>0</v>
      </c>
      <c r="J579" s="10">
        <f>'Vehicle Data'!$B$6*9.81*'Vehicle Data'!$B$8</f>
        <v>57.42499320000001</v>
      </c>
      <c r="K579" s="10">
        <f>0.5*(1.225*'Vehicle Data'!B$9*'Vehicle Data'!B$7*'WLTP Calculations'!F579)</f>
        <v>0</v>
      </c>
      <c r="L579" s="10">
        <f t="shared" si="112"/>
        <v>5.742499320000001E-2</v>
      </c>
      <c r="M579" s="10">
        <f t="shared" si="113"/>
        <v>0</v>
      </c>
      <c r="N579" s="10">
        <f t="shared" si="114"/>
        <v>0</v>
      </c>
      <c r="O579" s="10">
        <f t="shared" si="106"/>
        <v>0</v>
      </c>
      <c r="P579" s="10">
        <f t="shared" si="107"/>
        <v>0</v>
      </c>
      <c r="Q579" s="9">
        <f t="shared" si="115"/>
        <v>69129.60700724936</v>
      </c>
      <c r="R579" s="9">
        <f t="shared" si="108"/>
        <v>69.129607007249362</v>
      </c>
      <c r="S579" s="9">
        <f t="shared" si="116"/>
        <v>25536.499749023918</v>
      </c>
      <c r="T579" s="38">
        <f t="shared" si="109"/>
        <v>25.536499749023918</v>
      </c>
      <c r="U579" s="38">
        <f t="shared" si="110"/>
        <v>1659.8724836865547</v>
      </c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</row>
    <row r="580" spans="2:33" x14ac:dyDescent="0.75">
      <c r="B580" s="3" t="s">
        <v>8</v>
      </c>
      <c r="C580" s="3">
        <v>576</v>
      </c>
      <c r="D580" s="3">
        <v>576</v>
      </c>
      <c r="E580" s="3">
        <f t="shared" ref="E580:E643" si="117">F580/3.6</f>
        <v>0</v>
      </c>
      <c r="F580" s="10">
        <v>0</v>
      </c>
      <c r="G580" s="10">
        <f t="shared" si="111"/>
        <v>0</v>
      </c>
      <c r="H580" s="10">
        <f t="shared" si="105"/>
        <v>0</v>
      </c>
      <c r="I580" s="10">
        <f>'Vehicle Data'!$B$6*'WLTP Calculations'!G580</f>
        <v>0</v>
      </c>
      <c r="J580" s="10">
        <f>'Vehicle Data'!$B$6*9.81*'Vehicle Data'!$B$8</f>
        <v>57.42499320000001</v>
      </c>
      <c r="K580" s="10">
        <f>0.5*(1.225*'Vehicle Data'!B$9*'Vehicle Data'!B$7*'WLTP Calculations'!F580)</f>
        <v>0</v>
      </c>
      <c r="L580" s="10">
        <f t="shared" si="112"/>
        <v>5.742499320000001E-2</v>
      </c>
      <c r="M580" s="10">
        <f t="shared" si="113"/>
        <v>0</v>
      </c>
      <c r="N580" s="10">
        <f t="shared" si="114"/>
        <v>0</v>
      </c>
      <c r="O580" s="10">
        <f t="shared" si="106"/>
        <v>0</v>
      </c>
      <c r="P580" s="10">
        <f t="shared" si="107"/>
        <v>0</v>
      </c>
      <c r="Q580" s="9">
        <f t="shared" si="115"/>
        <v>69129.60700724936</v>
      </c>
      <c r="R580" s="9">
        <f t="shared" si="108"/>
        <v>69.129607007249362</v>
      </c>
      <c r="S580" s="9">
        <f t="shared" si="116"/>
        <v>25536.499749023918</v>
      </c>
      <c r="T580" s="38">
        <f t="shared" si="109"/>
        <v>25.536499749023918</v>
      </c>
      <c r="U580" s="38">
        <f t="shared" si="110"/>
        <v>1659.8724836865547</v>
      </c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</row>
    <row r="581" spans="2:33" x14ac:dyDescent="0.75">
      <c r="B581" s="3" t="s">
        <v>8</v>
      </c>
      <c r="C581" s="3">
        <v>577</v>
      </c>
      <c r="D581" s="3">
        <v>577</v>
      </c>
      <c r="E581" s="3">
        <f t="shared" si="117"/>
        <v>0</v>
      </c>
      <c r="F581" s="10">
        <v>0</v>
      </c>
      <c r="G581" s="10">
        <f t="shared" si="111"/>
        <v>0</v>
      </c>
      <c r="H581" s="10">
        <f t="shared" ref="H581:H644" si="118">($F582-$F580)/2</f>
        <v>0</v>
      </c>
      <c r="I581" s="10">
        <f>'Vehicle Data'!$B$6*'WLTP Calculations'!G581</f>
        <v>0</v>
      </c>
      <c r="J581" s="10">
        <f>'Vehicle Data'!$B$6*9.81*'Vehicle Data'!$B$8</f>
        <v>57.42499320000001</v>
      </c>
      <c r="K581" s="10">
        <f>0.5*(1.225*'Vehicle Data'!B$9*'Vehicle Data'!B$7*'WLTP Calculations'!F581)</f>
        <v>0</v>
      </c>
      <c r="L581" s="10">
        <f t="shared" si="112"/>
        <v>5.742499320000001E-2</v>
      </c>
      <c r="M581" s="10">
        <f t="shared" si="113"/>
        <v>0</v>
      </c>
      <c r="N581" s="10">
        <f t="shared" si="114"/>
        <v>0</v>
      </c>
      <c r="O581" s="10">
        <f t="shared" ref="O581:O644" si="119">IF((M581 + M582) / 2 &gt; 0, ((M581 + M582) / 2) * D582, 0)</f>
        <v>0</v>
      </c>
      <c r="P581" s="10">
        <f t="shared" ref="P581:P644" si="120">IF((M581 + M582) / 2 &lt; 0, ((M581 + M582) / 2) * D582, 0)</f>
        <v>0</v>
      </c>
      <c r="Q581" s="9">
        <f t="shared" si="115"/>
        <v>69129.60700724936</v>
      </c>
      <c r="R581" s="9">
        <f t="shared" ref="R581:R644" si="121">Q581/1000</f>
        <v>69.129607007249362</v>
      </c>
      <c r="S581" s="9">
        <f t="shared" si="116"/>
        <v>25536.499749023918</v>
      </c>
      <c r="T581" s="38">
        <f t="shared" ref="T581:T644" si="122">S581/1000</f>
        <v>25.536499749023918</v>
      </c>
      <c r="U581" s="38">
        <f t="shared" ref="U581:U644" si="123">T581*X$4</f>
        <v>1659.8724836865547</v>
      </c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</row>
    <row r="582" spans="2:33" x14ac:dyDescent="0.75">
      <c r="B582" s="3" t="s">
        <v>8</v>
      </c>
      <c r="C582" s="3">
        <v>578</v>
      </c>
      <c r="D582" s="3">
        <v>578</v>
      </c>
      <c r="E582" s="3">
        <f t="shared" si="117"/>
        <v>0</v>
      </c>
      <c r="F582" s="10">
        <v>0</v>
      </c>
      <c r="G582" s="10">
        <f t="shared" ref="G582:G645" si="124">($E583-$E581)/2</f>
        <v>0</v>
      </c>
      <c r="H582" s="10">
        <f t="shared" si="118"/>
        <v>0</v>
      </c>
      <c r="I582" s="10">
        <f>'Vehicle Data'!$B$6*'WLTP Calculations'!G582</f>
        <v>0</v>
      </c>
      <c r="J582" s="10">
        <f>'Vehicle Data'!$B$6*9.81*'Vehicle Data'!$B$8</f>
        <v>57.42499320000001</v>
      </c>
      <c r="K582" s="10">
        <f>0.5*(1.225*'Vehicle Data'!B$9*'Vehicle Data'!B$7*'WLTP Calculations'!F582)</f>
        <v>0</v>
      </c>
      <c r="L582" s="10">
        <f t="shared" ref="L582:L645" si="125">(I582+J582+K582)/1000</f>
        <v>5.742499320000001E-2</v>
      </c>
      <c r="M582" s="10">
        <f t="shared" ref="M582:M645" si="126">(L582*E582)</f>
        <v>0</v>
      </c>
      <c r="N582" s="10">
        <f t="shared" ref="N582:N645" si="127">(((M582+M583)/2)*(C583-C582))</f>
        <v>0</v>
      </c>
      <c r="O582" s="10">
        <f t="shared" si="119"/>
        <v>0</v>
      </c>
      <c r="P582" s="10">
        <f t="shared" si="120"/>
        <v>0</v>
      </c>
      <c r="Q582" s="9">
        <f t="shared" ref="Q582:Q645" si="128">(Q581+O582)</f>
        <v>69129.60700724936</v>
      </c>
      <c r="R582" s="9">
        <f t="shared" si="121"/>
        <v>69.129607007249362</v>
      </c>
      <c r="S582" s="9">
        <f t="shared" ref="S582:T645" si="129">S581+(P582*-1)</f>
        <v>25536.499749023918</v>
      </c>
      <c r="T582" s="38">
        <f t="shared" si="122"/>
        <v>25.536499749023918</v>
      </c>
      <c r="U582" s="38">
        <f t="shared" si="123"/>
        <v>1659.8724836865547</v>
      </c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</row>
    <row r="583" spans="2:33" x14ac:dyDescent="0.75">
      <c r="B583" s="3" t="s">
        <v>8</v>
      </c>
      <c r="C583" s="3">
        <v>579</v>
      </c>
      <c r="D583" s="3">
        <v>579</v>
      </c>
      <c r="E583" s="3">
        <f t="shared" si="117"/>
        <v>0</v>
      </c>
      <c r="F583" s="10">
        <v>0</v>
      </c>
      <c r="G583" s="10">
        <f t="shared" si="124"/>
        <v>0</v>
      </c>
      <c r="H583" s="10">
        <f t="shared" si="118"/>
        <v>0</v>
      </c>
      <c r="I583" s="10">
        <f>'Vehicle Data'!$B$6*'WLTP Calculations'!G583</f>
        <v>0</v>
      </c>
      <c r="J583" s="10">
        <f>'Vehicle Data'!$B$6*9.81*'Vehicle Data'!$B$8</f>
        <v>57.42499320000001</v>
      </c>
      <c r="K583" s="10">
        <f>0.5*(1.225*'Vehicle Data'!B$9*'Vehicle Data'!B$7*'WLTP Calculations'!F583)</f>
        <v>0</v>
      </c>
      <c r="L583" s="10">
        <f t="shared" si="125"/>
        <v>5.742499320000001E-2</v>
      </c>
      <c r="M583" s="10">
        <f t="shared" si="126"/>
        <v>0</v>
      </c>
      <c r="N583" s="10">
        <f t="shared" si="127"/>
        <v>0</v>
      </c>
      <c r="O583" s="10">
        <f t="shared" si="119"/>
        <v>0</v>
      </c>
      <c r="P583" s="10">
        <f t="shared" si="120"/>
        <v>0</v>
      </c>
      <c r="Q583" s="9">
        <f t="shared" si="128"/>
        <v>69129.60700724936</v>
      </c>
      <c r="R583" s="9">
        <f t="shared" si="121"/>
        <v>69.129607007249362</v>
      </c>
      <c r="S583" s="9">
        <f t="shared" si="129"/>
        <v>25536.499749023918</v>
      </c>
      <c r="T583" s="38">
        <f t="shared" si="122"/>
        <v>25.536499749023918</v>
      </c>
      <c r="U583" s="38">
        <f t="shared" si="123"/>
        <v>1659.8724836865547</v>
      </c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</row>
    <row r="584" spans="2:33" x14ac:dyDescent="0.75">
      <c r="B584" s="3" t="s">
        <v>8</v>
      </c>
      <c r="C584" s="3">
        <v>580</v>
      </c>
      <c r="D584" s="3">
        <v>580</v>
      </c>
      <c r="E584" s="3">
        <f t="shared" si="117"/>
        <v>0</v>
      </c>
      <c r="F584" s="10">
        <v>0</v>
      </c>
      <c r="G584" s="10">
        <f t="shared" si="124"/>
        <v>0</v>
      </c>
      <c r="H584" s="10">
        <f t="shared" si="118"/>
        <v>0</v>
      </c>
      <c r="I584" s="10">
        <f>'Vehicle Data'!$B$6*'WLTP Calculations'!G584</f>
        <v>0</v>
      </c>
      <c r="J584" s="10">
        <f>'Vehicle Data'!$B$6*9.81*'Vehicle Data'!$B$8</f>
        <v>57.42499320000001</v>
      </c>
      <c r="K584" s="10">
        <f>0.5*(1.225*'Vehicle Data'!B$9*'Vehicle Data'!B$7*'WLTP Calculations'!F584)</f>
        <v>0</v>
      </c>
      <c r="L584" s="10">
        <f t="shared" si="125"/>
        <v>5.742499320000001E-2</v>
      </c>
      <c r="M584" s="10">
        <f t="shared" si="126"/>
        <v>0</v>
      </c>
      <c r="N584" s="10">
        <f t="shared" si="127"/>
        <v>0</v>
      </c>
      <c r="O584" s="10">
        <f t="shared" si="119"/>
        <v>0</v>
      </c>
      <c r="P584" s="10">
        <f t="shared" si="120"/>
        <v>0</v>
      </c>
      <c r="Q584" s="9">
        <f t="shared" si="128"/>
        <v>69129.60700724936</v>
      </c>
      <c r="R584" s="9">
        <f t="shared" si="121"/>
        <v>69.129607007249362</v>
      </c>
      <c r="S584" s="9">
        <f t="shared" si="129"/>
        <v>25536.499749023918</v>
      </c>
      <c r="T584" s="38">
        <f t="shared" si="122"/>
        <v>25.536499749023918</v>
      </c>
      <c r="U584" s="38">
        <f t="shared" si="123"/>
        <v>1659.8724836865547</v>
      </c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</row>
    <row r="585" spans="2:33" x14ac:dyDescent="0.75">
      <c r="B585" s="3" t="s">
        <v>8</v>
      </c>
      <c r="C585" s="3">
        <v>581</v>
      </c>
      <c r="D585" s="3">
        <v>581</v>
      </c>
      <c r="E585" s="3">
        <f t="shared" si="117"/>
        <v>0</v>
      </c>
      <c r="F585" s="10">
        <v>0</v>
      </c>
      <c r="G585" s="10">
        <f t="shared" si="124"/>
        <v>0</v>
      </c>
      <c r="H585" s="10">
        <f t="shared" si="118"/>
        <v>0</v>
      </c>
      <c r="I585" s="10">
        <f>'Vehicle Data'!$B$6*'WLTP Calculations'!G585</f>
        <v>0</v>
      </c>
      <c r="J585" s="10">
        <f>'Vehicle Data'!$B$6*9.81*'Vehicle Data'!$B$8</f>
        <v>57.42499320000001</v>
      </c>
      <c r="K585" s="10">
        <f>0.5*(1.225*'Vehicle Data'!B$9*'Vehicle Data'!B$7*'WLTP Calculations'!F585)</f>
        <v>0</v>
      </c>
      <c r="L585" s="10">
        <f t="shared" si="125"/>
        <v>5.742499320000001E-2</v>
      </c>
      <c r="M585" s="10">
        <f t="shared" si="126"/>
        <v>0</v>
      </c>
      <c r="N585" s="10">
        <f t="shared" si="127"/>
        <v>0</v>
      </c>
      <c r="O585" s="10">
        <f t="shared" si="119"/>
        <v>0</v>
      </c>
      <c r="P585" s="10">
        <f t="shared" si="120"/>
        <v>0</v>
      </c>
      <c r="Q585" s="9">
        <f t="shared" si="128"/>
        <v>69129.60700724936</v>
      </c>
      <c r="R585" s="9">
        <f t="shared" si="121"/>
        <v>69.129607007249362</v>
      </c>
      <c r="S585" s="9">
        <f t="shared" si="129"/>
        <v>25536.499749023918</v>
      </c>
      <c r="T585" s="38">
        <f t="shared" si="122"/>
        <v>25.536499749023918</v>
      </c>
      <c r="U585" s="38">
        <f t="shared" si="123"/>
        <v>1659.8724836865547</v>
      </c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</row>
    <row r="586" spans="2:33" x14ac:dyDescent="0.75">
      <c r="B586" s="3" t="s">
        <v>8</v>
      </c>
      <c r="C586" s="3">
        <v>582</v>
      </c>
      <c r="D586" s="3">
        <v>582</v>
      </c>
      <c r="E586" s="3">
        <f t="shared" si="117"/>
        <v>0</v>
      </c>
      <c r="F586" s="10">
        <v>0</v>
      </c>
      <c r="G586" s="10">
        <f t="shared" si="124"/>
        <v>0</v>
      </c>
      <c r="H586" s="10">
        <f t="shared" si="118"/>
        <v>0</v>
      </c>
      <c r="I586" s="10">
        <f>'Vehicle Data'!$B$6*'WLTP Calculations'!G586</f>
        <v>0</v>
      </c>
      <c r="J586" s="10">
        <f>'Vehicle Data'!$B$6*9.81*'Vehicle Data'!$B$8</f>
        <v>57.42499320000001</v>
      </c>
      <c r="K586" s="10">
        <f>0.5*(1.225*'Vehicle Data'!B$9*'Vehicle Data'!B$7*'WLTP Calculations'!F586)</f>
        <v>0</v>
      </c>
      <c r="L586" s="10">
        <f t="shared" si="125"/>
        <v>5.742499320000001E-2</v>
      </c>
      <c r="M586" s="10">
        <f t="shared" si="126"/>
        <v>0</v>
      </c>
      <c r="N586" s="10">
        <f t="shared" si="127"/>
        <v>0</v>
      </c>
      <c r="O586" s="10">
        <f t="shared" si="119"/>
        <v>0</v>
      </c>
      <c r="P586" s="10">
        <f t="shared" si="120"/>
        <v>0</v>
      </c>
      <c r="Q586" s="9">
        <f t="shared" si="128"/>
        <v>69129.60700724936</v>
      </c>
      <c r="R586" s="9">
        <f t="shared" si="121"/>
        <v>69.129607007249362</v>
      </c>
      <c r="S586" s="9">
        <f t="shared" si="129"/>
        <v>25536.499749023918</v>
      </c>
      <c r="T586" s="38">
        <f t="shared" si="122"/>
        <v>25.536499749023918</v>
      </c>
      <c r="U586" s="38">
        <f t="shared" si="123"/>
        <v>1659.8724836865547</v>
      </c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</row>
    <row r="587" spans="2:33" x14ac:dyDescent="0.75">
      <c r="B587" s="3" t="s">
        <v>8</v>
      </c>
      <c r="C587" s="3">
        <v>583</v>
      </c>
      <c r="D587" s="3">
        <v>583</v>
      </c>
      <c r="E587" s="3">
        <f t="shared" si="117"/>
        <v>0</v>
      </c>
      <c r="F587" s="10">
        <v>0</v>
      </c>
      <c r="G587" s="10">
        <f t="shared" si="124"/>
        <v>0</v>
      </c>
      <c r="H587" s="10">
        <f t="shared" si="118"/>
        <v>0</v>
      </c>
      <c r="I587" s="10">
        <f>'Vehicle Data'!$B$6*'WLTP Calculations'!G587</f>
        <v>0</v>
      </c>
      <c r="J587" s="10">
        <f>'Vehicle Data'!$B$6*9.81*'Vehicle Data'!$B$8</f>
        <v>57.42499320000001</v>
      </c>
      <c r="K587" s="10">
        <f>0.5*(1.225*'Vehicle Data'!B$9*'Vehicle Data'!B$7*'WLTP Calculations'!F587)</f>
        <v>0</v>
      </c>
      <c r="L587" s="10">
        <f t="shared" si="125"/>
        <v>5.742499320000001E-2</v>
      </c>
      <c r="M587" s="10">
        <f t="shared" si="126"/>
        <v>0</v>
      </c>
      <c r="N587" s="10">
        <f t="shared" si="127"/>
        <v>0</v>
      </c>
      <c r="O587" s="10">
        <f t="shared" si="119"/>
        <v>0</v>
      </c>
      <c r="P587" s="10">
        <f t="shared" si="120"/>
        <v>0</v>
      </c>
      <c r="Q587" s="9">
        <f t="shared" si="128"/>
        <v>69129.60700724936</v>
      </c>
      <c r="R587" s="9">
        <f t="shared" si="121"/>
        <v>69.129607007249362</v>
      </c>
      <c r="S587" s="9">
        <f t="shared" si="129"/>
        <v>25536.499749023918</v>
      </c>
      <c r="T587" s="38">
        <f t="shared" si="122"/>
        <v>25.536499749023918</v>
      </c>
      <c r="U587" s="38">
        <f t="shared" si="123"/>
        <v>1659.8724836865547</v>
      </c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</row>
    <row r="588" spans="2:33" x14ac:dyDescent="0.75">
      <c r="B588" s="3" t="s">
        <v>8</v>
      </c>
      <c r="C588" s="3">
        <v>584</v>
      </c>
      <c r="D588" s="3">
        <v>584</v>
      </c>
      <c r="E588" s="3">
        <f t="shared" si="117"/>
        <v>0</v>
      </c>
      <c r="F588" s="10">
        <v>0</v>
      </c>
      <c r="G588" s="10">
        <f t="shared" si="124"/>
        <v>0</v>
      </c>
      <c r="H588" s="10">
        <f t="shared" si="118"/>
        <v>0</v>
      </c>
      <c r="I588" s="10">
        <f>'Vehicle Data'!$B$6*'WLTP Calculations'!G588</f>
        <v>0</v>
      </c>
      <c r="J588" s="10">
        <f>'Vehicle Data'!$B$6*9.81*'Vehicle Data'!$B$8</f>
        <v>57.42499320000001</v>
      </c>
      <c r="K588" s="10">
        <f>0.5*(1.225*'Vehicle Data'!B$9*'Vehicle Data'!B$7*'WLTP Calculations'!F588)</f>
        <v>0</v>
      </c>
      <c r="L588" s="10">
        <f t="shared" si="125"/>
        <v>5.742499320000001E-2</v>
      </c>
      <c r="M588" s="10">
        <f t="shared" si="126"/>
        <v>0</v>
      </c>
      <c r="N588" s="10">
        <f t="shared" si="127"/>
        <v>0</v>
      </c>
      <c r="O588" s="10">
        <f t="shared" si="119"/>
        <v>0</v>
      </c>
      <c r="P588" s="10">
        <f t="shared" si="120"/>
        <v>0</v>
      </c>
      <c r="Q588" s="9">
        <f t="shared" si="128"/>
        <v>69129.60700724936</v>
      </c>
      <c r="R588" s="9">
        <f t="shared" si="121"/>
        <v>69.129607007249362</v>
      </c>
      <c r="S588" s="9">
        <f t="shared" si="129"/>
        <v>25536.499749023918</v>
      </c>
      <c r="T588" s="38">
        <f t="shared" si="122"/>
        <v>25.536499749023918</v>
      </c>
      <c r="U588" s="38">
        <f t="shared" si="123"/>
        <v>1659.8724836865547</v>
      </c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</row>
    <row r="589" spans="2:33" x14ac:dyDescent="0.75">
      <c r="B589" s="3" t="s">
        <v>8</v>
      </c>
      <c r="C589" s="3">
        <v>585</v>
      </c>
      <c r="D589" s="3">
        <v>585</v>
      </c>
      <c r="E589" s="3">
        <f t="shared" si="117"/>
        <v>0</v>
      </c>
      <c r="F589" s="10">
        <v>0</v>
      </c>
      <c r="G589" s="10">
        <f t="shared" si="124"/>
        <v>0</v>
      </c>
      <c r="H589" s="10">
        <f t="shared" si="118"/>
        <v>0</v>
      </c>
      <c r="I589" s="10">
        <f>'Vehicle Data'!$B$6*'WLTP Calculations'!G589</f>
        <v>0</v>
      </c>
      <c r="J589" s="10">
        <f>'Vehicle Data'!$B$6*9.81*'Vehicle Data'!$B$8</f>
        <v>57.42499320000001</v>
      </c>
      <c r="K589" s="10">
        <f>0.5*(1.225*'Vehicle Data'!B$9*'Vehicle Data'!B$7*'WLTP Calculations'!F589)</f>
        <v>0</v>
      </c>
      <c r="L589" s="10">
        <f t="shared" si="125"/>
        <v>5.742499320000001E-2</v>
      </c>
      <c r="M589" s="10">
        <f t="shared" si="126"/>
        <v>0</v>
      </c>
      <c r="N589" s="10">
        <f t="shared" si="127"/>
        <v>0</v>
      </c>
      <c r="O589" s="10">
        <f t="shared" si="119"/>
        <v>0</v>
      </c>
      <c r="P589" s="10">
        <f t="shared" si="120"/>
        <v>0</v>
      </c>
      <c r="Q589" s="9">
        <f t="shared" si="128"/>
        <v>69129.60700724936</v>
      </c>
      <c r="R589" s="9">
        <f t="shared" si="121"/>
        <v>69.129607007249362</v>
      </c>
      <c r="S589" s="9">
        <f t="shared" si="129"/>
        <v>25536.499749023918</v>
      </c>
      <c r="T589" s="38">
        <f t="shared" si="122"/>
        <v>25.536499749023918</v>
      </c>
      <c r="U589" s="38">
        <f t="shared" si="123"/>
        <v>1659.8724836865547</v>
      </c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</row>
    <row r="590" spans="2:33" x14ac:dyDescent="0.75">
      <c r="B590" s="3" t="s">
        <v>8</v>
      </c>
      <c r="C590" s="3">
        <v>586</v>
      </c>
      <c r="D590" s="3">
        <v>586</v>
      </c>
      <c r="E590" s="3">
        <f t="shared" si="117"/>
        <v>0</v>
      </c>
      <c r="F590" s="10">
        <v>0</v>
      </c>
      <c r="G590" s="10">
        <f t="shared" si="124"/>
        <v>0</v>
      </c>
      <c r="H590" s="10">
        <f t="shared" si="118"/>
        <v>0</v>
      </c>
      <c r="I590" s="10">
        <f>'Vehicle Data'!$B$6*'WLTP Calculations'!G590</f>
        <v>0</v>
      </c>
      <c r="J590" s="10">
        <f>'Vehicle Data'!$B$6*9.81*'Vehicle Data'!$B$8</f>
        <v>57.42499320000001</v>
      </c>
      <c r="K590" s="10">
        <f>0.5*(1.225*'Vehicle Data'!B$9*'Vehicle Data'!B$7*'WLTP Calculations'!F590)</f>
        <v>0</v>
      </c>
      <c r="L590" s="10">
        <f t="shared" si="125"/>
        <v>5.742499320000001E-2</v>
      </c>
      <c r="M590" s="10">
        <f t="shared" si="126"/>
        <v>0</v>
      </c>
      <c r="N590" s="10">
        <f t="shared" si="127"/>
        <v>0</v>
      </c>
      <c r="O590" s="10">
        <f t="shared" si="119"/>
        <v>0</v>
      </c>
      <c r="P590" s="10">
        <f t="shared" si="120"/>
        <v>0</v>
      </c>
      <c r="Q590" s="9">
        <f t="shared" si="128"/>
        <v>69129.60700724936</v>
      </c>
      <c r="R590" s="9">
        <f t="shared" si="121"/>
        <v>69.129607007249362</v>
      </c>
      <c r="S590" s="9">
        <f t="shared" si="129"/>
        <v>25536.499749023918</v>
      </c>
      <c r="T590" s="38">
        <f t="shared" si="122"/>
        <v>25.536499749023918</v>
      </c>
      <c r="U590" s="38">
        <f t="shared" si="123"/>
        <v>1659.8724836865547</v>
      </c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</row>
    <row r="591" spans="2:33" x14ac:dyDescent="0.75">
      <c r="B591" s="3" t="s">
        <v>8</v>
      </c>
      <c r="C591" s="3">
        <v>587</v>
      </c>
      <c r="D591" s="3">
        <v>587</v>
      </c>
      <c r="E591" s="3">
        <f t="shared" si="117"/>
        <v>0</v>
      </c>
      <c r="F591" s="10">
        <v>0</v>
      </c>
      <c r="G591" s="10">
        <f t="shared" si="124"/>
        <v>0</v>
      </c>
      <c r="H591" s="10">
        <f t="shared" si="118"/>
        <v>0</v>
      </c>
      <c r="I591" s="10">
        <f>'Vehicle Data'!$B$6*'WLTP Calculations'!G591</f>
        <v>0</v>
      </c>
      <c r="J591" s="10">
        <f>'Vehicle Data'!$B$6*9.81*'Vehicle Data'!$B$8</f>
        <v>57.42499320000001</v>
      </c>
      <c r="K591" s="10">
        <f>0.5*(1.225*'Vehicle Data'!B$9*'Vehicle Data'!B$7*'WLTP Calculations'!F591)</f>
        <v>0</v>
      </c>
      <c r="L591" s="10">
        <f t="shared" si="125"/>
        <v>5.742499320000001E-2</v>
      </c>
      <c r="M591" s="10">
        <f t="shared" si="126"/>
        <v>0</v>
      </c>
      <c r="N591" s="10">
        <f t="shared" si="127"/>
        <v>0</v>
      </c>
      <c r="O591" s="10">
        <f t="shared" si="119"/>
        <v>0</v>
      </c>
      <c r="P591" s="10">
        <f t="shared" si="120"/>
        <v>0</v>
      </c>
      <c r="Q591" s="9">
        <f t="shared" si="128"/>
        <v>69129.60700724936</v>
      </c>
      <c r="R591" s="9">
        <f t="shared" si="121"/>
        <v>69.129607007249362</v>
      </c>
      <c r="S591" s="9">
        <f t="shared" si="129"/>
        <v>25536.499749023918</v>
      </c>
      <c r="T591" s="38">
        <f t="shared" si="122"/>
        <v>25.536499749023918</v>
      </c>
      <c r="U591" s="38">
        <f t="shared" si="123"/>
        <v>1659.8724836865547</v>
      </c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</row>
    <row r="592" spans="2:33" x14ac:dyDescent="0.75">
      <c r="B592" s="3" t="s">
        <v>8</v>
      </c>
      <c r="C592" s="3">
        <v>588</v>
      </c>
      <c r="D592" s="3">
        <v>588</v>
      </c>
      <c r="E592" s="3">
        <f t="shared" si="117"/>
        <v>0</v>
      </c>
      <c r="F592" s="10">
        <v>0</v>
      </c>
      <c r="G592" s="10">
        <f t="shared" si="124"/>
        <v>0</v>
      </c>
      <c r="H592" s="10">
        <f t="shared" si="118"/>
        <v>0</v>
      </c>
      <c r="I592" s="10">
        <f>'Vehicle Data'!$B$6*'WLTP Calculations'!G592</f>
        <v>0</v>
      </c>
      <c r="J592" s="10">
        <f>'Vehicle Data'!$B$6*9.81*'Vehicle Data'!$B$8</f>
        <v>57.42499320000001</v>
      </c>
      <c r="K592" s="10">
        <f>0.5*(1.225*'Vehicle Data'!B$9*'Vehicle Data'!B$7*'WLTP Calculations'!F592)</f>
        <v>0</v>
      </c>
      <c r="L592" s="10">
        <f t="shared" si="125"/>
        <v>5.742499320000001E-2</v>
      </c>
      <c r="M592" s="10">
        <f t="shared" si="126"/>
        <v>0</v>
      </c>
      <c r="N592" s="10">
        <f t="shared" si="127"/>
        <v>0</v>
      </c>
      <c r="O592" s="10">
        <f t="shared" si="119"/>
        <v>0</v>
      </c>
      <c r="P592" s="10">
        <f t="shared" si="120"/>
        <v>0</v>
      </c>
      <c r="Q592" s="9">
        <f t="shared" si="128"/>
        <v>69129.60700724936</v>
      </c>
      <c r="R592" s="9">
        <f t="shared" si="121"/>
        <v>69.129607007249362</v>
      </c>
      <c r="S592" s="9">
        <f t="shared" si="129"/>
        <v>25536.499749023918</v>
      </c>
      <c r="T592" s="38">
        <f t="shared" si="122"/>
        <v>25.536499749023918</v>
      </c>
      <c r="U592" s="38">
        <f t="shared" si="123"/>
        <v>1659.8724836865547</v>
      </c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</row>
    <row r="593" spans="2:33" x14ac:dyDescent="0.75">
      <c r="B593" s="3" t="s">
        <v>8</v>
      </c>
      <c r="C593" s="3">
        <v>589</v>
      </c>
      <c r="D593" s="3">
        <v>589</v>
      </c>
      <c r="E593" s="3">
        <f t="shared" si="117"/>
        <v>0</v>
      </c>
      <c r="F593" s="10">
        <v>0</v>
      </c>
      <c r="G593" s="10">
        <f t="shared" si="124"/>
        <v>0</v>
      </c>
      <c r="H593" s="10">
        <f t="shared" si="118"/>
        <v>0</v>
      </c>
      <c r="I593" s="10">
        <f>'Vehicle Data'!$B$6*'WLTP Calculations'!G593</f>
        <v>0</v>
      </c>
      <c r="J593" s="10">
        <f>'Vehicle Data'!$B$6*9.81*'Vehicle Data'!$B$8</f>
        <v>57.42499320000001</v>
      </c>
      <c r="K593" s="10">
        <f>0.5*(1.225*'Vehicle Data'!B$9*'Vehicle Data'!B$7*'WLTP Calculations'!F593)</f>
        <v>0</v>
      </c>
      <c r="L593" s="10">
        <f t="shared" si="125"/>
        <v>5.742499320000001E-2</v>
      </c>
      <c r="M593" s="10">
        <f t="shared" si="126"/>
        <v>0</v>
      </c>
      <c r="N593" s="10">
        <f t="shared" si="127"/>
        <v>0</v>
      </c>
      <c r="O593" s="10">
        <f t="shared" si="119"/>
        <v>0</v>
      </c>
      <c r="P593" s="10">
        <f t="shared" si="120"/>
        <v>0</v>
      </c>
      <c r="Q593" s="9">
        <f t="shared" si="128"/>
        <v>69129.60700724936</v>
      </c>
      <c r="R593" s="9">
        <f t="shared" si="121"/>
        <v>69.129607007249362</v>
      </c>
      <c r="S593" s="9">
        <f t="shared" si="129"/>
        <v>25536.499749023918</v>
      </c>
      <c r="T593" s="38">
        <f t="shared" si="122"/>
        <v>25.536499749023918</v>
      </c>
      <c r="U593" s="38">
        <f t="shared" si="123"/>
        <v>1659.8724836865547</v>
      </c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</row>
    <row r="594" spans="2:33" x14ac:dyDescent="0.75">
      <c r="B594" s="4" t="s">
        <v>9</v>
      </c>
      <c r="C594" s="4">
        <v>590</v>
      </c>
      <c r="D594" s="4">
        <v>1</v>
      </c>
      <c r="E594" s="4">
        <f t="shared" si="117"/>
        <v>0</v>
      </c>
      <c r="F594" s="11">
        <v>0</v>
      </c>
      <c r="G594" s="11">
        <f t="shared" si="124"/>
        <v>0</v>
      </c>
      <c r="H594" s="11">
        <f t="shared" si="118"/>
        <v>0</v>
      </c>
      <c r="I594" s="11">
        <f>'Vehicle Data'!$B$6*'WLTP Calculations'!G594</f>
        <v>0</v>
      </c>
      <c r="J594" s="11">
        <f>'Vehicle Data'!$B$6*9.81*'Vehicle Data'!$B$8</f>
        <v>57.42499320000001</v>
      </c>
      <c r="K594" s="11">
        <f>0.5*(1.225*'Vehicle Data'!B$9*'Vehicle Data'!B$7*'WLTP Calculations'!F594)</f>
        <v>0</v>
      </c>
      <c r="L594" s="11">
        <f t="shared" si="125"/>
        <v>5.742499320000001E-2</v>
      </c>
      <c r="M594" s="11">
        <f t="shared" si="126"/>
        <v>0</v>
      </c>
      <c r="N594" s="11">
        <f t="shared" si="127"/>
        <v>0</v>
      </c>
      <c r="O594" s="11">
        <f t="shared" si="119"/>
        <v>0</v>
      </c>
      <c r="P594" s="11">
        <f t="shared" si="120"/>
        <v>0</v>
      </c>
      <c r="Q594" s="9">
        <f t="shared" si="128"/>
        <v>69129.60700724936</v>
      </c>
      <c r="R594" s="9">
        <f t="shared" si="121"/>
        <v>69.129607007249362</v>
      </c>
      <c r="S594" s="9">
        <f t="shared" si="129"/>
        <v>25536.499749023918</v>
      </c>
      <c r="T594" s="38">
        <f t="shared" si="122"/>
        <v>25.536499749023918</v>
      </c>
      <c r="U594" s="38">
        <f t="shared" si="123"/>
        <v>1659.8724836865547</v>
      </c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</row>
    <row r="595" spans="2:33" x14ac:dyDescent="0.75">
      <c r="B595" s="4" t="s">
        <v>9</v>
      </c>
      <c r="C595" s="4">
        <v>591</v>
      </c>
      <c r="D595" s="4">
        <v>2</v>
      </c>
      <c r="E595" s="4">
        <f t="shared" si="117"/>
        <v>0</v>
      </c>
      <c r="F595" s="11">
        <v>0</v>
      </c>
      <c r="G595" s="11">
        <f t="shared" si="124"/>
        <v>0</v>
      </c>
      <c r="H595" s="11">
        <f t="shared" si="118"/>
        <v>0</v>
      </c>
      <c r="I595" s="11">
        <f>'Vehicle Data'!$B$6*'WLTP Calculations'!G595</f>
        <v>0</v>
      </c>
      <c r="J595" s="11">
        <f>'Vehicle Data'!$B$6*9.81*'Vehicle Data'!$B$8</f>
        <v>57.42499320000001</v>
      </c>
      <c r="K595" s="11">
        <f>0.5*(1.225*'Vehicle Data'!B$9*'Vehicle Data'!B$7*'WLTP Calculations'!F595)</f>
        <v>0</v>
      </c>
      <c r="L595" s="11">
        <f t="shared" si="125"/>
        <v>5.742499320000001E-2</v>
      </c>
      <c r="M595" s="11">
        <f t="shared" si="126"/>
        <v>0</v>
      </c>
      <c r="N595" s="11">
        <f t="shared" si="127"/>
        <v>0</v>
      </c>
      <c r="O595" s="11">
        <f t="shared" si="119"/>
        <v>0</v>
      </c>
      <c r="P595" s="11">
        <f t="shared" si="120"/>
        <v>0</v>
      </c>
      <c r="Q595" s="9">
        <f t="shared" si="128"/>
        <v>69129.60700724936</v>
      </c>
      <c r="R595" s="9">
        <f t="shared" si="121"/>
        <v>69.129607007249362</v>
      </c>
      <c r="S595" s="9">
        <f t="shared" si="129"/>
        <v>25536.499749023918</v>
      </c>
      <c r="T595" s="38">
        <f t="shared" si="122"/>
        <v>25.536499749023918</v>
      </c>
      <c r="U595" s="38">
        <f t="shared" si="123"/>
        <v>1659.8724836865547</v>
      </c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</row>
    <row r="596" spans="2:33" x14ac:dyDescent="0.75">
      <c r="B596" s="4" t="s">
        <v>9</v>
      </c>
      <c r="C596" s="4">
        <v>592</v>
      </c>
      <c r="D596" s="4">
        <v>3</v>
      </c>
      <c r="E596" s="4">
        <f t="shared" si="117"/>
        <v>0</v>
      </c>
      <c r="F596" s="11">
        <v>0</v>
      </c>
      <c r="G596" s="11">
        <f t="shared" si="124"/>
        <v>0</v>
      </c>
      <c r="H596" s="11">
        <f t="shared" si="118"/>
        <v>0</v>
      </c>
      <c r="I596" s="11">
        <f>'Vehicle Data'!$B$6*'WLTP Calculations'!G596</f>
        <v>0</v>
      </c>
      <c r="J596" s="11">
        <f>'Vehicle Data'!$B$6*9.81*'Vehicle Data'!$B$8</f>
        <v>57.42499320000001</v>
      </c>
      <c r="K596" s="11">
        <f>0.5*(1.225*'Vehicle Data'!B$9*'Vehicle Data'!B$7*'WLTP Calculations'!F596)</f>
        <v>0</v>
      </c>
      <c r="L596" s="11">
        <f t="shared" si="125"/>
        <v>5.742499320000001E-2</v>
      </c>
      <c r="M596" s="11">
        <f t="shared" si="126"/>
        <v>0</v>
      </c>
      <c r="N596" s="11">
        <f t="shared" si="127"/>
        <v>0</v>
      </c>
      <c r="O596" s="11">
        <f t="shared" si="119"/>
        <v>0</v>
      </c>
      <c r="P596" s="11">
        <f t="shared" si="120"/>
        <v>0</v>
      </c>
      <c r="Q596" s="9">
        <f t="shared" si="128"/>
        <v>69129.60700724936</v>
      </c>
      <c r="R596" s="9">
        <f t="shared" si="121"/>
        <v>69.129607007249362</v>
      </c>
      <c r="S596" s="9">
        <f t="shared" si="129"/>
        <v>25536.499749023918</v>
      </c>
      <c r="T596" s="38">
        <f t="shared" si="122"/>
        <v>25.536499749023918</v>
      </c>
      <c r="U596" s="38">
        <f t="shared" si="123"/>
        <v>1659.8724836865547</v>
      </c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</row>
    <row r="597" spans="2:33" x14ac:dyDescent="0.75">
      <c r="B597" s="4" t="s">
        <v>9</v>
      </c>
      <c r="C597" s="4">
        <v>593</v>
      </c>
      <c r="D597" s="4">
        <v>4</v>
      </c>
      <c r="E597" s="4">
        <f t="shared" si="117"/>
        <v>0</v>
      </c>
      <c r="F597" s="11">
        <v>0</v>
      </c>
      <c r="G597" s="11">
        <f t="shared" si="124"/>
        <v>0</v>
      </c>
      <c r="H597" s="11">
        <f t="shared" si="118"/>
        <v>0</v>
      </c>
      <c r="I597" s="11">
        <f>'Vehicle Data'!$B$6*'WLTP Calculations'!G597</f>
        <v>0</v>
      </c>
      <c r="J597" s="11">
        <f>'Vehicle Data'!$B$6*9.81*'Vehicle Data'!$B$8</f>
        <v>57.42499320000001</v>
      </c>
      <c r="K597" s="11">
        <f>0.5*(1.225*'Vehicle Data'!B$9*'Vehicle Data'!B$7*'WLTP Calculations'!F597)</f>
        <v>0</v>
      </c>
      <c r="L597" s="11">
        <f t="shared" si="125"/>
        <v>5.742499320000001E-2</v>
      </c>
      <c r="M597" s="11">
        <f t="shared" si="126"/>
        <v>0</v>
      </c>
      <c r="N597" s="11">
        <f t="shared" si="127"/>
        <v>0</v>
      </c>
      <c r="O597" s="11">
        <f t="shared" si="119"/>
        <v>0</v>
      </c>
      <c r="P597" s="11">
        <f t="shared" si="120"/>
        <v>0</v>
      </c>
      <c r="Q597" s="9">
        <f t="shared" si="128"/>
        <v>69129.60700724936</v>
      </c>
      <c r="R597" s="9">
        <f t="shared" si="121"/>
        <v>69.129607007249362</v>
      </c>
      <c r="S597" s="9">
        <f t="shared" si="129"/>
        <v>25536.499749023918</v>
      </c>
      <c r="T597" s="38">
        <f t="shared" si="122"/>
        <v>25.536499749023918</v>
      </c>
      <c r="U597" s="38">
        <f t="shared" si="123"/>
        <v>1659.8724836865547</v>
      </c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</row>
    <row r="598" spans="2:33" x14ac:dyDescent="0.75">
      <c r="B598" s="4" t="s">
        <v>9</v>
      </c>
      <c r="C598" s="4">
        <v>594</v>
      </c>
      <c r="D598" s="4">
        <v>5</v>
      </c>
      <c r="E598" s="4">
        <f t="shared" si="117"/>
        <v>0</v>
      </c>
      <c r="F598" s="11">
        <v>0</v>
      </c>
      <c r="G598" s="11">
        <f t="shared" si="124"/>
        <v>0</v>
      </c>
      <c r="H598" s="11">
        <f t="shared" si="118"/>
        <v>0</v>
      </c>
      <c r="I598" s="11">
        <f>'Vehicle Data'!$B$6*'WLTP Calculations'!G598</f>
        <v>0</v>
      </c>
      <c r="J598" s="11">
        <f>'Vehicle Data'!$B$6*9.81*'Vehicle Data'!$B$8</f>
        <v>57.42499320000001</v>
      </c>
      <c r="K598" s="11">
        <f>0.5*(1.225*'Vehicle Data'!B$9*'Vehicle Data'!B$7*'WLTP Calculations'!F598)</f>
        <v>0</v>
      </c>
      <c r="L598" s="11">
        <f t="shared" si="125"/>
        <v>5.742499320000001E-2</v>
      </c>
      <c r="M598" s="11">
        <f t="shared" si="126"/>
        <v>0</v>
      </c>
      <c r="N598" s="11">
        <f t="shared" si="127"/>
        <v>0</v>
      </c>
      <c r="O598" s="11">
        <f t="shared" si="119"/>
        <v>0</v>
      </c>
      <c r="P598" s="11">
        <f t="shared" si="120"/>
        <v>0</v>
      </c>
      <c r="Q598" s="9">
        <f t="shared" si="128"/>
        <v>69129.60700724936</v>
      </c>
      <c r="R598" s="9">
        <f t="shared" si="121"/>
        <v>69.129607007249362</v>
      </c>
      <c r="S598" s="9">
        <f t="shared" si="129"/>
        <v>25536.499749023918</v>
      </c>
      <c r="T598" s="38">
        <f t="shared" si="122"/>
        <v>25.536499749023918</v>
      </c>
      <c r="U598" s="38">
        <f t="shared" si="123"/>
        <v>1659.8724836865547</v>
      </c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</row>
    <row r="599" spans="2:33" x14ac:dyDescent="0.75">
      <c r="B599" s="4" t="s">
        <v>9</v>
      </c>
      <c r="C599" s="4">
        <v>595</v>
      </c>
      <c r="D599" s="4">
        <v>6</v>
      </c>
      <c r="E599" s="4">
        <f t="shared" si="117"/>
        <v>0</v>
      </c>
      <c r="F599" s="11">
        <v>0</v>
      </c>
      <c r="G599" s="11">
        <f t="shared" si="124"/>
        <v>0</v>
      </c>
      <c r="H599" s="11">
        <f t="shared" si="118"/>
        <v>0</v>
      </c>
      <c r="I599" s="11">
        <f>'Vehicle Data'!$B$6*'WLTP Calculations'!G599</f>
        <v>0</v>
      </c>
      <c r="J599" s="11">
        <f>'Vehicle Data'!$B$6*9.81*'Vehicle Data'!$B$8</f>
        <v>57.42499320000001</v>
      </c>
      <c r="K599" s="11">
        <f>0.5*(1.225*'Vehicle Data'!B$9*'Vehicle Data'!B$7*'WLTP Calculations'!F599)</f>
        <v>0</v>
      </c>
      <c r="L599" s="11">
        <f t="shared" si="125"/>
        <v>5.742499320000001E-2</v>
      </c>
      <c r="M599" s="11">
        <f t="shared" si="126"/>
        <v>0</v>
      </c>
      <c r="N599" s="11">
        <f t="shared" si="127"/>
        <v>0</v>
      </c>
      <c r="O599" s="11">
        <f t="shared" si="119"/>
        <v>0</v>
      </c>
      <c r="P599" s="11">
        <f t="shared" si="120"/>
        <v>0</v>
      </c>
      <c r="Q599" s="9">
        <f t="shared" si="128"/>
        <v>69129.60700724936</v>
      </c>
      <c r="R599" s="9">
        <f t="shared" si="121"/>
        <v>69.129607007249362</v>
      </c>
      <c r="S599" s="9">
        <f t="shared" si="129"/>
        <v>25536.499749023918</v>
      </c>
      <c r="T599" s="38">
        <f t="shared" si="122"/>
        <v>25.536499749023918</v>
      </c>
      <c r="U599" s="38">
        <f t="shared" si="123"/>
        <v>1659.8724836865547</v>
      </c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</row>
    <row r="600" spans="2:33" x14ac:dyDescent="0.75">
      <c r="B600" s="4" t="s">
        <v>9</v>
      </c>
      <c r="C600" s="4">
        <v>596</v>
      </c>
      <c r="D600" s="4">
        <v>7</v>
      </c>
      <c r="E600" s="4">
        <f t="shared" si="117"/>
        <v>0</v>
      </c>
      <c r="F600" s="11">
        <v>0</v>
      </c>
      <c r="G600" s="11">
        <f t="shared" si="124"/>
        <v>0</v>
      </c>
      <c r="H600" s="11">
        <f t="shared" si="118"/>
        <v>0</v>
      </c>
      <c r="I600" s="11">
        <f>'Vehicle Data'!$B$6*'WLTP Calculations'!G600</f>
        <v>0</v>
      </c>
      <c r="J600" s="11">
        <f>'Vehicle Data'!$B$6*9.81*'Vehicle Data'!$B$8</f>
        <v>57.42499320000001</v>
      </c>
      <c r="K600" s="11">
        <f>0.5*(1.225*'Vehicle Data'!B$9*'Vehicle Data'!B$7*'WLTP Calculations'!F600)</f>
        <v>0</v>
      </c>
      <c r="L600" s="11">
        <f t="shared" si="125"/>
        <v>5.742499320000001E-2</v>
      </c>
      <c r="M600" s="11">
        <f t="shared" si="126"/>
        <v>0</v>
      </c>
      <c r="N600" s="11">
        <f t="shared" si="127"/>
        <v>0</v>
      </c>
      <c r="O600" s="11">
        <f t="shared" si="119"/>
        <v>0</v>
      </c>
      <c r="P600" s="11">
        <f t="shared" si="120"/>
        <v>0</v>
      </c>
      <c r="Q600" s="9">
        <f t="shared" si="128"/>
        <v>69129.60700724936</v>
      </c>
      <c r="R600" s="9">
        <f t="shared" si="121"/>
        <v>69.129607007249362</v>
      </c>
      <c r="S600" s="9">
        <f t="shared" si="129"/>
        <v>25536.499749023918</v>
      </c>
      <c r="T600" s="38">
        <f t="shared" si="122"/>
        <v>25.536499749023918</v>
      </c>
      <c r="U600" s="38">
        <f t="shared" si="123"/>
        <v>1659.8724836865547</v>
      </c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</row>
    <row r="601" spans="2:33" x14ac:dyDescent="0.75">
      <c r="B601" s="4" t="s">
        <v>9</v>
      </c>
      <c r="C601" s="4">
        <v>597</v>
      </c>
      <c r="D601" s="4">
        <v>8</v>
      </c>
      <c r="E601" s="4">
        <f t="shared" si="117"/>
        <v>0</v>
      </c>
      <c r="F601" s="11">
        <v>0</v>
      </c>
      <c r="G601" s="11">
        <f t="shared" si="124"/>
        <v>0</v>
      </c>
      <c r="H601" s="11">
        <f t="shared" si="118"/>
        <v>0</v>
      </c>
      <c r="I601" s="11">
        <f>'Vehicle Data'!$B$6*'WLTP Calculations'!G601</f>
        <v>0</v>
      </c>
      <c r="J601" s="11">
        <f>'Vehicle Data'!$B$6*9.81*'Vehicle Data'!$B$8</f>
        <v>57.42499320000001</v>
      </c>
      <c r="K601" s="11">
        <f>0.5*(1.225*'Vehicle Data'!B$9*'Vehicle Data'!B$7*'WLTP Calculations'!F601)</f>
        <v>0</v>
      </c>
      <c r="L601" s="11">
        <f t="shared" si="125"/>
        <v>5.742499320000001E-2</v>
      </c>
      <c r="M601" s="11">
        <f t="shared" si="126"/>
        <v>0</v>
      </c>
      <c r="N601" s="11">
        <f t="shared" si="127"/>
        <v>0</v>
      </c>
      <c r="O601" s="11">
        <f t="shared" si="119"/>
        <v>0</v>
      </c>
      <c r="P601" s="11">
        <f t="shared" si="120"/>
        <v>0</v>
      </c>
      <c r="Q601" s="9">
        <f t="shared" si="128"/>
        <v>69129.60700724936</v>
      </c>
      <c r="R601" s="9">
        <f t="shared" si="121"/>
        <v>69.129607007249362</v>
      </c>
      <c r="S601" s="9">
        <f t="shared" si="129"/>
        <v>25536.499749023918</v>
      </c>
      <c r="T601" s="38">
        <f t="shared" si="122"/>
        <v>25.536499749023918</v>
      </c>
      <c r="U601" s="38">
        <f t="shared" si="123"/>
        <v>1659.8724836865547</v>
      </c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</row>
    <row r="602" spans="2:33" x14ac:dyDescent="0.75">
      <c r="B602" s="4" t="s">
        <v>9</v>
      </c>
      <c r="C602" s="4">
        <v>598</v>
      </c>
      <c r="D602" s="4">
        <v>9</v>
      </c>
      <c r="E602" s="4">
        <f t="shared" si="117"/>
        <v>0</v>
      </c>
      <c r="F602" s="11">
        <v>0</v>
      </c>
      <c r="G602" s="11">
        <f t="shared" si="124"/>
        <v>0</v>
      </c>
      <c r="H602" s="11">
        <f t="shared" si="118"/>
        <v>0</v>
      </c>
      <c r="I602" s="11">
        <f>'Vehicle Data'!$B$6*'WLTP Calculations'!G602</f>
        <v>0</v>
      </c>
      <c r="J602" s="11">
        <f>'Vehicle Data'!$B$6*9.81*'Vehicle Data'!$B$8</f>
        <v>57.42499320000001</v>
      </c>
      <c r="K602" s="11">
        <f>0.5*(1.225*'Vehicle Data'!B$9*'Vehicle Data'!B$7*'WLTP Calculations'!F602)</f>
        <v>0</v>
      </c>
      <c r="L602" s="11">
        <f t="shared" si="125"/>
        <v>5.742499320000001E-2</v>
      </c>
      <c r="M602" s="11">
        <f t="shared" si="126"/>
        <v>0</v>
      </c>
      <c r="N602" s="11">
        <f t="shared" si="127"/>
        <v>0</v>
      </c>
      <c r="O602" s="11">
        <f t="shared" si="119"/>
        <v>0</v>
      </c>
      <c r="P602" s="11">
        <f t="shared" si="120"/>
        <v>0</v>
      </c>
      <c r="Q602" s="9">
        <f t="shared" si="128"/>
        <v>69129.60700724936</v>
      </c>
      <c r="R602" s="9">
        <f t="shared" si="121"/>
        <v>69.129607007249362</v>
      </c>
      <c r="S602" s="9">
        <f t="shared" si="129"/>
        <v>25536.499749023918</v>
      </c>
      <c r="T602" s="38">
        <f t="shared" si="122"/>
        <v>25.536499749023918</v>
      </c>
      <c r="U602" s="38">
        <f t="shared" si="123"/>
        <v>1659.8724836865547</v>
      </c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</row>
    <row r="603" spans="2:33" x14ac:dyDescent="0.75">
      <c r="B603" s="4" t="s">
        <v>9</v>
      </c>
      <c r="C603" s="4">
        <v>599</v>
      </c>
      <c r="D603" s="4">
        <v>10</v>
      </c>
      <c r="E603" s="4">
        <f t="shared" si="117"/>
        <v>0</v>
      </c>
      <c r="F603" s="11">
        <v>0</v>
      </c>
      <c r="G603" s="11">
        <f t="shared" si="124"/>
        <v>0</v>
      </c>
      <c r="H603" s="11">
        <f t="shared" si="118"/>
        <v>0</v>
      </c>
      <c r="I603" s="11">
        <f>'Vehicle Data'!$B$6*'WLTP Calculations'!G603</f>
        <v>0</v>
      </c>
      <c r="J603" s="11">
        <f>'Vehicle Data'!$B$6*9.81*'Vehicle Data'!$B$8</f>
        <v>57.42499320000001</v>
      </c>
      <c r="K603" s="11">
        <f>0.5*(1.225*'Vehicle Data'!B$9*'Vehicle Data'!B$7*'WLTP Calculations'!F603)</f>
        <v>0</v>
      </c>
      <c r="L603" s="11">
        <f t="shared" si="125"/>
        <v>5.742499320000001E-2</v>
      </c>
      <c r="M603" s="11">
        <f t="shared" si="126"/>
        <v>0</v>
      </c>
      <c r="N603" s="11">
        <f t="shared" si="127"/>
        <v>0</v>
      </c>
      <c r="O603" s="11">
        <f t="shared" si="119"/>
        <v>0</v>
      </c>
      <c r="P603" s="11">
        <f t="shared" si="120"/>
        <v>0</v>
      </c>
      <c r="Q603" s="9">
        <f t="shared" si="128"/>
        <v>69129.60700724936</v>
      </c>
      <c r="R603" s="9">
        <f t="shared" si="121"/>
        <v>69.129607007249362</v>
      </c>
      <c r="S603" s="9">
        <f t="shared" si="129"/>
        <v>25536.499749023918</v>
      </c>
      <c r="T603" s="38">
        <f t="shared" si="122"/>
        <v>25.536499749023918</v>
      </c>
      <c r="U603" s="38">
        <f t="shared" si="123"/>
        <v>1659.8724836865547</v>
      </c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</row>
    <row r="604" spans="2:33" x14ac:dyDescent="0.75">
      <c r="B604" s="4" t="s">
        <v>9</v>
      </c>
      <c r="C604" s="4">
        <v>600</v>
      </c>
      <c r="D604" s="4">
        <v>11</v>
      </c>
      <c r="E604" s="4">
        <f t="shared" si="117"/>
        <v>0</v>
      </c>
      <c r="F604" s="11">
        <v>0</v>
      </c>
      <c r="G604" s="11">
        <f t="shared" si="124"/>
        <v>0.1388888888888889</v>
      </c>
      <c r="H604" s="11">
        <f t="shared" si="118"/>
        <v>0.5</v>
      </c>
      <c r="I604" s="11">
        <f>'Vehicle Data'!$B$6*'WLTP Calculations'!G604</f>
        <v>40.650833333333338</v>
      </c>
      <c r="J604" s="11">
        <f>'Vehicle Data'!$B$6*9.81*'Vehicle Data'!$B$8</f>
        <v>57.42499320000001</v>
      </c>
      <c r="K604" s="11">
        <f>0.5*(1.225*'Vehicle Data'!B$9*'Vehicle Data'!B$7*'WLTP Calculations'!F604)</f>
        <v>0</v>
      </c>
      <c r="L604" s="11">
        <f t="shared" si="125"/>
        <v>9.8075826533333355E-2</v>
      </c>
      <c r="M604" s="11">
        <f t="shared" si="126"/>
        <v>0</v>
      </c>
      <c r="N604" s="11">
        <f t="shared" si="127"/>
        <v>1.984903030555556E-2</v>
      </c>
      <c r="O604" s="11">
        <f t="shared" si="119"/>
        <v>0.23818836366666674</v>
      </c>
      <c r="P604" s="11">
        <f t="shared" si="120"/>
        <v>0</v>
      </c>
      <c r="Q604" s="9">
        <f t="shared" si="128"/>
        <v>69129.84519561303</v>
      </c>
      <c r="R604" s="9">
        <f t="shared" si="121"/>
        <v>69.129845195613029</v>
      </c>
      <c r="S604" s="9">
        <f t="shared" si="129"/>
        <v>25536.499749023918</v>
      </c>
      <c r="T604" s="38">
        <f t="shared" si="122"/>
        <v>25.536499749023918</v>
      </c>
      <c r="U604" s="38">
        <f t="shared" si="123"/>
        <v>1659.8724836865547</v>
      </c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</row>
    <row r="605" spans="2:33" x14ac:dyDescent="0.75">
      <c r="B605" s="4" t="s">
        <v>9</v>
      </c>
      <c r="C605" s="4">
        <v>601</v>
      </c>
      <c r="D605" s="4">
        <v>12</v>
      </c>
      <c r="E605" s="4">
        <f t="shared" si="117"/>
        <v>0.27777777777777779</v>
      </c>
      <c r="F605" s="11">
        <v>1</v>
      </c>
      <c r="G605" s="11">
        <f t="shared" si="124"/>
        <v>0.29166666666666669</v>
      </c>
      <c r="H605" s="11">
        <f t="shared" si="118"/>
        <v>1.05</v>
      </c>
      <c r="I605" s="11">
        <f>'Vehicle Data'!$B$6*'WLTP Calculations'!G605</f>
        <v>85.36675000000001</v>
      </c>
      <c r="J605" s="11">
        <f>'Vehicle Data'!$B$6*9.81*'Vehicle Data'!$B$8</f>
        <v>57.42499320000001</v>
      </c>
      <c r="K605" s="11">
        <f>0.5*(1.225*'Vehicle Data'!B$9*'Vehicle Data'!B$7*'WLTP Calculations'!F605)</f>
        <v>0.12127500000000001</v>
      </c>
      <c r="L605" s="11">
        <f t="shared" si="125"/>
        <v>0.14291301820000002</v>
      </c>
      <c r="M605" s="11">
        <f t="shared" si="126"/>
        <v>3.969806061111112E-2</v>
      </c>
      <c r="N605" s="11">
        <f t="shared" si="127"/>
        <v>8.1726941204166681E-2</v>
      </c>
      <c r="O605" s="11">
        <f t="shared" si="119"/>
        <v>1.062450235654167</v>
      </c>
      <c r="P605" s="11">
        <f t="shared" si="120"/>
        <v>0</v>
      </c>
      <c r="Q605" s="9">
        <f t="shared" si="128"/>
        <v>69130.907645848682</v>
      </c>
      <c r="R605" s="9">
        <f t="shared" si="121"/>
        <v>69.13090764584868</v>
      </c>
      <c r="S605" s="9">
        <f t="shared" si="129"/>
        <v>25536.499749023918</v>
      </c>
      <c r="T605" s="38">
        <f t="shared" si="122"/>
        <v>25.536499749023918</v>
      </c>
      <c r="U605" s="38">
        <f t="shared" si="123"/>
        <v>1659.8724836865547</v>
      </c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</row>
    <row r="606" spans="2:33" x14ac:dyDescent="0.75">
      <c r="B606" s="4" t="s">
        <v>9</v>
      </c>
      <c r="C606" s="4">
        <v>602</v>
      </c>
      <c r="D606" s="4">
        <v>13</v>
      </c>
      <c r="E606" s="4">
        <f t="shared" si="117"/>
        <v>0.58333333333333337</v>
      </c>
      <c r="F606" s="11">
        <v>2.1</v>
      </c>
      <c r="G606" s="11">
        <f t="shared" si="124"/>
        <v>0.52777777777777768</v>
      </c>
      <c r="H606" s="11">
        <f t="shared" si="118"/>
        <v>1.9</v>
      </c>
      <c r="I606" s="11">
        <f>'Vehicle Data'!$B$6*'WLTP Calculations'!G606</f>
        <v>154.47316666666666</v>
      </c>
      <c r="J606" s="11">
        <f>'Vehicle Data'!$B$6*9.81*'Vehicle Data'!$B$8</f>
        <v>57.42499320000001</v>
      </c>
      <c r="K606" s="11">
        <f>0.5*(1.225*'Vehicle Data'!B$9*'Vehicle Data'!B$7*'WLTP Calculations'!F606)</f>
        <v>0.2546775</v>
      </c>
      <c r="L606" s="11">
        <f t="shared" si="125"/>
        <v>0.21215283736666668</v>
      </c>
      <c r="M606" s="11">
        <f t="shared" si="126"/>
        <v>0.12375582179722223</v>
      </c>
      <c r="N606" s="11">
        <f t="shared" si="127"/>
        <v>0.29025320858750003</v>
      </c>
      <c r="O606" s="11">
        <f t="shared" si="119"/>
        <v>4.0635449202250005</v>
      </c>
      <c r="P606" s="11">
        <f t="shared" si="120"/>
        <v>0</v>
      </c>
      <c r="Q606" s="9">
        <f t="shared" si="128"/>
        <v>69134.971190768905</v>
      </c>
      <c r="R606" s="9">
        <f t="shared" si="121"/>
        <v>69.134971190768908</v>
      </c>
      <c r="S606" s="9">
        <f t="shared" si="129"/>
        <v>25536.499749023918</v>
      </c>
      <c r="T606" s="38">
        <f t="shared" si="122"/>
        <v>25.536499749023918</v>
      </c>
      <c r="U606" s="38">
        <f t="shared" si="123"/>
        <v>1659.8724836865547</v>
      </c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</row>
    <row r="607" spans="2:33" x14ac:dyDescent="0.75">
      <c r="B607" s="4" t="s">
        <v>9</v>
      </c>
      <c r="C607" s="4">
        <v>603</v>
      </c>
      <c r="D607" s="4">
        <v>14</v>
      </c>
      <c r="E607" s="4">
        <f t="shared" si="117"/>
        <v>1.3333333333333333</v>
      </c>
      <c r="F607" s="11">
        <v>4.8</v>
      </c>
      <c r="G607" s="11">
        <f t="shared" si="124"/>
        <v>0.9722222222222221</v>
      </c>
      <c r="H607" s="11">
        <f t="shared" si="118"/>
        <v>3.5</v>
      </c>
      <c r="I607" s="11">
        <f>'Vehicle Data'!$B$6*'WLTP Calculations'!G607</f>
        <v>284.55583333333334</v>
      </c>
      <c r="J607" s="11">
        <f>'Vehicle Data'!$B$6*9.81*'Vehicle Data'!$B$8</f>
        <v>57.42499320000001</v>
      </c>
      <c r="K607" s="11">
        <f>0.5*(1.225*'Vehicle Data'!B$9*'Vehicle Data'!B$7*'WLTP Calculations'!F607)</f>
        <v>0.58211999999999997</v>
      </c>
      <c r="L607" s="11">
        <f t="shared" si="125"/>
        <v>0.34256294653333336</v>
      </c>
      <c r="M607" s="11">
        <f t="shared" si="126"/>
        <v>0.45675059537777779</v>
      </c>
      <c r="N607" s="11">
        <f t="shared" si="127"/>
        <v>0.78530342327268521</v>
      </c>
      <c r="O607" s="11">
        <f t="shared" si="119"/>
        <v>11.779551349090278</v>
      </c>
      <c r="P607" s="11">
        <f t="shared" si="120"/>
        <v>0</v>
      </c>
      <c r="Q607" s="9">
        <f t="shared" si="128"/>
        <v>69146.750742117991</v>
      </c>
      <c r="R607" s="9">
        <f t="shared" si="121"/>
        <v>69.146750742117987</v>
      </c>
      <c r="S607" s="9">
        <f t="shared" si="129"/>
        <v>25536.499749023918</v>
      </c>
      <c r="T607" s="38">
        <f t="shared" si="122"/>
        <v>25.536499749023918</v>
      </c>
      <c r="U607" s="38">
        <f t="shared" si="123"/>
        <v>1659.8724836865547</v>
      </c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</row>
    <row r="608" spans="2:33" x14ac:dyDescent="0.75">
      <c r="B608" s="4" t="s">
        <v>9</v>
      </c>
      <c r="C608" s="4">
        <v>604</v>
      </c>
      <c r="D608" s="4">
        <v>15</v>
      </c>
      <c r="E608" s="4">
        <f t="shared" si="117"/>
        <v>2.5277777777777777</v>
      </c>
      <c r="F608" s="11">
        <v>9.1</v>
      </c>
      <c r="G608" s="11">
        <f t="shared" si="124"/>
        <v>1.3055555555555554</v>
      </c>
      <c r="H608" s="11">
        <f t="shared" si="118"/>
        <v>4.6999999999999993</v>
      </c>
      <c r="I608" s="11">
        <f>'Vehicle Data'!$B$6*'WLTP Calculations'!G608</f>
        <v>382.11783333333329</v>
      </c>
      <c r="J608" s="11">
        <f>'Vehicle Data'!$B$6*9.81*'Vehicle Data'!$B$8</f>
        <v>57.42499320000001</v>
      </c>
      <c r="K608" s="11">
        <f>0.5*(1.225*'Vehicle Data'!B$9*'Vehicle Data'!B$7*'WLTP Calculations'!F608)</f>
        <v>1.1036025</v>
      </c>
      <c r="L608" s="11">
        <f t="shared" si="125"/>
        <v>0.44064642903333334</v>
      </c>
      <c r="M608" s="11">
        <f t="shared" si="126"/>
        <v>1.1138562511675927</v>
      </c>
      <c r="N608" s="11">
        <f t="shared" si="127"/>
        <v>1.5314248493486113</v>
      </c>
      <c r="O608" s="11">
        <f t="shared" si="119"/>
        <v>24.502797589577781</v>
      </c>
      <c r="P608" s="11">
        <f t="shared" si="120"/>
        <v>0</v>
      </c>
      <c r="Q608" s="9">
        <f t="shared" si="128"/>
        <v>69171.25353970757</v>
      </c>
      <c r="R608" s="9">
        <f t="shared" si="121"/>
        <v>69.171253539707564</v>
      </c>
      <c r="S608" s="9">
        <f t="shared" si="129"/>
        <v>25536.499749023918</v>
      </c>
      <c r="T608" s="38">
        <f t="shared" si="122"/>
        <v>25.536499749023918</v>
      </c>
      <c r="U608" s="38">
        <f t="shared" si="123"/>
        <v>1659.8724836865547</v>
      </c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</row>
    <row r="609" spans="2:33" x14ac:dyDescent="0.75">
      <c r="B609" s="4" t="s">
        <v>9</v>
      </c>
      <c r="C609" s="4">
        <v>605</v>
      </c>
      <c r="D609" s="4">
        <v>16</v>
      </c>
      <c r="E609" s="4">
        <f t="shared" si="117"/>
        <v>3.9444444444444442</v>
      </c>
      <c r="F609" s="11">
        <v>14.2</v>
      </c>
      <c r="G609" s="11">
        <f t="shared" si="124"/>
        <v>1.4861111111111112</v>
      </c>
      <c r="H609" s="11">
        <f t="shared" si="118"/>
        <v>5.3500000000000005</v>
      </c>
      <c r="I609" s="11">
        <f>'Vehicle Data'!$B$6*'WLTP Calculations'!G609</f>
        <v>434.96391666666676</v>
      </c>
      <c r="J609" s="11">
        <f>'Vehicle Data'!$B$6*9.81*'Vehicle Data'!$B$8</f>
        <v>57.42499320000001</v>
      </c>
      <c r="K609" s="11">
        <f>0.5*(1.225*'Vehicle Data'!B$9*'Vehicle Data'!B$7*'WLTP Calculations'!F609)</f>
        <v>1.722105</v>
      </c>
      <c r="L609" s="11">
        <f t="shared" si="125"/>
        <v>0.49411101486666675</v>
      </c>
      <c r="M609" s="11">
        <f t="shared" si="126"/>
        <v>1.9489934475296298</v>
      </c>
      <c r="N609" s="11">
        <f t="shared" si="127"/>
        <v>2.4022435246481484</v>
      </c>
      <c r="O609" s="11">
        <f t="shared" si="119"/>
        <v>40.838139919018523</v>
      </c>
      <c r="P609" s="11">
        <f t="shared" si="120"/>
        <v>0</v>
      </c>
      <c r="Q609" s="9">
        <f t="shared" si="128"/>
        <v>69212.091679626596</v>
      </c>
      <c r="R609" s="9">
        <f t="shared" si="121"/>
        <v>69.212091679626596</v>
      </c>
      <c r="S609" s="9">
        <f t="shared" si="129"/>
        <v>25536.499749023918</v>
      </c>
      <c r="T609" s="38">
        <f t="shared" si="122"/>
        <v>25.536499749023918</v>
      </c>
      <c r="U609" s="38">
        <f t="shared" si="123"/>
        <v>1659.8724836865547</v>
      </c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</row>
    <row r="610" spans="2:33" x14ac:dyDescent="0.75">
      <c r="B610" s="4" t="s">
        <v>9</v>
      </c>
      <c r="C610" s="4">
        <v>606</v>
      </c>
      <c r="D610" s="4">
        <v>17</v>
      </c>
      <c r="E610" s="4">
        <f t="shared" si="117"/>
        <v>5.5</v>
      </c>
      <c r="F610" s="11">
        <v>19.8</v>
      </c>
      <c r="G610" s="11">
        <f t="shared" si="124"/>
        <v>1.5694444444444444</v>
      </c>
      <c r="H610" s="11">
        <f t="shared" si="118"/>
        <v>5.65</v>
      </c>
      <c r="I610" s="11">
        <f>'Vehicle Data'!$B$6*'WLTP Calculations'!G610</f>
        <v>459.35441666666674</v>
      </c>
      <c r="J610" s="11">
        <f>'Vehicle Data'!$B$6*9.81*'Vehicle Data'!$B$8</f>
        <v>57.42499320000001</v>
      </c>
      <c r="K610" s="11">
        <f>0.5*(1.225*'Vehicle Data'!B$9*'Vehicle Data'!B$7*'WLTP Calculations'!F610)</f>
        <v>2.4012450000000003</v>
      </c>
      <c r="L610" s="11">
        <f t="shared" si="125"/>
        <v>0.51918065486666676</v>
      </c>
      <c r="M610" s="11">
        <f t="shared" si="126"/>
        <v>2.8554936017666672</v>
      </c>
      <c r="N610" s="11">
        <f t="shared" si="127"/>
        <v>3.1825768384319444</v>
      </c>
      <c r="O610" s="11">
        <f t="shared" si="119"/>
        <v>57.286383091775001</v>
      </c>
      <c r="P610" s="11">
        <f t="shared" si="120"/>
        <v>0</v>
      </c>
      <c r="Q610" s="9">
        <f t="shared" si="128"/>
        <v>69269.378062718373</v>
      </c>
      <c r="R610" s="9">
        <f t="shared" si="121"/>
        <v>69.269378062718374</v>
      </c>
      <c r="S610" s="9">
        <f t="shared" si="129"/>
        <v>25536.499749023918</v>
      </c>
      <c r="T610" s="38">
        <f t="shared" si="122"/>
        <v>25.536499749023918</v>
      </c>
      <c r="U610" s="38">
        <f t="shared" si="123"/>
        <v>1659.8724836865547</v>
      </c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</row>
    <row r="611" spans="2:33" x14ac:dyDescent="0.75">
      <c r="B611" s="4" t="s">
        <v>9</v>
      </c>
      <c r="C611" s="4">
        <v>607</v>
      </c>
      <c r="D611" s="4">
        <v>18</v>
      </c>
      <c r="E611" s="4">
        <f t="shared" si="117"/>
        <v>7.083333333333333</v>
      </c>
      <c r="F611" s="11">
        <v>25.5</v>
      </c>
      <c r="G611" s="11">
        <f t="shared" si="124"/>
        <v>1.4861111111111107</v>
      </c>
      <c r="H611" s="11">
        <f t="shared" si="118"/>
        <v>5.35</v>
      </c>
      <c r="I611" s="11">
        <f>'Vehicle Data'!$B$6*'WLTP Calculations'!G611</f>
        <v>434.96391666666659</v>
      </c>
      <c r="J611" s="11">
        <f>'Vehicle Data'!$B$6*9.81*'Vehicle Data'!$B$8</f>
        <v>57.42499320000001</v>
      </c>
      <c r="K611" s="11">
        <f>0.5*(1.225*'Vehicle Data'!B$9*'Vehicle Data'!B$7*'WLTP Calculations'!F611)</f>
        <v>3.0925125000000002</v>
      </c>
      <c r="L611" s="11">
        <f t="shared" si="125"/>
        <v>0.49548142236666659</v>
      </c>
      <c r="M611" s="11">
        <f t="shared" si="126"/>
        <v>3.5096600750972216</v>
      </c>
      <c r="N611" s="11">
        <f t="shared" si="127"/>
        <v>3.6152310425972218</v>
      </c>
      <c r="O611" s="11">
        <f t="shared" si="119"/>
        <v>68.689389809347219</v>
      </c>
      <c r="P611" s="11">
        <f t="shared" si="120"/>
        <v>0</v>
      </c>
      <c r="Q611" s="9">
        <f t="shared" si="128"/>
        <v>69338.067452527714</v>
      </c>
      <c r="R611" s="9">
        <f t="shared" si="121"/>
        <v>69.33806745252771</v>
      </c>
      <c r="S611" s="9">
        <f t="shared" si="129"/>
        <v>25536.499749023918</v>
      </c>
      <c r="T611" s="38">
        <f t="shared" si="122"/>
        <v>25.536499749023918</v>
      </c>
      <c r="U611" s="38">
        <f t="shared" si="123"/>
        <v>1659.8724836865547</v>
      </c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</row>
    <row r="612" spans="2:33" x14ac:dyDescent="0.75">
      <c r="B612" s="4" t="s">
        <v>9</v>
      </c>
      <c r="C612" s="4">
        <v>608</v>
      </c>
      <c r="D612" s="4">
        <v>19</v>
      </c>
      <c r="E612" s="4">
        <f t="shared" si="117"/>
        <v>8.4722222222222214</v>
      </c>
      <c r="F612" s="11">
        <v>30.5</v>
      </c>
      <c r="G612" s="11">
        <f t="shared" si="124"/>
        <v>1.2916666666666665</v>
      </c>
      <c r="H612" s="11">
        <f t="shared" si="118"/>
        <v>4.6499999999999986</v>
      </c>
      <c r="I612" s="11">
        <f>'Vehicle Data'!$B$6*'WLTP Calculations'!G612</f>
        <v>378.05275</v>
      </c>
      <c r="J612" s="11">
        <f>'Vehicle Data'!$B$6*9.81*'Vehicle Data'!$B$8</f>
        <v>57.42499320000001</v>
      </c>
      <c r="K612" s="11">
        <f>0.5*(1.225*'Vehicle Data'!B$9*'Vehicle Data'!B$7*'WLTP Calculations'!F612)</f>
        <v>3.6988875000000001</v>
      </c>
      <c r="L612" s="11">
        <f t="shared" si="125"/>
        <v>0.43917663070000001</v>
      </c>
      <c r="M612" s="11">
        <f t="shared" si="126"/>
        <v>3.7208020100972221</v>
      </c>
      <c r="N612" s="11">
        <f t="shared" si="127"/>
        <v>3.7891295244041667</v>
      </c>
      <c r="O612" s="11">
        <f t="shared" si="119"/>
        <v>75.782590488083329</v>
      </c>
      <c r="P612" s="11">
        <f t="shared" si="120"/>
        <v>0</v>
      </c>
      <c r="Q612" s="9">
        <f t="shared" si="128"/>
        <v>69413.850043015802</v>
      </c>
      <c r="R612" s="9">
        <f t="shared" si="121"/>
        <v>69.413850043015799</v>
      </c>
      <c r="S612" s="9">
        <f t="shared" si="129"/>
        <v>25536.499749023918</v>
      </c>
      <c r="T612" s="38">
        <f t="shared" si="122"/>
        <v>25.536499749023918</v>
      </c>
      <c r="U612" s="38">
        <f t="shared" si="123"/>
        <v>1659.8724836865547</v>
      </c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</row>
    <row r="613" spans="2:33" x14ac:dyDescent="0.75">
      <c r="B613" s="4" t="s">
        <v>9</v>
      </c>
      <c r="C613" s="4">
        <v>609</v>
      </c>
      <c r="D613" s="4">
        <v>20</v>
      </c>
      <c r="E613" s="4">
        <f t="shared" si="117"/>
        <v>9.6666666666666661</v>
      </c>
      <c r="F613" s="11">
        <v>34.799999999999997</v>
      </c>
      <c r="G613" s="11">
        <f t="shared" si="124"/>
        <v>1.1527777777777777</v>
      </c>
      <c r="H613" s="11">
        <f t="shared" si="118"/>
        <v>4.1499999999999986</v>
      </c>
      <c r="I613" s="11">
        <f>'Vehicle Data'!$B$6*'WLTP Calculations'!G613</f>
        <v>337.40191666666669</v>
      </c>
      <c r="J613" s="11">
        <f>'Vehicle Data'!$B$6*9.81*'Vehicle Data'!$B$8</f>
        <v>57.42499320000001</v>
      </c>
      <c r="K613" s="11">
        <f>0.5*(1.225*'Vehicle Data'!B$9*'Vehicle Data'!B$7*'WLTP Calculations'!F613)</f>
        <v>4.22037</v>
      </c>
      <c r="L613" s="11">
        <f t="shared" si="125"/>
        <v>0.39904727986666672</v>
      </c>
      <c r="M613" s="11">
        <f t="shared" si="126"/>
        <v>3.8574570387111113</v>
      </c>
      <c r="N613" s="11">
        <f t="shared" si="127"/>
        <v>4.037951557155556</v>
      </c>
      <c r="O613" s="11">
        <f t="shared" si="119"/>
        <v>84.796982700266682</v>
      </c>
      <c r="P613" s="11">
        <f t="shared" si="120"/>
        <v>0</v>
      </c>
      <c r="Q613" s="9">
        <f t="shared" si="128"/>
        <v>69498.647025716069</v>
      </c>
      <c r="R613" s="9">
        <f t="shared" si="121"/>
        <v>69.498647025716068</v>
      </c>
      <c r="S613" s="9">
        <f t="shared" si="129"/>
        <v>25536.499749023918</v>
      </c>
      <c r="T613" s="38">
        <f t="shared" si="122"/>
        <v>25.536499749023918</v>
      </c>
      <c r="U613" s="38">
        <f t="shared" si="123"/>
        <v>1659.8724836865547</v>
      </c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</row>
    <row r="614" spans="2:33" x14ac:dyDescent="0.75">
      <c r="B614" s="4" t="s">
        <v>9</v>
      </c>
      <c r="C614" s="4">
        <v>610</v>
      </c>
      <c r="D614" s="4">
        <v>21</v>
      </c>
      <c r="E614" s="4">
        <f t="shared" si="117"/>
        <v>10.777777777777777</v>
      </c>
      <c r="F614" s="11">
        <v>38.799999999999997</v>
      </c>
      <c r="G614" s="11">
        <f t="shared" si="124"/>
        <v>1.125</v>
      </c>
      <c r="H614" s="11">
        <f t="shared" si="118"/>
        <v>4.0500000000000007</v>
      </c>
      <c r="I614" s="11">
        <f>'Vehicle Data'!$B$6*'WLTP Calculations'!G614</f>
        <v>329.27175000000005</v>
      </c>
      <c r="J614" s="11">
        <f>'Vehicle Data'!$B$6*9.81*'Vehicle Data'!$B$8</f>
        <v>57.42499320000001</v>
      </c>
      <c r="K614" s="11">
        <f>0.5*(1.225*'Vehicle Data'!B$9*'Vehicle Data'!B$7*'WLTP Calculations'!F614)</f>
        <v>4.70547</v>
      </c>
      <c r="L614" s="11">
        <f t="shared" si="125"/>
        <v>0.39140221320000007</v>
      </c>
      <c r="M614" s="11">
        <f t="shared" si="126"/>
        <v>4.2184460756000002</v>
      </c>
      <c r="N614" s="11">
        <f t="shared" si="127"/>
        <v>4.323184930998611</v>
      </c>
      <c r="O614" s="11">
        <f t="shared" si="119"/>
        <v>95.110068481969449</v>
      </c>
      <c r="P614" s="11">
        <f t="shared" si="120"/>
        <v>0</v>
      </c>
      <c r="Q614" s="9">
        <f t="shared" si="128"/>
        <v>69593.757094198038</v>
      </c>
      <c r="R614" s="9">
        <f t="shared" si="121"/>
        <v>69.59375709419804</v>
      </c>
      <c r="S614" s="9">
        <f t="shared" si="129"/>
        <v>25536.499749023918</v>
      </c>
      <c r="T614" s="38">
        <f t="shared" si="122"/>
        <v>25.536499749023918</v>
      </c>
      <c r="U614" s="38">
        <f t="shared" si="123"/>
        <v>1659.8724836865547</v>
      </c>
      <c r="V614" s="34"/>
      <c r="W614" s="34"/>
      <c r="X614" s="34"/>
      <c r="Y614" s="34"/>
      <c r="Z614" s="34"/>
      <c r="AA614" s="34"/>
      <c r="AB614" s="34"/>
      <c r="AC614" s="34"/>
      <c r="AD614" s="34"/>
      <c r="AE614" s="34"/>
      <c r="AF614" s="34"/>
      <c r="AG614" s="34"/>
    </row>
    <row r="615" spans="2:33" x14ac:dyDescent="0.75">
      <c r="B615" s="4" t="s">
        <v>9</v>
      </c>
      <c r="C615" s="4">
        <v>611</v>
      </c>
      <c r="D615" s="4">
        <v>22</v>
      </c>
      <c r="E615" s="4">
        <f t="shared" si="117"/>
        <v>11.916666666666666</v>
      </c>
      <c r="F615" s="11">
        <v>42.9</v>
      </c>
      <c r="G615" s="11">
        <f t="shared" si="124"/>
        <v>1.0555555555555554</v>
      </c>
      <c r="H615" s="11">
        <f t="shared" si="118"/>
        <v>3.8000000000000007</v>
      </c>
      <c r="I615" s="11">
        <f>'Vehicle Data'!$B$6*'WLTP Calculations'!G615</f>
        <v>308.94633333333331</v>
      </c>
      <c r="J615" s="11">
        <f>'Vehicle Data'!$B$6*9.81*'Vehicle Data'!$B$8</f>
        <v>57.42499320000001</v>
      </c>
      <c r="K615" s="11">
        <f>0.5*(1.225*'Vehicle Data'!B$9*'Vehicle Data'!B$7*'WLTP Calculations'!F615)</f>
        <v>5.2026975000000002</v>
      </c>
      <c r="L615" s="11">
        <f t="shared" si="125"/>
        <v>0.37157402403333334</v>
      </c>
      <c r="M615" s="11">
        <f t="shared" si="126"/>
        <v>4.4279237863972218</v>
      </c>
      <c r="N615" s="11">
        <f t="shared" si="127"/>
        <v>4.0349469915986109</v>
      </c>
      <c r="O615" s="11">
        <f t="shared" si="119"/>
        <v>92.803780806768046</v>
      </c>
      <c r="P615" s="11">
        <f t="shared" si="120"/>
        <v>0</v>
      </c>
      <c r="Q615" s="9">
        <f t="shared" si="128"/>
        <v>69686.560875004812</v>
      </c>
      <c r="R615" s="9">
        <f t="shared" si="121"/>
        <v>69.686560875004815</v>
      </c>
      <c r="S615" s="9">
        <f t="shared" si="129"/>
        <v>25536.499749023918</v>
      </c>
      <c r="T615" s="38">
        <f t="shared" si="122"/>
        <v>25.536499749023918</v>
      </c>
      <c r="U615" s="38">
        <f t="shared" si="123"/>
        <v>1659.8724836865547</v>
      </c>
      <c r="V615" s="34"/>
      <c r="W615" s="34"/>
      <c r="X615" s="34"/>
      <c r="Y615" s="34"/>
      <c r="Z615" s="34"/>
      <c r="AA615" s="34"/>
      <c r="AB615" s="34"/>
      <c r="AC615" s="34"/>
      <c r="AD615" s="34"/>
      <c r="AE615" s="34"/>
      <c r="AF615" s="34"/>
      <c r="AG615" s="34"/>
    </row>
    <row r="616" spans="2:33" x14ac:dyDescent="0.75">
      <c r="B616" s="4" t="s">
        <v>9</v>
      </c>
      <c r="C616" s="4">
        <v>612</v>
      </c>
      <c r="D616" s="4">
        <v>23</v>
      </c>
      <c r="E616" s="4">
        <f t="shared" si="117"/>
        <v>12.888888888888888</v>
      </c>
      <c r="F616" s="11">
        <v>46.4</v>
      </c>
      <c r="G616" s="11">
        <f t="shared" si="124"/>
        <v>0.75</v>
      </c>
      <c r="H616" s="11">
        <f t="shared" si="118"/>
        <v>2.6999999999999993</v>
      </c>
      <c r="I616" s="11">
        <f>'Vehicle Data'!$B$6*'WLTP Calculations'!G616</f>
        <v>219.51450000000003</v>
      </c>
      <c r="J616" s="11">
        <f>'Vehicle Data'!$B$6*9.81*'Vehicle Data'!$B$8</f>
        <v>57.42499320000001</v>
      </c>
      <c r="K616" s="11">
        <f>0.5*(1.225*'Vehicle Data'!B$9*'Vehicle Data'!B$7*'WLTP Calculations'!F616)</f>
        <v>5.6271599999999999</v>
      </c>
      <c r="L616" s="11">
        <f t="shared" si="125"/>
        <v>0.28256665320000002</v>
      </c>
      <c r="M616" s="11">
        <f t="shared" si="126"/>
        <v>3.6419701968</v>
      </c>
      <c r="N616" s="11">
        <f t="shared" si="127"/>
        <v>2.8727141930263911</v>
      </c>
      <c r="O616" s="11">
        <f t="shared" si="119"/>
        <v>68.945140632633382</v>
      </c>
      <c r="P616" s="11">
        <f t="shared" si="120"/>
        <v>0</v>
      </c>
      <c r="Q616" s="9">
        <f t="shared" si="128"/>
        <v>69755.506015637438</v>
      </c>
      <c r="R616" s="9">
        <f t="shared" si="121"/>
        <v>69.755506015637437</v>
      </c>
      <c r="S616" s="9">
        <f t="shared" si="129"/>
        <v>25536.499749023918</v>
      </c>
      <c r="T616" s="38">
        <f t="shared" si="122"/>
        <v>25.536499749023918</v>
      </c>
      <c r="U616" s="38">
        <f t="shared" si="123"/>
        <v>1659.8724836865547</v>
      </c>
      <c r="V616" s="34"/>
      <c r="W616" s="34"/>
      <c r="X616" s="34"/>
      <c r="Y616" s="34"/>
      <c r="Z616" s="34"/>
      <c r="AA616" s="34"/>
      <c r="AB616" s="34"/>
      <c r="AC616" s="34"/>
      <c r="AD616" s="34"/>
      <c r="AE616" s="34"/>
      <c r="AF616" s="34"/>
      <c r="AG616" s="34"/>
    </row>
    <row r="617" spans="2:33" x14ac:dyDescent="0.75">
      <c r="B617" s="4" t="s">
        <v>9</v>
      </c>
      <c r="C617" s="4">
        <v>613</v>
      </c>
      <c r="D617" s="4">
        <v>24</v>
      </c>
      <c r="E617" s="4">
        <f t="shared" si="117"/>
        <v>13.416666666666666</v>
      </c>
      <c r="F617" s="11">
        <v>48.3</v>
      </c>
      <c r="G617" s="11">
        <f t="shared" si="124"/>
        <v>0.31944444444444553</v>
      </c>
      <c r="H617" s="11">
        <f t="shared" si="118"/>
        <v>1.1500000000000021</v>
      </c>
      <c r="I617" s="11">
        <f>'Vehicle Data'!$B$6*'WLTP Calculations'!G617</f>
        <v>93.496916666666991</v>
      </c>
      <c r="J617" s="11">
        <f>'Vehicle Data'!$B$6*9.81*'Vehicle Data'!$B$8</f>
        <v>57.42499320000001</v>
      </c>
      <c r="K617" s="11">
        <f>0.5*(1.225*'Vehicle Data'!B$9*'Vehicle Data'!B$7*'WLTP Calculations'!F617)</f>
        <v>5.8575825000000004</v>
      </c>
      <c r="L617" s="11">
        <f t="shared" si="125"/>
        <v>0.15677949236666699</v>
      </c>
      <c r="M617" s="11">
        <f t="shared" si="126"/>
        <v>2.1034581892527822</v>
      </c>
      <c r="N617" s="11">
        <f t="shared" si="127"/>
        <v>1.5350850654953725</v>
      </c>
      <c r="O617" s="11">
        <f t="shared" si="119"/>
        <v>38.377126637384315</v>
      </c>
      <c r="P617" s="11">
        <f t="shared" si="120"/>
        <v>0</v>
      </c>
      <c r="Q617" s="9">
        <f t="shared" si="128"/>
        <v>69793.883142274819</v>
      </c>
      <c r="R617" s="9">
        <f t="shared" si="121"/>
        <v>69.793883142274822</v>
      </c>
      <c r="S617" s="9">
        <f t="shared" si="129"/>
        <v>25536.499749023918</v>
      </c>
      <c r="T617" s="38">
        <f t="shared" si="122"/>
        <v>25.536499749023918</v>
      </c>
      <c r="U617" s="38">
        <f t="shared" si="123"/>
        <v>1659.8724836865547</v>
      </c>
      <c r="V617" s="34"/>
      <c r="W617" s="34"/>
      <c r="X617" s="34"/>
      <c r="Y617" s="34"/>
      <c r="Z617" s="34"/>
      <c r="AA617" s="34"/>
      <c r="AB617" s="34"/>
      <c r="AC617" s="34"/>
      <c r="AD617" s="34"/>
      <c r="AE617" s="34"/>
      <c r="AF617" s="34"/>
      <c r="AG617" s="34"/>
    </row>
    <row r="618" spans="2:33" x14ac:dyDescent="0.75">
      <c r="B618" s="4" t="s">
        <v>9</v>
      </c>
      <c r="C618" s="4">
        <v>614</v>
      </c>
      <c r="D618" s="4">
        <v>25</v>
      </c>
      <c r="E618" s="4">
        <f t="shared" si="117"/>
        <v>13.527777777777779</v>
      </c>
      <c r="F618" s="11">
        <v>48.7</v>
      </c>
      <c r="G618" s="11">
        <f t="shared" si="124"/>
        <v>2.7777777777777679E-2</v>
      </c>
      <c r="H618" s="11">
        <f t="shared" si="118"/>
        <v>0.10000000000000142</v>
      </c>
      <c r="I618" s="11">
        <f>'Vehicle Data'!$B$6*'WLTP Calculations'!G618</f>
        <v>8.1301666666666392</v>
      </c>
      <c r="J618" s="11">
        <f>'Vehicle Data'!$B$6*9.81*'Vehicle Data'!$B$8</f>
        <v>57.42499320000001</v>
      </c>
      <c r="K618" s="11">
        <f>0.5*(1.225*'Vehicle Data'!B$9*'Vehicle Data'!B$7*'WLTP Calculations'!F618)</f>
        <v>5.9060925000000006</v>
      </c>
      <c r="L618" s="11">
        <f t="shared" si="125"/>
        <v>7.1461252366666658E-2</v>
      </c>
      <c r="M618" s="11">
        <f t="shared" si="126"/>
        <v>0.96671194173796293</v>
      </c>
      <c r="N618" s="11">
        <f t="shared" si="127"/>
        <v>0.82764925752870144</v>
      </c>
      <c r="O618" s="11">
        <f t="shared" si="119"/>
        <v>21.518880695746237</v>
      </c>
      <c r="P618" s="11">
        <f t="shared" si="120"/>
        <v>0</v>
      </c>
      <c r="Q618" s="9">
        <f t="shared" si="128"/>
        <v>69815.402022970564</v>
      </c>
      <c r="R618" s="9">
        <f t="shared" si="121"/>
        <v>69.815402022970559</v>
      </c>
      <c r="S618" s="9">
        <f t="shared" si="129"/>
        <v>25536.499749023918</v>
      </c>
      <c r="T618" s="38">
        <f t="shared" si="122"/>
        <v>25.536499749023918</v>
      </c>
      <c r="U618" s="38">
        <f t="shared" si="123"/>
        <v>1659.8724836865547</v>
      </c>
      <c r="V618" s="34"/>
      <c r="W618" s="34"/>
      <c r="X618" s="34"/>
      <c r="Y618" s="34"/>
      <c r="Z618" s="34"/>
      <c r="AA618" s="34"/>
      <c r="AB618" s="34"/>
      <c r="AC618" s="34"/>
      <c r="AD618" s="34"/>
      <c r="AE618" s="34"/>
      <c r="AF618" s="34"/>
      <c r="AG618" s="34"/>
    </row>
    <row r="619" spans="2:33" x14ac:dyDescent="0.75">
      <c r="B619" s="4" t="s">
        <v>9</v>
      </c>
      <c r="C619" s="4">
        <v>615</v>
      </c>
      <c r="D619" s="4">
        <v>26</v>
      </c>
      <c r="E619" s="4">
        <f t="shared" si="117"/>
        <v>13.472222222222221</v>
      </c>
      <c r="F619" s="11">
        <v>48.5</v>
      </c>
      <c r="G619" s="11">
        <f t="shared" si="124"/>
        <v>-4.1666666666667851E-2</v>
      </c>
      <c r="H619" s="11">
        <f t="shared" si="118"/>
        <v>-0.15000000000000213</v>
      </c>
      <c r="I619" s="11">
        <f>'Vehicle Data'!$B$6*'WLTP Calculations'!G619</f>
        <v>-12.195250000000348</v>
      </c>
      <c r="J619" s="11">
        <f>'Vehicle Data'!$B$6*9.81*'Vehicle Data'!$B$8</f>
        <v>57.42499320000001</v>
      </c>
      <c r="K619" s="11">
        <f>0.5*(1.225*'Vehicle Data'!B$9*'Vehicle Data'!B$7*'WLTP Calculations'!F619)</f>
        <v>5.8818375000000005</v>
      </c>
      <c r="L619" s="11">
        <f t="shared" si="125"/>
        <v>5.1111580699999666E-2</v>
      </c>
      <c r="M619" s="11">
        <f t="shared" si="126"/>
        <v>0.68858657331943995</v>
      </c>
      <c r="N619" s="11">
        <f t="shared" si="127"/>
        <v>0.68779516650416561</v>
      </c>
      <c r="O619" s="11">
        <f t="shared" si="119"/>
        <v>18.570469495612471</v>
      </c>
      <c r="P619" s="11">
        <f t="shared" si="120"/>
        <v>0</v>
      </c>
      <c r="Q619" s="9">
        <f t="shared" si="128"/>
        <v>69833.972492466171</v>
      </c>
      <c r="R619" s="9">
        <f t="shared" si="121"/>
        <v>69.833972492466174</v>
      </c>
      <c r="S619" s="9">
        <f t="shared" si="129"/>
        <v>25536.499749023918</v>
      </c>
      <c r="T619" s="38">
        <f t="shared" si="122"/>
        <v>25.536499749023918</v>
      </c>
      <c r="U619" s="38">
        <f t="shared" si="123"/>
        <v>1659.8724836865547</v>
      </c>
      <c r="V619" s="34"/>
      <c r="W619" s="34"/>
      <c r="X619" s="34"/>
      <c r="Y619" s="34"/>
      <c r="Z619" s="34"/>
      <c r="AA619" s="34"/>
      <c r="AB619" s="34"/>
      <c r="AC619" s="34"/>
      <c r="AD619" s="34"/>
      <c r="AE619" s="34"/>
      <c r="AF619" s="34"/>
      <c r="AG619" s="34"/>
    </row>
    <row r="620" spans="2:33" x14ac:dyDescent="0.75">
      <c r="B620" s="4" t="s">
        <v>9</v>
      </c>
      <c r="C620" s="4">
        <v>616</v>
      </c>
      <c r="D620" s="4">
        <v>27</v>
      </c>
      <c r="E620" s="4">
        <f t="shared" si="117"/>
        <v>13.444444444444443</v>
      </c>
      <c r="F620" s="11">
        <v>48.4</v>
      </c>
      <c r="G620" s="11">
        <f t="shared" si="124"/>
        <v>-4.1666666666666075E-2</v>
      </c>
      <c r="H620" s="11">
        <f t="shared" si="118"/>
        <v>-0.14999999999999858</v>
      </c>
      <c r="I620" s="11">
        <f>'Vehicle Data'!$B$6*'WLTP Calculations'!G620</f>
        <v>-12.195249999999827</v>
      </c>
      <c r="J620" s="11">
        <f>'Vehicle Data'!$B$6*9.81*'Vehicle Data'!$B$8</f>
        <v>57.42499320000001</v>
      </c>
      <c r="K620" s="11">
        <f>0.5*(1.225*'Vehicle Data'!B$9*'Vehicle Data'!B$7*'WLTP Calculations'!F620)</f>
        <v>5.8697100000000004</v>
      </c>
      <c r="L620" s="11">
        <f t="shared" si="125"/>
        <v>5.1099453200000186E-2</v>
      </c>
      <c r="M620" s="11">
        <f t="shared" si="126"/>
        <v>0.68700375968889127</v>
      </c>
      <c r="N620" s="11">
        <f t="shared" si="127"/>
        <v>0.60378153307222404</v>
      </c>
      <c r="O620" s="11">
        <f t="shared" si="119"/>
        <v>16.905882926022272</v>
      </c>
      <c r="P620" s="11">
        <f t="shared" si="120"/>
        <v>0</v>
      </c>
      <c r="Q620" s="9">
        <f t="shared" si="128"/>
        <v>69850.878375392189</v>
      </c>
      <c r="R620" s="9">
        <f t="shared" si="121"/>
        <v>69.850878375392185</v>
      </c>
      <c r="S620" s="9">
        <f t="shared" si="129"/>
        <v>25536.499749023918</v>
      </c>
      <c r="T620" s="38">
        <f t="shared" si="122"/>
        <v>25.536499749023918</v>
      </c>
      <c r="U620" s="38">
        <f t="shared" si="123"/>
        <v>1659.8724836865547</v>
      </c>
      <c r="V620" s="34"/>
      <c r="W620" s="34"/>
      <c r="X620" s="34"/>
      <c r="Y620" s="34"/>
      <c r="Z620" s="34"/>
      <c r="AA620" s="34"/>
      <c r="AB620" s="34"/>
      <c r="AC620" s="34"/>
      <c r="AD620" s="34"/>
      <c r="AE620" s="34"/>
      <c r="AF620" s="34"/>
      <c r="AG620" s="34"/>
    </row>
    <row r="621" spans="2:33" x14ac:dyDescent="0.75">
      <c r="B621" s="4" t="s">
        <v>9</v>
      </c>
      <c r="C621" s="4">
        <v>617</v>
      </c>
      <c r="D621" s="4">
        <v>28</v>
      </c>
      <c r="E621" s="4">
        <f t="shared" si="117"/>
        <v>13.388888888888889</v>
      </c>
      <c r="F621" s="11">
        <v>48.2</v>
      </c>
      <c r="G621" s="11">
        <f t="shared" si="124"/>
        <v>-8.3333333333333037E-2</v>
      </c>
      <c r="H621" s="11">
        <f t="shared" si="118"/>
        <v>-0.30000000000000071</v>
      </c>
      <c r="I621" s="11">
        <f>'Vehicle Data'!$B$6*'WLTP Calculations'!G621</f>
        <v>-24.390499999999918</v>
      </c>
      <c r="J621" s="11">
        <f>'Vehicle Data'!$B$6*9.81*'Vehicle Data'!$B$8</f>
        <v>57.42499320000001</v>
      </c>
      <c r="K621" s="11">
        <f>0.5*(1.225*'Vehicle Data'!B$9*'Vehicle Data'!B$7*'WLTP Calculations'!F621)</f>
        <v>5.8454550000000003</v>
      </c>
      <c r="L621" s="11">
        <f t="shared" si="125"/>
        <v>3.887994820000009E-2</v>
      </c>
      <c r="M621" s="11">
        <f t="shared" si="126"/>
        <v>0.52055930645555681</v>
      </c>
      <c r="N621" s="11">
        <f t="shared" si="127"/>
        <v>0.35615143738888899</v>
      </c>
      <c r="O621" s="11">
        <f t="shared" si="119"/>
        <v>10.328391684277781</v>
      </c>
      <c r="P621" s="11">
        <f t="shared" si="120"/>
        <v>0</v>
      </c>
      <c r="Q621" s="9">
        <f t="shared" si="128"/>
        <v>69861.206767076466</v>
      </c>
      <c r="R621" s="9">
        <f t="shared" si="121"/>
        <v>69.861206767076467</v>
      </c>
      <c r="S621" s="9">
        <f t="shared" si="129"/>
        <v>25536.499749023918</v>
      </c>
      <c r="T621" s="38">
        <f t="shared" si="122"/>
        <v>25.536499749023918</v>
      </c>
      <c r="U621" s="38">
        <f t="shared" si="123"/>
        <v>1659.8724836865547</v>
      </c>
      <c r="V621" s="34"/>
      <c r="W621" s="34"/>
      <c r="X621" s="34"/>
      <c r="Y621" s="34"/>
      <c r="Z621" s="34"/>
      <c r="AA621" s="34"/>
      <c r="AB621" s="34"/>
      <c r="AC621" s="34"/>
      <c r="AD621" s="34"/>
      <c r="AE621" s="34"/>
      <c r="AF621" s="34"/>
      <c r="AG621" s="34"/>
    </row>
    <row r="622" spans="2:33" x14ac:dyDescent="0.75">
      <c r="B622" s="4" t="s">
        <v>9</v>
      </c>
      <c r="C622" s="4">
        <v>618</v>
      </c>
      <c r="D622" s="4">
        <v>29</v>
      </c>
      <c r="E622" s="4">
        <f t="shared" si="117"/>
        <v>13.277777777777777</v>
      </c>
      <c r="F622" s="11">
        <v>47.8</v>
      </c>
      <c r="G622" s="11">
        <f t="shared" si="124"/>
        <v>-0.16666666666666696</v>
      </c>
      <c r="H622" s="11">
        <f t="shared" si="118"/>
        <v>-0.60000000000000142</v>
      </c>
      <c r="I622" s="11">
        <f>'Vehicle Data'!$B$6*'WLTP Calculations'!G622</f>
        <v>-48.781000000000091</v>
      </c>
      <c r="J622" s="11">
        <f>'Vehicle Data'!$B$6*9.81*'Vehicle Data'!$B$8</f>
        <v>57.42499320000001</v>
      </c>
      <c r="K622" s="11">
        <f>0.5*(1.225*'Vehicle Data'!B$9*'Vehicle Data'!B$7*'WLTP Calculations'!F622)</f>
        <v>5.796945</v>
      </c>
      <c r="L622" s="11">
        <f t="shared" si="125"/>
        <v>1.444093819999992E-2</v>
      </c>
      <c r="M622" s="11">
        <f t="shared" si="126"/>
        <v>0.19174356832222114</v>
      </c>
      <c r="N622" s="11">
        <f t="shared" si="127"/>
        <v>3.7539700962966882E-3</v>
      </c>
      <c r="O622" s="11">
        <f t="shared" si="119"/>
        <v>0.11261910288890065</v>
      </c>
      <c r="P622" s="11">
        <f t="shared" si="120"/>
        <v>0</v>
      </c>
      <c r="Q622" s="9">
        <f t="shared" si="128"/>
        <v>69861.319386179355</v>
      </c>
      <c r="R622" s="9">
        <f t="shared" si="121"/>
        <v>69.86131938617936</v>
      </c>
      <c r="S622" s="9">
        <f t="shared" si="129"/>
        <v>25536.499749023918</v>
      </c>
      <c r="T622" s="38">
        <f t="shared" si="122"/>
        <v>25.536499749023918</v>
      </c>
      <c r="U622" s="38">
        <f t="shared" si="123"/>
        <v>1659.8724836865547</v>
      </c>
      <c r="V622" s="34"/>
      <c r="W622" s="34"/>
      <c r="X622" s="34"/>
      <c r="Y622" s="34"/>
      <c r="Z622" s="34"/>
      <c r="AA622" s="34"/>
      <c r="AB622" s="34"/>
      <c r="AC622" s="34"/>
      <c r="AD622" s="34"/>
      <c r="AE622" s="34"/>
      <c r="AF622" s="34"/>
      <c r="AG622" s="34"/>
    </row>
    <row r="623" spans="2:33" x14ac:dyDescent="0.75">
      <c r="B623" s="4" t="s">
        <v>9</v>
      </c>
      <c r="C623" s="4">
        <v>619</v>
      </c>
      <c r="D623" s="4">
        <v>30</v>
      </c>
      <c r="E623" s="4">
        <f t="shared" si="117"/>
        <v>13.055555555555555</v>
      </c>
      <c r="F623" s="11">
        <v>47</v>
      </c>
      <c r="G623" s="11">
        <f t="shared" si="124"/>
        <v>-0.2638888888888884</v>
      </c>
      <c r="H623" s="11">
        <f t="shared" si="118"/>
        <v>-0.94999999999999929</v>
      </c>
      <c r="I623" s="11">
        <f>'Vehicle Data'!$B$6*'WLTP Calculations'!G623</f>
        <v>-77.236583333333201</v>
      </c>
      <c r="J623" s="11">
        <f>'Vehicle Data'!$B$6*9.81*'Vehicle Data'!$B$8</f>
        <v>57.42499320000001</v>
      </c>
      <c r="K623" s="11">
        <f>0.5*(1.225*'Vehicle Data'!B$9*'Vehicle Data'!B$7*'WLTP Calculations'!F623)</f>
        <v>5.6999250000000004</v>
      </c>
      <c r="L623" s="11">
        <f t="shared" si="125"/>
        <v>-1.4111665133333191E-2</v>
      </c>
      <c r="M623" s="11">
        <f t="shared" si="126"/>
        <v>-0.18423562812962777</v>
      </c>
      <c r="N623" s="11">
        <f t="shared" si="127"/>
        <v>-0.23475993272731444</v>
      </c>
      <c r="O623" s="11">
        <f t="shared" si="119"/>
        <v>0</v>
      </c>
      <c r="P623" s="11">
        <f t="shared" si="120"/>
        <v>-7.2775579145467475</v>
      </c>
      <c r="Q623" s="9">
        <f t="shared" si="128"/>
        <v>69861.319386179355</v>
      </c>
      <c r="R623" s="9">
        <f t="shared" si="121"/>
        <v>69.86131938617936</v>
      </c>
      <c r="S623" s="9">
        <f t="shared" si="129"/>
        <v>25543.777306938464</v>
      </c>
      <c r="T623" s="38">
        <f t="shared" si="122"/>
        <v>25.543777306938463</v>
      </c>
      <c r="U623" s="38">
        <f t="shared" si="123"/>
        <v>1660.345524951</v>
      </c>
      <c r="V623" s="34"/>
      <c r="W623" s="34"/>
      <c r="X623" s="34"/>
      <c r="Y623" s="34"/>
      <c r="Z623" s="34"/>
      <c r="AA623" s="34"/>
      <c r="AB623" s="34"/>
      <c r="AC623" s="34"/>
      <c r="AD623" s="34"/>
      <c r="AE623" s="34"/>
      <c r="AF623" s="34"/>
      <c r="AG623" s="34"/>
    </row>
    <row r="624" spans="2:33" x14ac:dyDescent="0.75">
      <c r="B624" s="4" t="s">
        <v>9</v>
      </c>
      <c r="C624" s="4">
        <v>620</v>
      </c>
      <c r="D624" s="4">
        <v>31</v>
      </c>
      <c r="E624" s="4">
        <f t="shared" si="117"/>
        <v>12.75</v>
      </c>
      <c r="F624" s="11">
        <v>45.9</v>
      </c>
      <c r="G624" s="11">
        <f t="shared" si="124"/>
        <v>-0.29166666666666696</v>
      </c>
      <c r="H624" s="11">
        <f t="shared" si="118"/>
        <v>-1.0500000000000007</v>
      </c>
      <c r="I624" s="11">
        <f>'Vehicle Data'!$B$6*'WLTP Calculations'!G624</f>
        <v>-85.366750000000096</v>
      </c>
      <c r="J624" s="11">
        <f>'Vehicle Data'!$B$6*9.81*'Vehicle Data'!$B$8</f>
        <v>57.42499320000001</v>
      </c>
      <c r="K624" s="11">
        <f>0.5*(1.225*'Vehicle Data'!B$9*'Vehicle Data'!B$7*'WLTP Calculations'!F624)</f>
        <v>5.5665225000000005</v>
      </c>
      <c r="L624" s="11">
        <f t="shared" si="125"/>
        <v>-2.2375234300000085E-2</v>
      </c>
      <c r="M624" s="11">
        <f t="shared" si="126"/>
        <v>-0.28528423732500108</v>
      </c>
      <c r="N624" s="11">
        <f t="shared" si="127"/>
        <v>-0.13083098221389047</v>
      </c>
      <c r="O624" s="11">
        <f t="shared" si="119"/>
        <v>0</v>
      </c>
      <c r="P624" s="11">
        <f t="shared" si="120"/>
        <v>-4.1865914308444951</v>
      </c>
      <c r="Q624" s="9">
        <f t="shared" si="128"/>
        <v>69861.319386179355</v>
      </c>
      <c r="R624" s="9">
        <f t="shared" si="121"/>
        <v>69.86131938617936</v>
      </c>
      <c r="S624" s="9">
        <f t="shared" si="129"/>
        <v>25547.963898369308</v>
      </c>
      <c r="T624" s="38">
        <f t="shared" si="122"/>
        <v>25.547963898369307</v>
      </c>
      <c r="U624" s="38">
        <f t="shared" si="123"/>
        <v>1660.6176533940049</v>
      </c>
      <c r="V624" s="34"/>
      <c r="W624" s="34"/>
      <c r="X624" s="34"/>
      <c r="Y624" s="34"/>
      <c r="Z624" s="34"/>
      <c r="AA624" s="34"/>
      <c r="AB624" s="34"/>
      <c r="AC624" s="34"/>
      <c r="AD624" s="34"/>
      <c r="AE624" s="34"/>
      <c r="AF624" s="34"/>
      <c r="AG624" s="34"/>
    </row>
    <row r="625" spans="2:33" x14ac:dyDescent="0.75">
      <c r="B625" s="4" t="s">
        <v>9</v>
      </c>
      <c r="C625" s="4">
        <v>621</v>
      </c>
      <c r="D625" s="4">
        <v>32</v>
      </c>
      <c r="E625" s="4">
        <f t="shared" si="117"/>
        <v>12.472222222222221</v>
      </c>
      <c r="F625" s="11">
        <v>44.9</v>
      </c>
      <c r="G625" s="11">
        <f t="shared" si="124"/>
        <v>-0.20833333333333393</v>
      </c>
      <c r="H625" s="11">
        <f t="shared" si="118"/>
        <v>-0.75</v>
      </c>
      <c r="I625" s="11">
        <f>'Vehicle Data'!$B$6*'WLTP Calculations'!G625</f>
        <v>-60.976250000000178</v>
      </c>
      <c r="J625" s="11">
        <f>'Vehicle Data'!$B$6*9.81*'Vehicle Data'!$B$8</f>
        <v>57.42499320000001</v>
      </c>
      <c r="K625" s="11">
        <f>0.5*(1.225*'Vehicle Data'!B$9*'Vehicle Data'!B$7*'WLTP Calculations'!F625)</f>
        <v>5.4452474999999998</v>
      </c>
      <c r="L625" s="11">
        <f t="shared" si="125"/>
        <v>1.8939906999998319E-3</v>
      </c>
      <c r="M625" s="11">
        <f t="shared" si="126"/>
        <v>2.3622272897220124E-2</v>
      </c>
      <c r="N625" s="11">
        <f t="shared" si="127"/>
        <v>0.24872893951527567</v>
      </c>
      <c r="O625" s="11">
        <f t="shared" si="119"/>
        <v>8.2080550040040965</v>
      </c>
      <c r="P625" s="11">
        <f t="shared" si="120"/>
        <v>0</v>
      </c>
      <c r="Q625" s="9">
        <f t="shared" si="128"/>
        <v>69869.527441183352</v>
      </c>
      <c r="R625" s="9">
        <f t="shared" si="121"/>
        <v>69.869527441183351</v>
      </c>
      <c r="S625" s="9">
        <f t="shared" si="129"/>
        <v>25547.963898369308</v>
      </c>
      <c r="T625" s="38">
        <f t="shared" si="122"/>
        <v>25.547963898369307</v>
      </c>
      <c r="U625" s="38">
        <f t="shared" si="123"/>
        <v>1660.6176533940049</v>
      </c>
      <c r="V625" s="34"/>
      <c r="W625" s="34"/>
      <c r="X625" s="34"/>
      <c r="Y625" s="34"/>
      <c r="Z625" s="34"/>
      <c r="AA625" s="34"/>
      <c r="AB625" s="34"/>
      <c r="AC625" s="34"/>
      <c r="AD625" s="34"/>
      <c r="AE625" s="34"/>
      <c r="AF625" s="34"/>
      <c r="AG625" s="34"/>
    </row>
    <row r="626" spans="2:33" x14ac:dyDescent="0.75">
      <c r="B626" s="4" t="s">
        <v>9</v>
      </c>
      <c r="C626" s="4">
        <v>622</v>
      </c>
      <c r="D626" s="4">
        <v>33</v>
      </c>
      <c r="E626" s="4">
        <f t="shared" si="117"/>
        <v>12.333333333333332</v>
      </c>
      <c r="F626" s="11">
        <v>44.4</v>
      </c>
      <c r="G626" s="11">
        <f t="shared" si="124"/>
        <v>-8.3333333333333925E-2</v>
      </c>
      <c r="H626" s="11">
        <f t="shared" si="118"/>
        <v>-0.30000000000000071</v>
      </c>
      <c r="I626" s="11">
        <f>'Vehicle Data'!$B$6*'WLTP Calculations'!G626</f>
        <v>-24.390500000000177</v>
      </c>
      <c r="J626" s="11">
        <f>'Vehicle Data'!$B$6*9.81*'Vehicle Data'!$B$8</f>
        <v>57.42499320000001</v>
      </c>
      <c r="K626" s="11">
        <f>0.5*(1.225*'Vehicle Data'!B$9*'Vehicle Data'!B$7*'WLTP Calculations'!F626)</f>
        <v>5.3846100000000003</v>
      </c>
      <c r="L626" s="11">
        <f t="shared" si="125"/>
        <v>3.8419103199999832E-2</v>
      </c>
      <c r="M626" s="11">
        <f t="shared" si="126"/>
        <v>0.4738356061333312</v>
      </c>
      <c r="N626" s="11">
        <f t="shared" si="127"/>
        <v>0.64830827045231443</v>
      </c>
      <c r="O626" s="11">
        <f t="shared" si="119"/>
        <v>22.042481195378691</v>
      </c>
      <c r="P626" s="11">
        <f t="shared" si="120"/>
        <v>0</v>
      </c>
      <c r="Q626" s="9">
        <f t="shared" si="128"/>
        <v>69891.569922378738</v>
      </c>
      <c r="R626" s="9">
        <f t="shared" si="121"/>
        <v>69.891569922378736</v>
      </c>
      <c r="S626" s="9">
        <f t="shared" si="129"/>
        <v>25547.963898369308</v>
      </c>
      <c r="T626" s="38">
        <f t="shared" si="122"/>
        <v>25.547963898369307</v>
      </c>
      <c r="U626" s="38">
        <f t="shared" si="123"/>
        <v>1660.6176533940049</v>
      </c>
      <c r="V626" s="34"/>
      <c r="W626" s="34"/>
      <c r="X626" s="34"/>
      <c r="Y626" s="34"/>
      <c r="Z626" s="34"/>
      <c r="AA626" s="34"/>
      <c r="AB626" s="34"/>
      <c r="AC626" s="34"/>
      <c r="AD626" s="34"/>
      <c r="AE626" s="34"/>
      <c r="AF626" s="34"/>
      <c r="AG626" s="34"/>
    </row>
    <row r="627" spans="2:33" x14ac:dyDescent="0.75">
      <c r="B627" s="4" t="s">
        <v>9</v>
      </c>
      <c r="C627" s="4">
        <v>623</v>
      </c>
      <c r="D627" s="4">
        <v>34</v>
      </c>
      <c r="E627" s="4">
        <f t="shared" si="117"/>
        <v>12.305555555555554</v>
      </c>
      <c r="F627" s="11">
        <v>44.3</v>
      </c>
      <c r="G627" s="11">
        <f t="shared" si="124"/>
        <v>1.3888888888889284E-2</v>
      </c>
      <c r="H627" s="11">
        <f t="shared" si="118"/>
        <v>5.0000000000000711E-2</v>
      </c>
      <c r="I627" s="11">
        <f>'Vehicle Data'!$B$6*'WLTP Calculations'!G627</f>
        <v>4.0650833333334493</v>
      </c>
      <c r="J627" s="11">
        <f>'Vehicle Data'!$B$6*9.81*'Vehicle Data'!$B$8</f>
        <v>57.42499320000001</v>
      </c>
      <c r="K627" s="11">
        <f>0.5*(1.225*'Vehicle Data'!B$9*'Vehicle Data'!B$7*'WLTP Calculations'!F627)</f>
        <v>5.3724825000000003</v>
      </c>
      <c r="L627" s="11">
        <f t="shared" si="125"/>
        <v>6.6862559033333449E-2</v>
      </c>
      <c r="M627" s="11">
        <f t="shared" si="126"/>
        <v>0.82278093477129755</v>
      </c>
      <c r="N627" s="11">
        <f t="shared" si="127"/>
        <v>1.0006594511101885</v>
      </c>
      <c r="O627" s="11">
        <f t="shared" si="119"/>
        <v>35.023080788856596</v>
      </c>
      <c r="P627" s="11">
        <f t="shared" si="120"/>
        <v>0</v>
      </c>
      <c r="Q627" s="9">
        <f t="shared" si="128"/>
        <v>69926.593003167596</v>
      </c>
      <c r="R627" s="9">
        <f t="shared" si="121"/>
        <v>69.926593003167596</v>
      </c>
      <c r="S627" s="9">
        <f t="shared" si="129"/>
        <v>25547.963898369308</v>
      </c>
      <c r="T627" s="38">
        <f t="shared" si="122"/>
        <v>25.547963898369307</v>
      </c>
      <c r="U627" s="38">
        <f t="shared" si="123"/>
        <v>1660.6176533940049</v>
      </c>
      <c r="V627" s="34"/>
      <c r="W627" s="34"/>
      <c r="X627" s="34"/>
      <c r="Y627" s="34"/>
      <c r="Z627" s="34"/>
      <c r="AA627" s="34"/>
      <c r="AB627" s="34"/>
      <c r="AC627" s="34"/>
      <c r="AD627" s="34"/>
      <c r="AE627" s="34"/>
      <c r="AF627" s="34"/>
      <c r="AG627" s="34"/>
    </row>
    <row r="628" spans="2:33" x14ac:dyDescent="0.75">
      <c r="B628" s="4" t="s">
        <v>9</v>
      </c>
      <c r="C628" s="4">
        <v>624</v>
      </c>
      <c r="D628" s="4">
        <v>35</v>
      </c>
      <c r="E628" s="4">
        <f t="shared" si="117"/>
        <v>12.361111111111111</v>
      </c>
      <c r="F628" s="11">
        <v>44.5</v>
      </c>
      <c r="G628" s="11">
        <f t="shared" si="124"/>
        <v>0.11111111111111249</v>
      </c>
      <c r="H628" s="11">
        <f t="shared" si="118"/>
        <v>0.40000000000000213</v>
      </c>
      <c r="I628" s="11">
        <f>'Vehicle Data'!$B$6*'WLTP Calculations'!G628</f>
        <v>32.520666666667076</v>
      </c>
      <c r="J628" s="11">
        <f>'Vehicle Data'!$B$6*9.81*'Vehicle Data'!$B$8</f>
        <v>57.42499320000001</v>
      </c>
      <c r="K628" s="11">
        <f>0.5*(1.225*'Vehicle Data'!B$9*'Vehicle Data'!B$7*'WLTP Calculations'!F628)</f>
        <v>5.3967375000000004</v>
      </c>
      <c r="L628" s="11">
        <f t="shared" si="125"/>
        <v>9.5342397366667081E-2</v>
      </c>
      <c r="M628" s="11">
        <f t="shared" si="126"/>
        <v>1.1785379674490792</v>
      </c>
      <c r="N628" s="11">
        <f t="shared" si="127"/>
        <v>1.2887918804009293</v>
      </c>
      <c r="O628" s="11">
        <f t="shared" si="119"/>
        <v>46.396507694433453</v>
      </c>
      <c r="P628" s="11">
        <f t="shared" si="120"/>
        <v>0</v>
      </c>
      <c r="Q628" s="9">
        <f t="shared" si="128"/>
        <v>69972.989510862026</v>
      </c>
      <c r="R628" s="9">
        <f t="shared" si="121"/>
        <v>69.972989510862021</v>
      </c>
      <c r="S628" s="9">
        <f t="shared" si="129"/>
        <v>25547.963898369308</v>
      </c>
      <c r="T628" s="38">
        <f t="shared" si="122"/>
        <v>25.547963898369307</v>
      </c>
      <c r="U628" s="38">
        <f t="shared" si="123"/>
        <v>1660.6176533940049</v>
      </c>
      <c r="V628" s="34"/>
      <c r="W628" s="34"/>
      <c r="X628" s="34"/>
      <c r="Y628" s="34"/>
      <c r="Z628" s="34"/>
      <c r="AA628" s="34"/>
      <c r="AB628" s="34"/>
      <c r="AC628" s="34"/>
      <c r="AD628" s="34"/>
      <c r="AE628" s="34"/>
      <c r="AF628" s="34"/>
      <c r="AG628" s="34"/>
    </row>
    <row r="629" spans="2:33" x14ac:dyDescent="0.75">
      <c r="B629" s="4" t="s">
        <v>9</v>
      </c>
      <c r="C629" s="4">
        <v>625</v>
      </c>
      <c r="D629" s="4">
        <v>36</v>
      </c>
      <c r="E629" s="4">
        <f t="shared" si="117"/>
        <v>12.527777777777779</v>
      </c>
      <c r="F629" s="11">
        <v>45.1</v>
      </c>
      <c r="G629" s="11">
        <f t="shared" si="124"/>
        <v>0.16666666666666696</v>
      </c>
      <c r="H629" s="11">
        <f t="shared" si="118"/>
        <v>0.60000000000000142</v>
      </c>
      <c r="I629" s="11">
        <f>'Vehicle Data'!$B$6*'WLTP Calculations'!G629</f>
        <v>48.781000000000091</v>
      </c>
      <c r="J629" s="11">
        <f>'Vehicle Data'!$B$6*9.81*'Vehicle Data'!$B$8</f>
        <v>57.42499320000001</v>
      </c>
      <c r="K629" s="11">
        <f>0.5*(1.225*'Vehicle Data'!B$9*'Vehicle Data'!B$7*'WLTP Calculations'!F629)</f>
        <v>5.4695025000000008</v>
      </c>
      <c r="L629" s="11">
        <f t="shared" si="125"/>
        <v>0.11167549570000011</v>
      </c>
      <c r="M629" s="11">
        <f t="shared" si="126"/>
        <v>1.3990457933527793</v>
      </c>
      <c r="N629" s="11">
        <f t="shared" si="127"/>
        <v>1.3314079784805548</v>
      </c>
      <c r="O629" s="11">
        <f t="shared" si="119"/>
        <v>49.262095203780525</v>
      </c>
      <c r="P629" s="11">
        <f t="shared" si="120"/>
        <v>0</v>
      </c>
      <c r="Q629" s="9">
        <f t="shared" si="128"/>
        <v>70022.251606065809</v>
      </c>
      <c r="R629" s="9">
        <f t="shared" si="121"/>
        <v>70.022251606065808</v>
      </c>
      <c r="S629" s="9">
        <f t="shared" si="129"/>
        <v>25547.963898369308</v>
      </c>
      <c r="T629" s="38">
        <f t="shared" si="122"/>
        <v>25.547963898369307</v>
      </c>
      <c r="U629" s="38">
        <f t="shared" si="123"/>
        <v>1660.6176533940049</v>
      </c>
      <c r="V629" s="34"/>
      <c r="W629" s="34"/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</row>
    <row r="630" spans="2:33" x14ac:dyDescent="0.75">
      <c r="B630" s="4" t="s">
        <v>9</v>
      </c>
      <c r="C630" s="4">
        <v>626</v>
      </c>
      <c r="D630" s="4">
        <v>37</v>
      </c>
      <c r="E630" s="4">
        <f t="shared" si="117"/>
        <v>12.694444444444445</v>
      </c>
      <c r="F630" s="11">
        <v>45.7</v>
      </c>
      <c r="G630" s="11">
        <f t="shared" si="124"/>
        <v>0.12499999999999911</v>
      </c>
      <c r="H630" s="11">
        <f t="shared" si="118"/>
        <v>0.44999999999999929</v>
      </c>
      <c r="I630" s="11">
        <f>'Vehicle Data'!$B$6*'WLTP Calculations'!G630</f>
        <v>36.585749999999742</v>
      </c>
      <c r="J630" s="11">
        <f>'Vehicle Data'!$B$6*9.81*'Vehicle Data'!$B$8</f>
        <v>57.42499320000001</v>
      </c>
      <c r="K630" s="11">
        <f>0.5*(1.225*'Vehicle Data'!B$9*'Vehicle Data'!B$7*'WLTP Calculations'!F630)</f>
        <v>5.5422675000000003</v>
      </c>
      <c r="L630" s="11">
        <f t="shared" si="125"/>
        <v>9.955301069999975E-2</v>
      </c>
      <c r="M630" s="11">
        <f t="shared" si="126"/>
        <v>1.2637701636083303</v>
      </c>
      <c r="N630" s="11">
        <f t="shared" si="127"/>
        <v>1.1123224550263862</v>
      </c>
      <c r="O630" s="11">
        <f t="shared" si="119"/>
        <v>42.268253291002672</v>
      </c>
      <c r="P630" s="11">
        <f t="shared" si="120"/>
        <v>0</v>
      </c>
      <c r="Q630" s="9">
        <f t="shared" si="128"/>
        <v>70064.519859356806</v>
      </c>
      <c r="R630" s="9">
        <f t="shared" si="121"/>
        <v>70.064519859356807</v>
      </c>
      <c r="S630" s="9">
        <f t="shared" si="129"/>
        <v>25547.963898369308</v>
      </c>
      <c r="T630" s="38">
        <f t="shared" si="122"/>
        <v>25.547963898369307</v>
      </c>
      <c r="U630" s="38">
        <f t="shared" si="123"/>
        <v>1660.6176533940049</v>
      </c>
      <c r="V630" s="34"/>
      <c r="W630" s="34"/>
      <c r="X630" s="34"/>
      <c r="Y630" s="34"/>
      <c r="Z630" s="34"/>
      <c r="AA630" s="34"/>
      <c r="AB630" s="34"/>
      <c r="AC630" s="34"/>
      <c r="AD630" s="34"/>
      <c r="AE630" s="34"/>
      <c r="AF630" s="34"/>
      <c r="AG630" s="34"/>
    </row>
    <row r="631" spans="2:33" x14ac:dyDescent="0.75">
      <c r="B631" s="4" t="s">
        <v>9</v>
      </c>
      <c r="C631" s="4">
        <v>627</v>
      </c>
      <c r="D631" s="4">
        <v>38</v>
      </c>
      <c r="E631" s="4">
        <f t="shared" si="117"/>
        <v>12.777777777777777</v>
      </c>
      <c r="F631" s="11">
        <v>46</v>
      </c>
      <c r="G631" s="11">
        <f t="shared" si="124"/>
        <v>4.1666666666666075E-2</v>
      </c>
      <c r="H631" s="11">
        <f t="shared" si="118"/>
        <v>0.14999999999999858</v>
      </c>
      <c r="I631" s="11">
        <f>'Vehicle Data'!$B$6*'WLTP Calculations'!G631</f>
        <v>12.195249999999827</v>
      </c>
      <c r="J631" s="11">
        <f>'Vehicle Data'!$B$6*9.81*'Vehicle Data'!$B$8</f>
        <v>57.42499320000001</v>
      </c>
      <c r="K631" s="11">
        <f>0.5*(1.225*'Vehicle Data'!B$9*'Vehicle Data'!B$7*'WLTP Calculations'!F631)</f>
        <v>5.5786500000000006</v>
      </c>
      <c r="L631" s="11">
        <f t="shared" si="125"/>
        <v>7.5198893199999825E-2</v>
      </c>
      <c r="M631" s="11">
        <f t="shared" si="126"/>
        <v>0.96087474644444215</v>
      </c>
      <c r="N631" s="11">
        <f t="shared" si="127"/>
        <v>0.88296064922222106</v>
      </c>
      <c r="O631" s="11">
        <f t="shared" si="119"/>
        <v>34.435465319666619</v>
      </c>
      <c r="P631" s="11">
        <f t="shared" si="120"/>
        <v>0</v>
      </c>
      <c r="Q631" s="9">
        <f t="shared" si="128"/>
        <v>70098.95532467647</v>
      </c>
      <c r="R631" s="9">
        <f t="shared" si="121"/>
        <v>70.098955324676467</v>
      </c>
      <c r="S631" s="9">
        <f t="shared" si="129"/>
        <v>25547.963898369308</v>
      </c>
      <c r="T631" s="38">
        <f t="shared" si="122"/>
        <v>25.547963898369307</v>
      </c>
      <c r="U631" s="38">
        <f t="shared" si="123"/>
        <v>1660.6176533940049</v>
      </c>
      <c r="V631" s="34"/>
      <c r="W631" s="34"/>
      <c r="X631" s="34"/>
      <c r="Y631" s="34"/>
      <c r="Z631" s="34"/>
      <c r="AA631" s="34"/>
      <c r="AB631" s="34"/>
      <c r="AC631" s="34"/>
      <c r="AD631" s="34"/>
      <c r="AE631" s="34"/>
      <c r="AF631" s="34"/>
      <c r="AG631" s="34"/>
    </row>
    <row r="632" spans="2:33" x14ac:dyDescent="0.75">
      <c r="B632" s="4" t="s">
        <v>9</v>
      </c>
      <c r="C632" s="4">
        <v>628</v>
      </c>
      <c r="D632" s="4">
        <v>39</v>
      </c>
      <c r="E632" s="4">
        <f t="shared" si="117"/>
        <v>12.777777777777777</v>
      </c>
      <c r="F632" s="11">
        <v>46</v>
      </c>
      <c r="G632" s="11">
        <f t="shared" si="124"/>
        <v>0</v>
      </c>
      <c r="H632" s="11">
        <f t="shared" si="118"/>
        <v>0</v>
      </c>
      <c r="I632" s="11">
        <f>'Vehicle Data'!$B$6*'WLTP Calculations'!G632</f>
        <v>0</v>
      </c>
      <c r="J632" s="11">
        <f>'Vehicle Data'!$B$6*9.81*'Vehicle Data'!$B$8</f>
        <v>57.42499320000001</v>
      </c>
      <c r="K632" s="11">
        <f>0.5*(1.225*'Vehicle Data'!B$9*'Vehicle Data'!B$7*'WLTP Calculations'!F632)</f>
        <v>5.5786500000000006</v>
      </c>
      <c r="L632" s="11">
        <f t="shared" si="125"/>
        <v>6.3003643200000015E-2</v>
      </c>
      <c r="M632" s="11">
        <f t="shared" si="126"/>
        <v>0.80504655200000008</v>
      </c>
      <c r="N632" s="11">
        <f t="shared" si="127"/>
        <v>0.83101791774074152</v>
      </c>
      <c r="O632" s="11">
        <f t="shared" si="119"/>
        <v>33.240716709629659</v>
      </c>
      <c r="P632" s="11">
        <f t="shared" si="120"/>
        <v>0</v>
      </c>
      <c r="Q632" s="9">
        <f t="shared" si="128"/>
        <v>70132.196041386094</v>
      </c>
      <c r="R632" s="9">
        <f t="shared" si="121"/>
        <v>70.132196041386095</v>
      </c>
      <c r="S632" s="9">
        <f t="shared" si="129"/>
        <v>25547.963898369308</v>
      </c>
      <c r="T632" s="38">
        <f t="shared" si="122"/>
        <v>25.547963898369307</v>
      </c>
      <c r="U632" s="38">
        <f t="shared" si="123"/>
        <v>1660.6176533940049</v>
      </c>
      <c r="V632" s="34"/>
      <c r="W632" s="34"/>
      <c r="X632" s="34"/>
      <c r="Y632" s="34"/>
      <c r="Z632" s="34"/>
      <c r="AA632" s="34"/>
      <c r="AB632" s="34"/>
      <c r="AC632" s="34"/>
      <c r="AD632" s="34"/>
      <c r="AE632" s="34"/>
      <c r="AF632" s="34"/>
      <c r="AG632" s="34"/>
    </row>
    <row r="633" spans="2:33" x14ac:dyDescent="0.75">
      <c r="B633" s="4" t="s">
        <v>9</v>
      </c>
      <c r="C633" s="4">
        <v>629</v>
      </c>
      <c r="D633" s="4">
        <v>40</v>
      </c>
      <c r="E633" s="4">
        <f t="shared" si="117"/>
        <v>12.777777777777777</v>
      </c>
      <c r="F633" s="11">
        <v>46</v>
      </c>
      <c r="G633" s="11">
        <f t="shared" si="124"/>
        <v>1.3888888888889284E-2</v>
      </c>
      <c r="H633" s="11">
        <f t="shared" si="118"/>
        <v>5.0000000000000711E-2</v>
      </c>
      <c r="I633" s="11">
        <f>'Vehicle Data'!$B$6*'WLTP Calculations'!G633</f>
        <v>4.0650833333334493</v>
      </c>
      <c r="J633" s="11">
        <f>'Vehicle Data'!$B$6*9.81*'Vehicle Data'!$B$8</f>
        <v>57.42499320000001</v>
      </c>
      <c r="K633" s="11">
        <f>0.5*(1.225*'Vehicle Data'!B$9*'Vehicle Data'!B$7*'WLTP Calculations'!F633)</f>
        <v>5.5786500000000006</v>
      </c>
      <c r="L633" s="11">
        <f t="shared" si="125"/>
        <v>6.7068726533333456E-2</v>
      </c>
      <c r="M633" s="11">
        <f t="shared" si="126"/>
        <v>0.85698928348148296</v>
      </c>
      <c r="N633" s="11">
        <f t="shared" si="127"/>
        <v>1.014165394648614</v>
      </c>
      <c r="O633" s="11">
        <f t="shared" si="119"/>
        <v>41.580781180593171</v>
      </c>
      <c r="P633" s="11">
        <f t="shared" si="120"/>
        <v>0</v>
      </c>
      <c r="Q633" s="9">
        <f t="shared" si="128"/>
        <v>70173.77682256668</v>
      </c>
      <c r="R633" s="9">
        <f t="shared" si="121"/>
        <v>70.17377682256668</v>
      </c>
      <c r="S633" s="9">
        <f t="shared" si="129"/>
        <v>25547.963898369308</v>
      </c>
      <c r="T633" s="38">
        <f t="shared" si="122"/>
        <v>25.547963898369307</v>
      </c>
      <c r="U633" s="38">
        <f t="shared" si="123"/>
        <v>1660.6176533940049</v>
      </c>
      <c r="V633" s="34"/>
      <c r="W633" s="34"/>
      <c r="X633" s="34"/>
      <c r="Y633" s="34"/>
      <c r="Z633" s="34"/>
      <c r="AA633" s="34"/>
      <c r="AB633" s="34"/>
      <c r="AC633" s="34"/>
      <c r="AD633" s="34"/>
      <c r="AE633" s="34"/>
      <c r="AF633" s="34"/>
      <c r="AG633" s="34"/>
    </row>
    <row r="634" spans="2:33" x14ac:dyDescent="0.75">
      <c r="B634" s="4" t="s">
        <v>9</v>
      </c>
      <c r="C634" s="4">
        <v>630</v>
      </c>
      <c r="D634" s="4">
        <v>41</v>
      </c>
      <c r="E634" s="4">
        <f t="shared" si="117"/>
        <v>12.805555555555555</v>
      </c>
      <c r="F634" s="11">
        <v>46.1</v>
      </c>
      <c r="G634" s="11">
        <f t="shared" si="124"/>
        <v>9.7222222222223209E-2</v>
      </c>
      <c r="H634" s="11">
        <f t="shared" si="118"/>
        <v>0.35000000000000142</v>
      </c>
      <c r="I634" s="11">
        <f>'Vehicle Data'!$B$6*'WLTP Calculations'!G634</f>
        <v>28.455583333333625</v>
      </c>
      <c r="J634" s="11">
        <f>'Vehicle Data'!$B$6*9.81*'Vehicle Data'!$B$8</f>
        <v>57.42499320000001</v>
      </c>
      <c r="K634" s="11">
        <f>0.5*(1.225*'Vehicle Data'!B$9*'Vehicle Data'!B$7*'WLTP Calculations'!F634)</f>
        <v>5.5907775000000006</v>
      </c>
      <c r="L634" s="11">
        <f t="shared" si="125"/>
        <v>9.1471354033333646E-2</v>
      </c>
      <c r="M634" s="11">
        <f t="shared" si="126"/>
        <v>1.1713415058157448</v>
      </c>
      <c r="N634" s="11">
        <f t="shared" si="127"/>
        <v>1.4167353201101878</v>
      </c>
      <c r="O634" s="11">
        <f t="shared" si="119"/>
        <v>59.502883444627884</v>
      </c>
      <c r="P634" s="11">
        <f t="shared" si="120"/>
        <v>0</v>
      </c>
      <c r="Q634" s="9">
        <f t="shared" si="128"/>
        <v>70233.279706011308</v>
      </c>
      <c r="R634" s="9">
        <f t="shared" si="121"/>
        <v>70.233279706011302</v>
      </c>
      <c r="S634" s="9">
        <f t="shared" si="129"/>
        <v>25547.963898369308</v>
      </c>
      <c r="T634" s="38">
        <f t="shared" si="122"/>
        <v>25.547963898369307</v>
      </c>
      <c r="U634" s="38">
        <f t="shared" si="123"/>
        <v>1660.6176533940049</v>
      </c>
      <c r="V634" s="34"/>
      <c r="W634" s="34"/>
      <c r="X634" s="34"/>
      <c r="Y634" s="34"/>
      <c r="Z634" s="34"/>
      <c r="AA634" s="34"/>
      <c r="AB634" s="34"/>
      <c r="AC634" s="34"/>
      <c r="AD634" s="34"/>
      <c r="AE634" s="34"/>
      <c r="AF634" s="34"/>
      <c r="AG634" s="34"/>
    </row>
    <row r="635" spans="2:33" x14ac:dyDescent="0.75">
      <c r="B635" s="4" t="s">
        <v>9</v>
      </c>
      <c r="C635" s="4">
        <v>631</v>
      </c>
      <c r="D635" s="4">
        <v>42</v>
      </c>
      <c r="E635" s="4">
        <f t="shared" si="117"/>
        <v>12.972222222222223</v>
      </c>
      <c r="F635" s="11">
        <v>46.7</v>
      </c>
      <c r="G635" s="11">
        <f t="shared" si="124"/>
        <v>0.22222222222222232</v>
      </c>
      <c r="H635" s="11">
        <f t="shared" si="118"/>
        <v>0.80000000000000071</v>
      </c>
      <c r="I635" s="11">
        <f>'Vehicle Data'!$B$6*'WLTP Calculations'!G635</f>
        <v>65.04133333333337</v>
      </c>
      <c r="J635" s="11">
        <f>'Vehicle Data'!$B$6*9.81*'Vehicle Data'!$B$8</f>
        <v>57.42499320000001</v>
      </c>
      <c r="K635" s="11">
        <f>0.5*(1.225*'Vehicle Data'!B$9*'Vehicle Data'!B$7*'WLTP Calculations'!F635)</f>
        <v>5.663542500000001</v>
      </c>
      <c r="L635" s="11">
        <f t="shared" si="125"/>
        <v>0.1281298690333334</v>
      </c>
      <c r="M635" s="11">
        <f t="shared" si="126"/>
        <v>1.6621291344046305</v>
      </c>
      <c r="N635" s="11">
        <f t="shared" si="127"/>
        <v>1.8423154589231467</v>
      </c>
      <c r="O635" s="11">
        <f t="shared" si="119"/>
        <v>79.219564733695307</v>
      </c>
      <c r="P635" s="11">
        <f t="shared" si="120"/>
        <v>0</v>
      </c>
      <c r="Q635" s="9">
        <f t="shared" si="128"/>
        <v>70312.499270745</v>
      </c>
      <c r="R635" s="9">
        <f t="shared" si="121"/>
        <v>70.312499270744993</v>
      </c>
      <c r="S635" s="9">
        <f t="shared" si="129"/>
        <v>25547.963898369308</v>
      </c>
      <c r="T635" s="38">
        <f t="shared" si="122"/>
        <v>25.547963898369307</v>
      </c>
      <c r="U635" s="38">
        <f t="shared" si="123"/>
        <v>1660.6176533940049</v>
      </c>
      <c r="V635" s="34"/>
      <c r="W635" s="34"/>
      <c r="X635" s="34"/>
      <c r="Y635" s="34"/>
      <c r="Z635" s="34"/>
      <c r="AA635" s="34"/>
      <c r="AB635" s="34"/>
      <c r="AC635" s="34"/>
      <c r="AD635" s="34"/>
      <c r="AE635" s="34"/>
      <c r="AF635" s="34"/>
      <c r="AG635" s="34"/>
    </row>
    <row r="636" spans="2:33" x14ac:dyDescent="0.75">
      <c r="B636" s="4" t="s">
        <v>9</v>
      </c>
      <c r="C636" s="4">
        <v>632</v>
      </c>
      <c r="D636" s="4">
        <v>43</v>
      </c>
      <c r="E636" s="4">
        <f t="shared" si="117"/>
        <v>13.25</v>
      </c>
      <c r="F636" s="11">
        <v>47.7</v>
      </c>
      <c r="G636" s="11">
        <f t="shared" si="124"/>
        <v>0.30555555555555447</v>
      </c>
      <c r="H636" s="11">
        <f t="shared" si="118"/>
        <v>1.0999999999999979</v>
      </c>
      <c r="I636" s="11">
        <f>'Vehicle Data'!$B$6*'WLTP Calculations'!G636</f>
        <v>89.431833333333032</v>
      </c>
      <c r="J636" s="11">
        <f>'Vehicle Data'!$B$6*9.81*'Vehicle Data'!$B$8</f>
        <v>57.42499320000001</v>
      </c>
      <c r="K636" s="11">
        <f>0.5*(1.225*'Vehicle Data'!B$9*'Vehicle Data'!B$7*'WLTP Calculations'!F636)</f>
        <v>5.7848175000000008</v>
      </c>
      <c r="L636" s="11">
        <f t="shared" si="125"/>
        <v>0.15264164403333305</v>
      </c>
      <c r="M636" s="11">
        <f t="shared" si="126"/>
        <v>2.0225017834416628</v>
      </c>
      <c r="N636" s="11">
        <f t="shared" si="127"/>
        <v>2.1593652125861089</v>
      </c>
      <c r="O636" s="11">
        <f t="shared" si="119"/>
        <v>95.012069353788789</v>
      </c>
      <c r="P636" s="11">
        <f t="shared" si="120"/>
        <v>0</v>
      </c>
      <c r="Q636" s="9">
        <f t="shared" si="128"/>
        <v>70407.51134009879</v>
      </c>
      <c r="R636" s="9">
        <f t="shared" si="121"/>
        <v>70.407511340098793</v>
      </c>
      <c r="S636" s="9">
        <f t="shared" si="129"/>
        <v>25547.963898369308</v>
      </c>
      <c r="T636" s="38">
        <f t="shared" si="122"/>
        <v>25.547963898369307</v>
      </c>
      <c r="U636" s="38">
        <f t="shared" si="123"/>
        <v>1660.6176533940049</v>
      </c>
      <c r="V636" s="34"/>
      <c r="W636" s="34"/>
      <c r="X636" s="34"/>
      <c r="Y636" s="34"/>
      <c r="Z636" s="34"/>
      <c r="AA636" s="34"/>
      <c r="AB636" s="34"/>
      <c r="AC636" s="34"/>
      <c r="AD636" s="34"/>
      <c r="AE636" s="34"/>
      <c r="AF636" s="34"/>
      <c r="AG636" s="34"/>
    </row>
    <row r="637" spans="2:33" x14ac:dyDescent="0.75">
      <c r="B637" s="4" t="s">
        <v>9</v>
      </c>
      <c r="C637" s="4">
        <v>633</v>
      </c>
      <c r="D637" s="4">
        <v>44</v>
      </c>
      <c r="E637" s="4">
        <f t="shared" si="117"/>
        <v>13.583333333333332</v>
      </c>
      <c r="F637" s="11">
        <v>48.9</v>
      </c>
      <c r="G637" s="11">
        <f t="shared" si="124"/>
        <v>0.36111111111111072</v>
      </c>
      <c r="H637" s="11">
        <f t="shared" si="118"/>
        <v>1.2999999999999972</v>
      </c>
      <c r="I637" s="11">
        <f>'Vehicle Data'!$B$6*'WLTP Calculations'!G637</f>
        <v>105.69216666666657</v>
      </c>
      <c r="J637" s="11">
        <f>'Vehicle Data'!$B$6*9.81*'Vehicle Data'!$B$8</f>
        <v>57.42499320000001</v>
      </c>
      <c r="K637" s="11">
        <f>0.5*(1.225*'Vehicle Data'!B$9*'Vehicle Data'!B$7*'WLTP Calculations'!F637)</f>
        <v>5.9303474999999999</v>
      </c>
      <c r="L637" s="11">
        <f t="shared" si="125"/>
        <v>0.1690475073666666</v>
      </c>
      <c r="M637" s="11">
        <f t="shared" si="126"/>
        <v>2.2962286417305546</v>
      </c>
      <c r="N637" s="11">
        <f t="shared" si="127"/>
        <v>2.3586842511027788</v>
      </c>
      <c r="O637" s="11">
        <f t="shared" si="119"/>
        <v>106.14079129962505</v>
      </c>
      <c r="P637" s="11">
        <f t="shared" si="120"/>
        <v>0</v>
      </c>
      <c r="Q637" s="9">
        <f t="shared" si="128"/>
        <v>70513.652131398412</v>
      </c>
      <c r="R637" s="9">
        <f t="shared" si="121"/>
        <v>70.513652131398416</v>
      </c>
      <c r="S637" s="9">
        <f t="shared" si="129"/>
        <v>25547.963898369308</v>
      </c>
      <c r="T637" s="38">
        <f t="shared" si="122"/>
        <v>25.547963898369307</v>
      </c>
      <c r="U637" s="38">
        <f t="shared" si="123"/>
        <v>1660.6176533940049</v>
      </c>
      <c r="V637" s="34"/>
      <c r="W637" s="34"/>
      <c r="X637" s="34"/>
      <c r="Y637" s="34"/>
      <c r="Z637" s="34"/>
      <c r="AA637" s="34"/>
      <c r="AB637" s="34"/>
      <c r="AC637" s="34"/>
      <c r="AD637" s="34"/>
      <c r="AE637" s="34"/>
      <c r="AF637" s="34"/>
      <c r="AG637" s="34"/>
    </row>
    <row r="638" spans="2:33" x14ac:dyDescent="0.75">
      <c r="B638" s="4" t="s">
        <v>9</v>
      </c>
      <c r="C638" s="4">
        <v>634</v>
      </c>
      <c r="D638" s="4">
        <v>45</v>
      </c>
      <c r="E638" s="4">
        <f t="shared" si="117"/>
        <v>13.972222222222221</v>
      </c>
      <c r="F638" s="11">
        <v>50.3</v>
      </c>
      <c r="G638" s="11">
        <f t="shared" si="124"/>
        <v>0.37500000000000089</v>
      </c>
      <c r="H638" s="11">
        <f t="shared" si="118"/>
        <v>1.3500000000000014</v>
      </c>
      <c r="I638" s="11">
        <f>'Vehicle Data'!$B$6*'WLTP Calculations'!G638</f>
        <v>109.75725000000027</v>
      </c>
      <c r="J638" s="11">
        <f>'Vehicle Data'!$B$6*9.81*'Vehicle Data'!$B$8</f>
        <v>57.42499320000001</v>
      </c>
      <c r="K638" s="11">
        <f>0.5*(1.225*'Vehicle Data'!B$9*'Vehicle Data'!B$7*'WLTP Calculations'!F638)</f>
        <v>6.1001325</v>
      </c>
      <c r="L638" s="11">
        <f t="shared" si="125"/>
        <v>0.17328237570000027</v>
      </c>
      <c r="M638" s="11">
        <f t="shared" si="126"/>
        <v>2.4211398604750034</v>
      </c>
      <c r="N638" s="11">
        <f t="shared" si="127"/>
        <v>2.3370244459486136</v>
      </c>
      <c r="O638" s="11">
        <f t="shared" si="119"/>
        <v>107.50312451363622</v>
      </c>
      <c r="P638" s="11">
        <f t="shared" si="120"/>
        <v>0</v>
      </c>
      <c r="Q638" s="9">
        <f t="shared" si="128"/>
        <v>70621.155255912046</v>
      </c>
      <c r="R638" s="9">
        <f t="shared" si="121"/>
        <v>70.621155255912043</v>
      </c>
      <c r="S638" s="9">
        <f t="shared" si="129"/>
        <v>25547.963898369308</v>
      </c>
      <c r="T638" s="38">
        <f t="shared" si="122"/>
        <v>25.547963898369307</v>
      </c>
      <c r="U638" s="38">
        <f t="shared" si="123"/>
        <v>1660.6176533940049</v>
      </c>
      <c r="V638" s="34"/>
      <c r="W638" s="34"/>
      <c r="X638" s="34"/>
      <c r="Y638" s="34"/>
      <c r="Z638" s="34"/>
      <c r="AA638" s="34"/>
      <c r="AB638" s="34"/>
      <c r="AC638" s="34"/>
      <c r="AD638" s="34"/>
      <c r="AE638" s="34"/>
      <c r="AF638" s="34"/>
      <c r="AG638" s="34"/>
    </row>
    <row r="639" spans="2:33" x14ac:dyDescent="0.75">
      <c r="B639" s="4" t="s">
        <v>9</v>
      </c>
      <c r="C639" s="4">
        <v>635</v>
      </c>
      <c r="D639" s="4">
        <v>46</v>
      </c>
      <c r="E639" s="4">
        <f t="shared" si="117"/>
        <v>14.333333333333334</v>
      </c>
      <c r="F639" s="11">
        <v>51.6</v>
      </c>
      <c r="G639" s="11">
        <f t="shared" si="124"/>
        <v>0.31944444444444464</v>
      </c>
      <c r="H639" s="11">
        <f t="shared" si="118"/>
        <v>1.1500000000000021</v>
      </c>
      <c r="I639" s="11">
        <f>'Vehicle Data'!$B$6*'WLTP Calculations'!G639</f>
        <v>93.496916666666735</v>
      </c>
      <c r="J639" s="11">
        <f>'Vehicle Data'!$B$6*9.81*'Vehicle Data'!$B$8</f>
        <v>57.42499320000001</v>
      </c>
      <c r="K639" s="11">
        <f>0.5*(1.225*'Vehicle Data'!B$9*'Vehicle Data'!B$7*'WLTP Calculations'!F639)</f>
        <v>6.2577900000000009</v>
      </c>
      <c r="L639" s="11">
        <f t="shared" si="125"/>
        <v>0.15717969986666674</v>
      </c>
      <c r="M639" s="11">
        <f t="shared" si="126"/>
        <v>2.2529090314222233</v>
      </c>
      <c r="N639" s="11">
        <f t="shared" si="127"/>
        <v>2.0083462973759252</v>
      </c>
      <c r="O639" s="11">
        <f t="shared" si="119"/>
        <v>94.392275976668486</v>
      </c>
      <c r="P639" s="11">
        <f t="shared" si="120"/>
        <v>0</v>
      </c>
      <c r="Q639" s="9">
        <f t="shared" si="128"/>
        <v>70715.547531888718</v>
      </c>
      <c r="R639" s="9">
        <f t="shared" si="121"/>
        <v>70.715547531888717</v>
      </c>
      <c r="S639" s="9">
        <f t="shared" si="129"/>
        <v>25547.963898369308</v>
      </c>
      <c r="T639" s="38">
        <f t="shared" si="122"/>
        <v>25.547963898369307</v>
      </c>
      <c r="U639" s="38">
        <f t="shared" si="123"/>
        <v>1660.6176533940049</v>
      </c>
      <c r="V639" s="34"/>
      <c r="W639" s="34"/>
      <c r="X639" s="34"/>
      <c r="Y639" s="34"/>
      <c r="Z639" s="34"/>
      <c r="AA639" s="34"/>
      <c r="AB639" s="34"/>
      <c r="AC639" s="34"/>
      <c r="AD639" s="34"/>
      <c r="AE639" s="34"/>
      <c r="AF639" s="34"/>
      <c r="AG639" s="34"/>
    </row>
    <row r="640" spans="2:33" x14ac:dyDescent="0.75">
      <c r="B640" s="4" t="s">
        <v>9</v>
      </c>
      <c r="C640" s="4">
        <v>636</v>
      </c>
      <c r="D640" s="4">
        <v>47</v>
      </c>
      <c r="E640" s="4">
        <f t="shared" si="117"/>
        <v>14.611111111111111</v>
      </c>
      <c r="F640" s="11">
        <v>52.6</v>
      </c>
      <c r="G640" s="11">
        <f t="shared" si="124"/>
        <v>0.19444444444444375</v>
      </c>
      <c r="H640" s="11">
        <f t="shared" si="118"/>
        <v>0.69999999999999929</v>
      </c>
      <c r="I640" s="11">
        <f>'Vehicle Data'!$B$6*'WLTP Calculations'!G640</f>
        <v>56.911166666666475</v>
      </c>
      <c r="J640" s="11">
        <f>'Vehicle Data'!$B$6*9.81*'Vehicle Data'!$B$8</f>
        <v>57.42499320000001</v>
      </c>
      <c r="K640" s="11">
        <f>0.5*(1.225*'Vehicle Data'!B$9*'Vehicle Data'!B$7*'WLTP Calculations'!F640)</f>
        <v>6.3790650000000007</v>
      </c>
      <c r="L640" s="11">
        <f t="shared" si="125"/>
        <v>0.12071522486666648</v>
      </c>
      <c r="M640" s="11">
        <f t="shared" si="126"/>
        <v>1.7637835633296268</v>
      </c>
      <c r="N640" s="11">
        <f t="shared" si="127"/>
        <v>1.4716117512851836</v>
      </c>
      <c r="O640" s="11">
        <f t="shared" si="119"/>
        <v>70.637364061688814</v>
      </c>
      <c r="P640" s="11">
        <f t="shared" si="120"/>
        <v>0</v>
      </c>
      <c r="Q640" s="9">
        <f t="shared" si="128"/>
        <v>70786.184895950413</v>
      </c>
      <c r="R640" s="9">
        <f t="shared" si="121"/>
        <v>70.786184895950413</v>
      </c>
      <c r="S640" s="9">
        <f t="shared" si="129"/>
        <v>25547.963898369308</v>
      </c>
      <c r="T640" s="38">
        <f t="shared" si="122"/>
        <v>25.547963898369307</v>
      </c>
      <c r="U640" s="38">
        <f t="shared" si="123"/>
        <v>1660.6176533940049</v>
      </c>
      <c r="V640" s="34"/>
      <c r="W640" s="34"/>
      <c r="X640" s="34"/>
      <c r="Y640" s="34"/>
      <c r="Z640" s="34"/>
      <c r="AA640" s="34"/>
      <c r="AB640" s="34"/>
      <c r="AC640" s="34"/>
      <c r="AD640" s="34"/>
      <c r="AE640" s="34"/>
      <c r="AF640" s="34"/>
      <c r="AG640" s="34"/>
    </row>
    <row r="641" spans="2:33" x14ac:dyDescent="0.75">
      <c r="B641" s="4" t="s">
        <v>9</v>
      </c>
      <c r="C641" s="4">
        <v>637</v>
      </c>
      <c r="D641" s="4">
        <v>48</v>
      </c>
      <c r="E641" s="4">
        <f t="shared" si="117"/>
        <v>14.722222222222221</v>
      </c>
      <c r="F641" s="11">
        <v>53</v>
      </c>
      <c r="G641" s="11">
        <f t="shared" si="124"/>
        <v>5.5555555555555358E-2</v>
      </c>
      <c r="H641" s="11">
        <f t="shared" si="118"/>
        <v>0.19999999999999929</v>
      </c>
      <c r="I641" s="11">
        <f>'Vehicle Data'!$B$6*'WLTP Calculations'!G641</f>
        <v>16.260333333333278</v>
      </c>
      <c r="J641" s="11">
        <f>'Vehicle Data'!$B$6*9.81*'Vehicle Data'!$B$8</f>
        <v>57.42499320000001</v>
      </c>
      <c r="K641" s="11">
        <f>0.5*(1.225*'Vehicle Data'!B$9*'Vehicle Data'!B$7*'WLTP Calculations'!F641)</f>
        <v>6.427575</v>
      </c>
      <c r="L641" s="11">
        <f t="shared" si="125"/>
        <v>8.0112901533333294E-2</v>
      </c>
      <c r="M641" s="11">
        <f t="shared" si="126"/>
        <v>1.1794399392407402</v>
      </c>
      <c r="N641" s="11">
        <f t="shared" si="127"/>
        <v>1.0298222887777766</v>
      </c>
      <c r="O641" s="11">
        <f t="shared" si="119"/>
        <v>50.461292150111056</v>
      </c>
      <c r="P641" s="11">
        <f t="shared" si="120"/>
        <v>0</v>
      </c>
      <c r="Q641" s="9">
        <f t="shared" si="128"/>
        <v>70836.646188100523</v>
      </c>
      <c r="R641" s="9">
        <f t="shared" si="121"/>
        <v>70.836646188100516</v>
      </c>
      <c r="S641" s="9">
        <f t="shared" si="129"/>
        <v>25547.963898369308</v>
      </c>
      <c r="T641" s="38">
        <f t="shared" si="122"/>
        <v>25.547963898369307</v>
      </c>
      <c r="U641" s="38">
        <f t="shared" si="123"/>
        <v>1660.6176533940049</v>
      </c>
      <c r="V641" s="34"/>
      <c r="W641" s="34"/>
      <c r="X641" s="34"/>
      <c r="Y641" s="34"/>
      <c r="Z641" s="34"/>
      <c r="AA641" s="34"/>
      <c r="AB641" s="34"/>
      <c r="AC641" s="34"/>
      <c r="AD641" s="34"/>
      <c r="AE641" s="34"/>
      <c r="AF641" s="34"/>
      <c r="AG641" s="34"/>
    </row>
    <row r="642" spans="2:33" x14ac:dyDescent="0.75">
      <c r="B642" s="4" t="s">
        <v>9</v>
      </c>
      <c r="C642" s="4">
        <v>638</v>
      </c>
      <c r="D642" s="4">
        <v>49</v>
      </c>
      <c r="E642" s="4">
        <f t="shared" si="117"/>
        <v>14.722222222222221</v>
      </c>
      <c r="F642" s="11">
        <v>53</v>
      </c>
      <c r="G642" s="11">
        <f t="shared" si="124"/>
        <v>-1.3888888888889284E-2</v>
      </c>
      <c r="H642" s="11">
        <f t="shared" si="118"/>
        <v>-5.0000000000000711E-2</v>
      </c>
      <c r="I642" s="11">
        <f>'Vehicle Data'!$B$6*'WLTP Calculations'!G642</f>
        <v>-4.0650833333334493</v>
      </c>
      <c r="J642" s="11">
        <f>'Vehicle Data'!$B$6*9.81*'Vehicle Data'!$B$8</f>
        <v>57.42499320000001</v>
      </c>
      <c r="K642" s="11">
        <f>0.5*(1.225*'Vehicle Data'!B$9*'Vehicle Data'!B$7*'WLTP Calculations'!F642)</f>
        <v>6.427575</v>
      </c>
      <c r="L642" s="11">
        <f t="shared" si="125"/>
        <v>5.978748486666656E-2</v>
      </c>
      <c r="M642" s="11">
        <f t="shared" si="126"/>
        <v>0.88020463831481321</v>
      </c>
      <c r="N642" s="11">
        <f t="shared" si="127"/>
        <v>0.81955101193935231</v>
      </c>
      <c r="O642" s="11">
        <f t="shared" si="119"/>
        <v>40.977550596967617</v>
      </c>
      <c r="P642" s="11">
        <f t="shared" si="120"/>
        <v>0</v>
      </c>
      <c r="Q642" s="9">
        <f t="shared" si="128"/>
        <v>70877.623738697497</v>
      </c>
      <c r="R642" s="9">
        <f t="shared" si="121"/>
        <v>70.877623738697494</v>
      </c>
      <c r="S642" s="9">
        <f t="shared" si="129"/>
        <v>25547.963898369308</v>
      </c>
      <c r="T642" s="38">
        <f t="shared" si="122"/>
        <v>25.547963898369307</v>
      </c>
      <c r="U642" s="38">
        <f t="shared" si="123"/>
        <v>1660.6176533940049</v>
      </c>
      <c r="V642" s="34"/>
      <c r="W642" s="34"/>
      <c r="X642" s="34"/>
      <c r="Y642" s="34"/>
      <c r="Z642" s="34"/>
      <c r="AA642" s="34"/>
      <c r="AB642" s="34"/>
      <c r="AC642" s="34"/>
      <c r="AD642" s="34"/>
      <c r="AE642" s="34"/>
      <c r="AF642" s="34"/>
      <c r="AG642" s="34"/>
    </row>
    <row r="643" spans="2:33" x14ac:dyDescent="0.75">
      <c r="B643" s="4" t="s">
        <v>9</v>
      </c>
      <c r="C643" s="4">
        <v>639</v>
      </c>
      <c r="D643" s="4">
        <v>50</v>
      </c>
      <c r="E643" s="4">
        <f t="shared" si="117"/>
        <v>14.694444444444443</v>
      </c>
      <c r="F643" s="11">
        <v>52.9</v>
      </c>
      <c r="G643" s="11">
        <f t="shared" si="124"/>
        <v>-4.1666666666666075E-2</v>
      </c>
      <c r="H643" s="11">
        <f t="shared" si="118"/>
        <v>-0.14999999999999858</v>
      </c>
      <c r="I643" s="11">
        <f>'Vehicle Data'!$B$6*'WLTP Calculations'!G643</f>
        <v>-12.195249999999827</v>
      </c>
      <c r="J643" s="11">
        <f>'Vehicle Data'!$B$6*9.81*'Vehicle Data'!$B$8</f>
        <v>57.42499320000001</v>
      </c>
      <c r="K643" s="11">
        <f>0.5*(1.225*'Vehicle Data'!B$9*'Vehicle Data'!B$7*'WLTP Calculations'!F643)</f>
        <v>6.4154475</v>
      </c>
      <c r="L643" s="11">
        <f t="shared" si="125"/>
        <v>5.1645190700000183E-2</v>
      </c>
      <c r="M643" s="11">
        <f t="shared" si="126"/>
        <v>0.75889738556389152</v>
      </c>
      <c r="N643" s="11">
        <f t="shared" si="127"/>
        <v>0.75728526380833605</v>
      </c>
      <c r="O643" s="11">
        <f t="shared" si="119"/>
        <v>38.621548454225142</v>
      </c>
      <c r="P643" s="11">
        <f t="shared" si="120"/>
        <v>0</v>
      </c>
      <c r="Q643" s="9">
        <f t="shared" si="128"/>
        <v>70916.245287151716</v>
      </c>
      <c r="R643" s="9">
        <f t="shared" si="121"/>
        <v>70.91624528715171</v>
      </c>
      <c r="S643" s="9">
        <f t="shared" si="129"/>
        <v>25547.963898369308</v>
      </c>
      <c r="T643" s="38">
        <f t="shared" si="122"/>
        <v>25.547963898369307</v>
      </c>
      <c r="U643" s="38">
        <f t="shared" si="123"/>
        <v>1660.6176533940049</v>
      </c>
      <c r="V643" s="34"/>
      <c r="W643" s="34"/>
      <c r="X643" s="34"/>
      <c r="Y643" s="34"/>
      <c r="Z643" s="34"/>
      <c r="AA643" s="34"/>
      <c r="AB643" s="34"/>
      <c r="AC643" s="34"/>
      <c r="AD643" s="34"/>
      <c r="AE643" s="34"/>
      <c r="AF643" s="34"/>
      <c r="AG643" s="34"/>
    </row>
    <row r="644" spans="2:33" x14ac:dyDescent="0.75">
      <c r="B644" s="4" t="s">
        <v>9</v>
      </c>
      <c r="C644" s="4">
        <v>640</v>
      </c>
      <c r="D644" s="4">
        <v>51</v>
      </c>
      <c r="E644" s="4">
        <f t="shared" ref="E644:E707" si="130">F644/3.6</f>
        <v>14.638888888888889</v>
      </c>
      <c r="F644" s="11">
        <v>52.7</v>
      </c>
      <c r="G644" s="11">
        <f t="shared" si="124"/>
        <v>-4.1666666666666075E-2</v>
      </c>
      <c r="H644" s="11">
        <f t="shared" si="118"/>
        <v>-0.14999999999999858</v>
      </c>
      <c r="I644" s="11">
        <f>'Vehicle Data'!$B$6*'WLTP Calculations'!G644</f>
        <v>-12.195249999999827</v>
      </c>
      <c r="J644" s="11">
        <f>'Vehicle Data'!$B$6*9.81*'Vehicle Data'!$B$8</f>
        <v>57.42499320000001</v>
      </c>
      <c r="K644" s="11">
        <f>0.5*(1.225*'Vehicle Data'!B$9*'Vehicle Data'!B$7*'WLTP Calculations'!F644)</f>
        <v>6.3911925000000007</v>
      </c>
      <c r="L644" s="11">
        <f t="shared" si="125"/>
        <v>5.1620935700000189E-2</v>
      </c>
      <c r="M644" s="11">
        <f t="shared" si="126"/>
        <v>0.75567314205278058</v>
      </c>
      <c r="N644" s="11">
        <f t="shared" si="127"/>
        <v>0.9627514313949086</v>
      </c>
      <c r="O644" s="11">
        <f t="shared" si="119"/>
        <v>50.063074432535245</v>
      </c>
      <c r="P644" s="11">
        <f t="shared" si="120"/>
        <v>0</v>
      </c>
      <c r="Q644" s="9">
        <f t="shared" si="128"/>
        <v>70966.308361584248</v>
      </c>
      <c r="R644" s="9">
        <f t="shared" si="121"/>
        <v>70.966308361584254</v>
      </c>
      <c r="S644" s="9">
        <f t="shared" si="129"/>
        <v>25547.963898369308</v>
      </c>
      <c r="T644" s="38">
        <f t="shared" si="122"/>
        <v>25.547963898369307</v>
      </c>
      <c r="U644" s="38">
        <f t="shared" si="123"/>
        <v>1660.6176533940049</v>
      </c>
      <c r="V644" s="34"/>
      <c r="W644" s="34"/>
      <c r="X644" s="34"/>
      <c r="Y644" s="34"/>
      <c r="Z644" s="34"/>
      <c r="AA644" s="34"/>
      <c r="AB644" s="34"/>
      <c r="AC644" s="34"/>
      <c r="AD644" s="34"/>
      <c r="AE644" s="34"/>
      <c r="AF644" s="34"/>
      <c r="AG644" s="34"/>
    </row>
    <row r="645" spans="2:33" x14ac:dyDescent="0.75">
      <c r="B645" s="4" t="s">
        <v>9</v>
      </c>
      <c r="C645" s="4">
        <v>641</v>
      </c>
      <c r="D645" s="4">
        <v>52</v>
      </c>
      <c r="E645" s="4">
        <f t="shared" si="130"/>
        <v>14.611111111111111</v>
      </c>
      <c r="F645" s="11">
        <v>52.6</v>
      </c>
      <c r="G645" s="11">
        <f t="shared" si="124"/>
        <v>5.5555555555555358E-2</v>
      </c>
      <c r="H645" s="11">
        <f t="shared" ref="H645:H708" si="131">($F646-$F644)/2</f>
        <v>0.19999999999999929</v>
      </c>
      <c r="I645" s="11">
        <f>'Vehicle Data'!$B$6*'WLTP Calculations'!G645</f>
        <v>16.260333333333278</v>
      </c>
      <c r="J645" s="11">
        <f>'Vehicle Data'!$B$6*9.81*'Vehicle Data'!$B$8</f>
        <v>57.42499320000001</v>
      </c>
      <c r="K645" s="11">
        <f>0.5*(1.225*'Vehicle Data'!B$9*'Vehicle Data'!B$7*'WLTP Calculations'!F645)</f>
        <v>6.3790650000000007</v>
      </c>
      <c r="L645" s="11">
        <f t="shared" si="125"/>
        <v>8.0064391533333293E-2</v>
      </c>
      <c r="M645" s="11">
        <f t="shared" si="126"/>
        <v>1.1698297207370365</v>
      </c>
      <c r="N645" s="11">
        <f t="shared" si="127"/>
        <v>1.565576814072684</v>
      </c>
      <c r="O645" s="11">
        <f t="shared" ref="O645:O708" si="132">IF((M645 + M646) / 2 &gt; 0, ((M645 + M646) / 2) * D646, 0)</f>
        <v>82.975571145852257</v>
      </c>
      <c r="P645" s="11">
        <f t="shared" ref="P645:P708" si="133">IF((M645 + M646) / 2 &lt; 0, ((M645 + M646) / 2) * D646, 0)</f>
        <v>0</v>
      </c>
      <c r="Q645" s="9">
        <f t="shared" si="128"/>
        <v>71049.283932730104</v>
      </c>
      <c r="R645" s="9">
        <f t="shared" ref="R645:R708" si="134">Q645/1000</f>
        <v>71.049283932730106</v>
      </c>
      <c r="S645" s="9">
        <f t="shared" si="129"/>
        <v>25547.963898369308</v>
      </c>
      <c r="T645" s="38">
        <f t="shared" ref="T645:T708" si="135">S645/1000</f>
        <v>25.547963898369307</v>
      </c>
      <c r="U645" s="38">
        <f t="shared" ref="U645:U708" si="136">T645*X$4</f>
        <v>1660.6176533940049</v>
      </c>
      <c r="V645" s="34"/>
      <c r="W645" s="34"/>
      <c r="X645" s="34"/>
      <c r="Y645" s="34"/>
      <c r="Z645" s="34"/>
      <c r="AA645" s="34"/>
      <c r="AB645" s="34"/>
      <c r="AC645" s="34"/>
      <c r="AD645" s="34"/>
      <c r="AE645" s="34"/>
      <c r="AF645" s="34"/>
      <c r="AG645" s="34"/>
    </row>
    <row r="646" spans="2:33" x14ac:dyDescent="0.75">
      <c r="B646" s="4" t="s">
        <v>9</v>
      </c>
      <c r="C646" s="4">
        <v>642</v>
      </c>
      <c r="D646" s="4">
        <v>53</v>
      </c>
      <c r="E646" s="4">
        <f t="shared" si="130"/>
        <v>14.75</v>
      </c>
      <c r="F646" s="11">
        <v>53.1</v>
      </c>
      <c r="G646" s="11">
        <f t="shared" ref="G646:G709" si="137">($E647-$E645)/2</f>
        <v>0.23611111111111072</v>
      </c>
      <c r="H646" s="11">
        <f t="shared" si="131"/>
        <v>0.84999999999999787</v>
      </c>
      <c r="I646" s="11">
        <f>'Vehicle Data'!$B$6*'WLTP Calculations'!G646</f>
        <v>69.106416666666561</v>
      </c>
      <c r="J646" s="11">
        <f>'Vehicle Data'!$B$6*9.81*'Vehicle Data'!$B$8</f>
        <v>57.42499320000001</v>
      </c>
      <c r="K646" s="11">
        <f>0.5*(1.225*'Vehicle Data'!B$9*'Vehicle Data'!B$7*'WLTP Calculations'!F646)</f>
        <v>6.439702500000001</v>
      </c>
      <c r="L646" s="11">
        <f t="shared" ref="L646:L709" si="138">(I646+J646+K646)/1000</f>
        <v>0.13297111236666656</v>
      </c>
      <c r="M646" s="11">
        <f t="shared" ref="M646:M709" si="139">(L646*E646)</f>
        <v>1.9613239074083317</v>
      </c>
      <c r="N646" s="11">
        <f t="shared" ref="N646:N709" si="140">(((M646+M647)/2)*(C647-C646))</f>
        <v>2.1072133121083327</v>
      </c>
      <c r="O646" s="11">
        <f t="shared" si="132"/>
        <v>113.78951885384997</v>
      </c>
      <c r="P646" s="11">
        <f t="shared" si="133"/>
        <v>0</v>
      </c>
      <c r="Q646" s="9">
        <f t="shared" ref="Q646:Q709" si="141">(Q645+O646)</f>
        <v>71163.073451583958</v>
      </c>
      <c r="R646" s="9">
        <f t="shared" si="134"/>
        <v>71.163073451583955</v>
      </c>
      <c r="S646" s="9">
        <f t="shared" ref="S646:T709" si="142">S645+(P646*-1)</f>
        <v>25547.963898369308</v>
      </c>
      <c r="T646" s="38">
        <f t="shared" si="135"/>
        <v>25.547963898369307</v>
      </c>
      <c r="U646" s="38">
        <f t="shared" si="136"/>
        <v>1660.6176533940049</v>
      </c>
      <c r="V646" s="34"/>
      <c r="W646" s="34"/>
      <c r="X646" s="34"/>
      <c r="Y646" s="34"/>
      <c r="Z646" s="34"/>
      <c r="AA646" s="34"/>
      <c r="AB646" s="34"/>
      <c r="AC646" s="34"/>
      <c r="AD646" s="34"/>
      <c r="AE646" s="34"/>
      <c r="AF646" s="34"/>
      <c r="AG646" s="34"/>
    </row>
    <row r="647" spans="2:33" x14ac:dyDescent="0.75">
      <c r="B647" s="4" t="s">
        <v>9</v>
      </c>
      <c r="C647" s="4">
        <v>643</v>
      </c>
      <c r="D647" s="4">
        <v>54</v>
      </c>
      <c r="E647" s="4">
        <f t="shared" si="130"/>
        <v>15.083333333333332</v>
      </c>
      <c r="F647" s="11">
        <v>54.3</v>
      </c>
      <c r="G647" s="11">
        <f t="shared" si="137"/>
        <v>0.29166666666666696</v>
      </c>
      <c r="H647" s="11">
        <f t="shared" si="131"/>
        <v>1.0500000000000007</v>
      </c>
      <c r="I647" s="11">
        <f>'Vehicle Data'!$B$6*'WLTP Calculations'!G647</f>
        <v>85.366750000000096</v>
      </c>
      <c r="J647" s="11">
        <f>'Vehicle Data'!$B$6*9.81*'Vehicle Data'!$B$8</f>
        <v>57.42499320000001</v>
      </c>
      <c r="K647" s="11">
        <f>0.5*(1.225*'Vehicle Data'!B$9*'Vehicle Data'!B$7*'WLTP Calculations'!F647)</f>
        <v>6.5852325</v>
      </c>
      <c r="L647" s="11">
        <f t="shared" si="138"/>
        <v>0.14937697570000008</v>
      </c>
      <c r="M647" s="11">
        <f t="shared" si="139"/>
        <v>2.2531027168083342</v>
      </c>
      <c r="N647" s="11">
        <f t="shared" si="140"/>
        <v>1.9921208862708344</v>
      </c>
      <c r="O647" s="11">
        <f t="shared" si="132"/>
        <v>109.56664874489589</v>
      </c>
      <c r="P647" s="11">
        <f t="shared" si="133"/>
        <v>0</v>
      </c>
      <c r="Q647" s="9">
        <f t="shared" si="141"/>
        <v>71272.640100328848</v>
      </c>
      <c r="R647" s="9">
        <f t="shared" si="134"/>
        <v>71.272640100328843</v>
      </c>
      <c r="S647" s="9">
        <f t="shared" si="142"/>
        <v>25547.963898369308</v>
      </c>
      <c r="T647" s="38">
        <f t="shared" si="135"/>
        <v>25.547963898369307</v>
      </c>
      <c r="U647" s="38">
        <f t="shared" si="136"/>
        <v>1660.6176533940049</v>
      </c>
      <c r="V647" s="34"/>
      <c r="W647" s="34"/>
      <c r="X647" s="34"/>
      <c r="Y647" s="34"/>
      <c r="Z647" s="34"/>
      <c r="AA647" s="34"/>
      <c r="AB647" s="34"/>
      <c r="AC647" s="34"/>
      <c r="AD647" s="34"/>
      <c r="AE647" s="34"/>
      <c r="AF647" s="34"/>
      <c r="AG647" s="34"/>
    </row>
    <row r="648" spans="2:33" x14ac:dyDescent="0.75">
      <c r="B648" s="4" t="s">
        <v>9</v>
      </c>
      <c r="C648" s="4">
        <v>644</v>
      </c>
      <c r="D648" s="4">
        <v>55</v>
      </c>
      <c r="E648" s="4">
        <f t="shared" si="130"/>
        <v>15.333333333333334</v>
      </c>
      <c r="F648" s="11">
        <v>55.2</v>
      </c>
      <c r="G648" s="11">
        <f t="shared" si="137"/>
        <v>0.16666666666666696</v>
      </c>
      <c r="H648" s="11">
        <f t="shared" si="131"/>
        <v>0.60000000000000142</v>
      </c>
      <c r="I648" s="11">
        <f>'Vehicle Data'!$B$6*'WLTP Calculations'!G648</f>
        <v>48.781000000000091</v>
      </c>
      <c r="J648" s="11">
        <f>'Vehicle Data'!$B$6*9.81*'Vehicle Data'!$B$8</f>
        <v>57.42499320000001</v>
      </c>
      <c r="K648" s="11">
        <f>0.5*(1.225*'Vehicle Data'!B$9*'Vehicle Data'!B$7*'WLTP Calculations'!F648)</f>
        <v>6.6943800000000007</v>
      </c>
      <c r="L648" s="11">
        <f t="shared" si="138"/>
        <v>0.1129003732000001</v>
      </c>
      <c r="M648" s="11">
        <f t="shared" si="139"/>
        <v>1.7311390557333348</v>
      </c>
      <c r="N648" s="11">
        <f t="shared" si="140"/>
        <v>1.5794485995819434</v>
      </c>
      <c r="O648" s="11">
        <f t="shared" si="132"/>
        <v>88.449121576588823</v>
      </c>
      <c r="P648" s="11">
        <f t="shared" si="133"/>
        <v>0</v>
      </c>
      <c r="Q648" s="9">
        <f t="shared" si="141"/>
        <v>71361.089221905437</v>
      </c>
      <c r="R648" s="9">
        <f t="shared" si="134"/>
        <v>71.361089221905431</v>
      </c>
      <c r="S648" s="9">
        <f t="shared" si="142"/>
        <v>25547.963898369308</v>
      </c>
      <c r="T648" s="38">
        <f t="shared" si="135"/>
        <v>25.547963898369307</v>
      </c>
      <c r="U648" s="38">
        <f t="shared" si="136"/>
        <v>1660.6176533940049</v>
      </c>
      <c r="V648" s="34"/>
      <c r="W648" s="34"/>
      <c r="X648" s="34"/>
      <c r="Y648" s="34"/>
      <c r="Z648" s="34"/>
      <c r="AA648" s="34"/>
      <c r="AB648" s="34"/>
      <c r="AC648" s="34"/>
      <c r="AD648" s="34"/>
      <c r="AE648" s="34"/>
      <c r="AF648" s="34"/>
      <c r="AG648" s="34"/>
    </row>
    <row r="649" spans="2:33" x14ac:dyDescent="0.75">
      <c r="B649" s="4" t="s">
        <v>9</v>
      </c>
      <c r="C649" s="4">
        <v>645</v>
      </c>
      <c r="D649" s="4">
        <v>56</v>
      </c>
      <c r="E649" s="4">
        <f t="shared" si="130"/>
        <v>15.416666666666666</v>
      </c>
      <c r="F649" s="11">
        <v>55.5</v>
      </c>
      <c r="G649" s="11">
        <f t="shared" si="137"/>
        <v>9.7222222222221433E-2</v>
      </c>
      <c r="H649" s="11">
        <f t="shared" si="131"/>
        <v>0.34999999999999787</v>
      </c>
      <c r="I649" s="11">
        <f>'Vehicle Data'!$B$6*'WLTP Calculations'!G649</f>
        <v>28.455583333333106</v>
      </c>
      <c r="J649" s="11">
        <f>'Vehicle Data'!$B$6*9.81*'Vehicle Data'!$B$8</f>
        <v>57.42499320000001</v>
      </c>
      <c r="K649" s="11">
        <f>0.5*(1.225*'Vehicle Data'!B$9*'Vehicle Data'!B$7*'WLTP Calculations'!F649)</f>
        <v>6.7307625000000009</v>
      </c>
      <c r="L649" s="11">
        <f t="shared" si="138"/>
        <v>9.2611339033333115E-2</v>
      </c>
      <c r="M649" s="11">
        <f t="shared" si="139"/>
        <v>1.4277581434305522</v>
      </c>
      <c r="N649" s="11">
        <f t="shared" si="140"/>
        <v>1.464840699395368</v>
      </c>
      <c r="O649" s="11">
        <f t="shared" si="132"/>
        <v>83.495919865535981</v>
      </c>
      <c r="P649" s="11">
        <f t="shared" si="133"/>
        <v>0</v>
      </c>
      <c r="Q649" s="9">
        <f t="shared" si="141"/>
        <v>71444.585141770978</v>
      </c>
      <c r="R649" s="9">
        <f t="shared" si="134"/>
        <v>71.444585141770972</v>
      </c>
      <c r="S649" s="9">
        <f t="shared" si="142"/>
        <v>25547.963898369308</v>
      </c>
      <c r="T649" s="38">
        <f t="shared" si="135"/>
        <v>25.547963898369307</v>
      </c>
      <c r="U649" s="38">
        <f t="shared" si="136"/>
        <v>1660.6176533940049</v>
      </c>
      <c r="V649" s="34"/>
      <c r="W649" s="34"/>
      <c r="X649" s="34"/>
      <c r="Y649" s="34"/>
      <c r="Z649" s="34"/>
      <c r="AA649" s="34"/>
      <c r="AB649" s="34"/>
      <c r="AC649" s="34"/>
      <c r="AD649" s="34"/>
      <c r="AE649" s="34"/>
      <c r="AF649" s="34"/>
      <c r="AG649" s="34"/>
    </row>
    <row r="650" spans="2:33" x14ac:dyDescent="0.75">
      <c r="B650" s="4" t="s">
        <v>9</v>
      </c>
      <c r="C650" s="4">
        <v>646</v>
      </c>
      <c r="D650" s="4">
        <v>57</v>
      </c>
      <c r="E650" s="4">
        <f t="shared" si="130"/>
        <v>15.527777777777777</v>
      </c>
      <c r="F650" s="11">
        <v>55.9</v>
      </c>
      <c r="G650" s="11">
        <f t="shared" si="137"/>
        <v>0.11111111111111072</v>
      </c>
      <c r="H650" s="11">
        <f t="shared" si="131"/>
        <v>0.39999999999999858</v>
      </c>
      <c r="I650" s="11">
        <f>'Vehicle Data'!$B$6*'WLTP Calculations'!G650</f>
        <v>32.520666666666557</v>
      </c>
      <c r="J650" s="11">
        <f>'Vehicle Data'!$B$6*9.81*'Vehicle Data'!$B$8</f>
        <v>57.42499320000001</v>
      </c>
      <c r="K650" s="11">
        <f>0.5*(1.225*'Vehicle Data'!B$9*'Vehicle Data'!B$7*'WLTP Calculations'!F650)</f>
        <v>6.7792725000000003</v>
      </c>
      <c r="L650" s="11">
        <f t="shared" si="138"/>
        <v>9.6724932366666586E-2</v>
      </c>
      <c r="M650" s="11">
        <f t="shared" si="139"/>
        <v>1.5019232553601838</v>
      </c>
      <c r="N650" s="11">
        <f t="shared" si="140"/>
        <v>1.5076761839638895</v>
      </c>
      <c r="O650" s="11">
        <f t="shared" si="132"/>
        <v>87.445218669905586</v>
      </c>
      <c r="P650" s="11">
        <f t="shared" si="133"/>
        <v>0</v>
      </c>
      <c r="Q650" s="9">
        <f t="shared" si="141"/>
        <v>71532.030360440884</v>
      </c>
      <c r="R650" s="9">
        <f t="shared" si="134"/>
        <v>71.532030360440885</v>
      </c>
      <c r="S650" s="9">
        <f t="shared" si="142"/>
        <v>25547.963898369308</v>
      </c>
      <c r="T650" s="38">
        <f t="shared" si="135"/>
        <v>25.547963898369307</v>
      </c>
      <c r="U650" s="38">
        <f t="shared" si="136"/>
        <v>1660.6176533940049</v>
      </c>
      <c r="V650" s="34"/>
      <c r="W650" s="34"/>
      <c r="X650" s="34"/>
      <c r="Y650" s="34"/>
      <c r="Z650" s="34"/>
      <c r="AA650" s="34"/>
      <c r="AB650" s="34"/>
      <c r="AC650" s="34"/>
      <c r="AD650" s="34"/>
      <c r="AE650" s="34"/>
      <c r="AF650" s="34"/>
      <c r="AG650" s="34"/>
    </row>
    <row r="651" spans="2:33" x14ac:dyDescent="0.75">
      <c r="B651" s="4" t="s">
        <v>9</v>
      </c>
      <c r="C651" s="4">
        <v>647</v>
      </c>
      <c r="D651" s="4">
        <v>58</v>
      </c>
      <c r="E651" s="4">
        <f t="shared" si="130"/>
        <v>15.638888888888888</v>
      </c>
      <c r="F651" s="11">
        <v>56.3</v>
      </c>
      <c r="G651" s="11">
        <f t="shared" si="137"/>
        <v>0.1111111111111116</v>
      </c>
      <c r="H651" s="11">
        <f t="shared" si="131"/>
        <v>0.40000000000000213</v>
      </c>
      <c r="I651" s="11">
        <f>'Vehicle Data'!$B$6*'WLTP Calculations'!G651</f>
        <v>32.520666666666813</v>
      </c>
      <c r="J651" s="11">
        <f>'Vehicle Data'!$B$6*9.81*'Vehicle Data'!$B$8</f>
        <v>57.42499320000001</v>
      </c>
      <c r="K651" s="11">
        <f>0.5*(1.225*'Vehicle Data'!B$9*'Vehicle Data'!B$7*'WLTP Calculations'!F651)</f>
        <v>6.8277825000000005</v>
      </c>
      <c r="L651" s="11">
        <f t="shared" si="138"/>
        <v>9.6773442366666823E-2</v>
      </c>
      <c r="M651" s="11">
        <f t="shared" si="139"/>
        <v>1.5134291125675949</v>
      </c>
      <c r="N651" s="11">
        <f t="shared" si="140"/>
        <v>1.4551623686712989</v>
      </c>
      <c r="O651" s="11">
        <f t="shared" si="132"/>
        <v>85.854579751606636</v>
      </c>
      <c r="P651" s="11">
        <f t="shared" si="133"/>
        <v>0</v>
      </c>
      <c r="Q651" s="9">
        <f t="shared" si="141"/>
        <v>71617.884940192496</v>
      </c>
      <c r="R651" s="9">
        <f t="shared" si="134"/>
        <v>71.617884940192496</v>
      </c>
      <c r="S651" s="9">
        <f t="shared" si="142"/>
        <v>25547.963898369308</v>
      </c>
      <c r="T651" s="38">
        <f t="shared" si="135"/>
        <v>25.547963898369307</v>
      </c>
      <c r="U651" s="38">
        <f t="shared" si="136"/>
        <v>1660.6176533940049</v>
      </c>
      <c r="V651" s="34"/>
      <c r="W651" s="34"/>
      <c r="X651" s="34"/>
      <c r="Y651" s="34"/>
      <c r="Z651" s="34"/>
      <c r="AA651" s="34"/>
      <c r="AB651" s="34"/>
      <c r="AC651" s="34"/>
      <c r="AD651" s="34"/>
      <c r="AE651" s="34"/>
      <c r="AF651" s="34"/>
      <c r="AG651" s="34"/>
    </row>
    <row r="652" spans="2:33" x14ac:dyDescent="0.75">
      <c r="B652" s="4" t="s">
        <v>9</v>
      </c>
      <c r="C652" s="4">
        <v>648</v>
      </c>
      <c r="D652" s="4">
        <v>59</v>
      </c>
      <c r="E652" s="4">
        <f t="shared" si="130"/>
        <v>15.75</v>
      </c>
      <c r="F652" s="11">
        <v>56.7</v>
      </c>
      <c r="G652" s="11">
        <f t="shared" si="137"/>
        <v>8.3333333333333925E-2</v>
      </c>
      <c r="H652" s="11">
        <f t="shared" si="131"/>
        <v>0.30000000000000071</v>
      </c>
      <c r="I652" s="11">
        <f>'Vehicle Data'!$B$6*'WLTP Calculations'!G652</f>
        <v>24.390500000000177</v>
      </c>
      <c r="J652" s="11">
        <f>'Vehicle Data'!$B$6*9.81*'Vehicle Data'!$B$8</f>
        <v>57.42499320000001</v>
      </c>
      <c r="K652" s="11">
        <f>0.5*(1.225*'Vehicle Data'!B$9*'Vehicle Data'!B$7*'WLTP Calculations'!F652)</f>
        <v>6.8762925000000008</v>
      </c>
      <c r="L652" s="11">
        <f t="shared" si="138"/>
        <v>8.8691785700000192E-2</v>
      </c>
      <c r="M652" s="11">
        <f t="shared" si="139"/>
        <v>1.3968956247750031</v>
      </c>
      <c r="N652" s="11">
        <f t="shared" si="140"/>
        <v>1.2389237162064819</v>
      </c>
      <c r="O652" s="11">
        <f t="shared" si="132"/>
        <v>74.335422972388912</v>
      </c>
      <c r="P652" s="11">
        <f t="shared" si="133"/>
        <v>0</v>
      </c>
      <c r="Q652" s="9">
        <f t="shared" si="141"/>
        <v>71692.220363164888</v>
      </c>
      <c r="R652" s="9">
        <f t="shared" si="134"/>
        <v>71.692220363164893</v>
      </c>
      <c r="S652" s="9">
        <f t="shared" si="142"/>
        <v>25547.963898369308</v>
      </c>
      <c r="T652" s="38">
        <f t="shared" si="135"/>
        <v>25.547963898369307</v>
      </c>
      <c r="U652" s="38">
        <f t="shared" si="136"/>
        <v>1660.6176533940049</v>
      </c>
      <c r="V652" s="34"/>
      <c r="W652" s="34"/>
      <c r="X652" s="34"/>
      <c r="Y652" s="34"/>
      <c r="Z652" s="34"/>
      <c r="AA652" s="34"/>
      <c r="AB652" s="34"/>
      <c r="AC652" s="34"/>
      <c r="AD652" s="34"/>
      <c r="AE652" s="34"/>
      <c r="AF652" s="34"/>
      <c r="AG652" s="34"/>
    </row>
    <row r="653" spans="2:33" x14ac:dyDescent="0.75">
      <c r="B653" s="4" t="s">
        <v>9</v>
      </c>
      <c r="C653" s="4">
        <v>649</v>
      </c>
      <c r="D653" s="4">
        <v>60</v>
      </c>
      <c r="E653" s="4">
        <f t="shared" si="130"/>
        <v>15.805555555555555</v>
      </c>
      <c r="F653" s="11">
        <v>56.9</v>
      </c>
      <c r="G653" s="11">
        <f t="shared" si="137"/>
        <v>1.3888888888888395E-2</v>
      </c>
      <c r="H653" s="11">
        <f t="shared" si="131"/>
        <v>4.9999999999997158E-2</v>
      </c>
      <c r="I653" s="11">
        <f>'Vehicle Data'!$B$6*'WLTP Calculations'!G653</f>
        <v>4.0650833333331891</v>
      </c>
      <c r="J653" s="11">
        <f>'Vehicle Data'!$B$6*9.81*'Vehicle Data'!$B$8</f>
        <v>57.42499320000001</v>
      </c>
      <c r="K653" s="11">
        <f>0.5*(1.225*'Vehicle Data'!B$9*'Vehicle Data'!B$7*'WLTP Calculations'!F653)</f>
        <v>6.9005475000000001</v>
      </c>
      <c r="L653" s="11">
        <f t="shared" si="138"/>
        <v>6.8390624033333194E-2</v>
      </c>
      <c r="M653" s="11">
        <f t="shared" si="139"/>
        <v>1.0809518076379607</v>
      </c>
      <c r="N653" s="11">
        <f t="shared" si="140"/>
        <v>0.75921635795231368</v>
      </c>
      <c r="O653" s="11">
        <f t="shared" si="132"/>
        <v>46.312197835091133</v>
      </c>
      <c r="P653" s="11">
        <f t="shared" si="133"/>
        <v>0</v>
      </c>
      <c r="Q653" s="9">
        <f t="shared" si="141"/>
        <v>71738.532560999985</v>
      </c>
      <c r="R653" s="9">
        <f t="shared" si="134"/>
        <v>71.738532560999985</v>
      </c>
      <c r="S653" s="9">
        <f t="shared" si="142"/>
        <v>25547.963898369308</v>
      </c>
      <c r="T653" s="38">
        <f t="shared" si="135"/>
        <v>25.547963898369307</v>
      </c>
      <c r="U653" s="38">
        <f t="shared" si="136"/>
        <v>1660.6176533940049</v>
      </c>
      <c r="V653" s="34"/>
      <c r="W653" s="34"/>
      <c r="X653" s="34"/>
      <c r="Y653" s="34"/>
      <c r="Z653" s="34"/>
      <c r="AA653" s="34"/>
      <c r="AB653" s="34"/>
      <c r="AC653" s="34"/>
      <c r="AD653" s="34"/>
      <c r="AE653" s="34"/>
      <c r="AF653" s="34"/>
      <c r="AG653" s="34"/>
    </row>
    <row r="654" spans="2:33" x14ac:dyDescent="0.75">
      <c r="B654" s="4" t="s">
        <v>9</v>
      </c>
      <c r="C654" s="4">
        <v>650</v>
      </c>
      <c r="D654" s="4">
        <v>61</v>
      </c>
      <c r="E654" s="4">
        <f t="shared" si="130"/>
        <v>15.777777777777777</v>
      </c>
      <c r="F654" s="11">
        <v>56.8</v>
      </c>
      <c r="G654" s="11">
        <f t="shared" si="137"/>
        <v>-0.125</v>
      </c>
      <c r="H654" s="11">
        <f t="shared" si="131"/>
        <v>-0.44999999999999929</v>
      </c>
      <c r="I654" s="11">
        <f>'Vehicle Data'!$B$6*'WLTP Calculations'!G654</f>
        <v>-36.585750000000004</v>
      </c>
      <c r="J654" s="11">
        <f>'Vehicle Data'!$B$6*9.81*'Vehicle Data'!$B$8</f>
        <v>57.42499320000001</v>
      </c>
      <c r="K654" s="11">
        <f>0.5*(1.225*'Vehicle Data'!B$9*'Vehicle Data'!B$7*'WLTP Calculations'!F654)</f>
        <v>6.88842</v>
      </c>
      <c r="L654" s="11">
        <f t="shared" si="138"/>
        <v>2.7727663200000006E-2</v>
      </c>
      <c r="M654" s="11">
        <f t="shared" si="139"/>
        <v>0.43748090826666675</v>
      </c>
      <c r="N654" s="11">
        <f t="shared" si="140"/>
        <v>-0.10384889505185091</v>
      </c>
      <c r="O654" s="11">
        <f t="shared" si="132"/>
        <v>0</v>
      </c>
      <c r="P654" s="11">
        <f t="shared" si="133"/>
        <v>-6.4386314932147561</v>
      </c>
      <c r="Q654" s="9">
        <f t="shared" si="141"/>
        <v>71738.532560999985</v>
      </c>
      <c r="R654" s="9">
        <f t="shared" si="134"/>
        <v>71.738532560999985</v>
      </c>
      <c r="S654" s="9">
        <f t="shared" si="142"/>
        <v>25554.402529862524</v>
      </c>
      <c r="T654" s="38">
        <f t="shared" si="135"/>
        <v>25.554402529862525</v>
      </c>
      <c r="U654" s="38">
        <f t="shared" si="136"/>
        <v>1661.0361644410641</v>
      </c>
      <c r="V654" s="34"/>
      <c r="W654" s="34"/>
      <c r="X654" s="34"/>
      <c r="Y654" s="34"/>
      <c r="Z654" s="34"/>
      <c r="AA654" s="34"/>
      <c r="AB654" s="34"/>
      <c r="AC654" s="34"/>
      <c r="AD654" s="34"/>
      <c r="AE654" s="34"/>
      <c r="AF654" s="34"/>
      <c r="AG654" s="34"/>
    </row>
    <row r="655" spans="2:33" x14ac:dyDescent="0.75">
      <c r="B655" s="4" t="s">
        <v>9</v>
      </c>
      <c r="C655" s="4">
        <v>651</v>
      </c>
      <c r="D655" s="4">
        <v>62</v>
      </c>
      <c r="E655" s="4">
        <f t="shared" si="130"/>
        <v>15.555555555555555</v>
      </c>
      <c r="F655" s="11">
        <v>56</v>
      </c>
      <c r="G655" s="11">
        <f t="shared" si="137"/>
        <v>-0.36111111111111072</v>
      </c>
      <c r="H655" s="11">
        <f t="shared" si="131"/>
        <v>-1.2999999999999972</v>
      </c>
      <c r="I655" s="11">
        <f>'Vehicle Data'!$B$6*'WLTP Calculations'!G655</f>
        <v>-105.69216666666657</v>
      </c>
      <c r="J655" s="11">
        <f>'Vehicle Data'!$B$6*9.81*'Vehicle Data'!$B$8</f>
        <v>57.42499320000001</v>
      </c>
      <c r="K655" s="11">
        <f>0.5*(1.225*'Vehicle Data'!B$9*'Vehicle Data'!B$7*'WLTP Calculations'!F655)</f>
        <v>6.7914000000000003</v>
      </c>
      <c r="L655" s="11">
        <f t="shared" si="138"/>
        <v>-4.1475773466666553E-2</v>
      </c>
      <c r="M655" s="11">
        <f t="shared" si="139"/>
        <v>-0.64517869837036856</v>
      </c>
      <c r="N655" s="11">
        <f t="shared" si="140"/>
        <v>-1.0342666030129628</v>
      </c>
      <c r="O655" s="11">
        <f t="shared" si="132"/>
        <v>0</v>
      </c>
      <c r="P655" s="11">
        <f t="shared" si="133"/>
        <v>-65.158795989816653</v>
      </c>
      <c r="Q655" s="9">
        <f t="shared" si="141"/>
        <v>71738.532560999985</v>
      </c>
      <c r="R655" s="9">
        <f t="shared" si="134"/>
        <v>71.738532560999985</v>
      </c>
      <c r="S655" s="9">
        <f t="shared" si="142"/>
        <v>25619.561325852341</v>
      </c>
      <c r="T655" s="38">
        <f t="shared" si="135"/>
        <v>25.619561325852342</v>
      </c>
      <c r="U655" s="38">
        <f t="shared" si="136"/>
        <v>1665.2714861804022</v>
      </c>
      <c r="V655" s="34"/>
      <c r="W655" s="34"/>
      <c r="X655" s="34"/>
      <c r="Y655" s="34"/>
      <c r="Z655" s="34"/>
      <c r="AA655" s="34"/>
      <c r="AB655" s="34"/>
      <c r="AC655" s="34"/>
      <c r="AD655" s="34"/>
      <c r="AE655" s="34"/>
      <c r="AF655" s="34"/>
      <c r="AG655" s="34"/>
    </row>
    <row r="656" spans="2:33" x14ac:dyDescent="0.75">
      <c r="B656" s="4" t="s">
        <v>9</v>
      </c>
      <c r="C656" s="4">
        <v>652</v>
      </c>
      <c r="D656" s="4">
        <v>63</v>
      </c>
      <c r="E656" s="4">
        <f t="shared" si="130"/>
        <v>15.055555555555555</v>
      </c>
      <c r="F656" s="11">
        <v>54.2</v>
      </c>
      <c r="G656" s="11">
        <f t="shared" si="137"/>
        <v>-0.54166666666666696</v>
      </c>
      <c r="H656" s="11">
        <f t="shared" si="131"/>
        <v>-1.9499999999999993</v>
      </c>
      <c r="I656" s="11">
        <f>'Vehicle Data'!$B$6*'WLTP Calculations'!G656</f>
        <v>-158.53825000000012</v>
      </c>
      <c r="J656" s="11">
        <f>'Vehicle Data'!$B$6*9.81*'Vehicle Data'!$B$8</f>
        <v>57.42499320000001</v>
      </c>
      <c r="K656" s="11">
        <f>0.5*(1.225*'Vehicle Data'!B$9*'Vehicle Data'!B$7*'WLTP Calculations'!F656)</f>
        <v>6.5731050000000009</v>
      </c>
      <c r="L656" s="11">
        <f t="shared" si="138"/>
        <v>-9.4540151800000097E-2</v>
      </c>
      <c r="M656" s="11">
        <f t="shared" si="139"/>
        <v>-1.4233545076555569</v>
      </c>
      <c r="N656" s="11">
        <f t="shared" si="140"/>
        <v>-1.4564539607532418</v>
      </c>
      <c r="O656" s="11">
        <f t="shared" si="132"/>
        <v>0</v>
      </c>
      <c r="P656" s="11">
        <f t="shared" si="133"/>
        <v>-93.213053488207478</v>
      </c>
      <c r="Q656" s="9">
        <f t="shared" si="141"/>
        <v>71738.532560999985</v>
      </c>
      <c r="R656" s="9">
        <f t="shared" si="134"/>
        <v>71.738532560999985</v>
      </c>
      <c r="S656" s="9">
        <f t="shared" si="142"/>
        <v>25712.77437934055</v>
      </c>
      <c r="T656" s="38">
        <f t="shared" si="135"/>
        <v>25.712774379340551</v>
      </c>
      <c r="U656" s="38">
        <f t="shared" si="136"/>
        <v>1671.3303346571358</v>
      </c>
      <c r="V656" s="34"/>
      <c r="W656" s="34"/>
      <c r="X656" s="34"/>
      <c r="Y656" s="34"/>
      <c r="Z656" s="34"/>
      <c r="AA656" s="34"/>
      <c r="AB656" s="34"/>
      <c r="AC656" s="34"/>
      <c r="AD656" s="34"/>
      <c r="AE656" s="34"/>
      <c r="AF656" s="34"/>
      <c r="AG656" s="34"/>
    </row>
    <row r="657" spans="2:33" x14ac:dyDescent="0.75">
      <c r="B657" s="4" t="s">
        <v>9</v>
      </c>
      <c r="C657" s="4">
        <v>653</v>
      </c>
      <c r="D657" s="4">
        <v>64</v>
      </c>
      <c r="E657" s="4">
        <f t="shared" si="130"/>
        <v>14.472222222222221</v>
      </c>
      <c r="F657" s="11">
        <v>52.1</v>
      </c>
      <c r="G657" s="11">
        <f t="shared" si="137"/>
        <v>-0.56944444444444464</v>
      </c>
      <c r="H657" s="11">
        <f t="shared" si="131"/>
        <v>-2.0500000000000007</v>
      </c>
      <c r="I657" s="11">
        <f>'Vehicle Data'!$B$6*'WLTP Calculations'!G657</f>
        <v>-166.66841666666676</v>
      </c>
      <c r="J657" s="11">
        <f>'Vehicle Data'!$B$6*9.81*'Vehicle Data'!$B$8</f>
        <v>57.42499320000001</v>
      </c>
      <c r="K657" s="11">
        <f>0.5*(1.225*'Vehicle Data'!B$9*'Vehicle Data'!B$7*'WLTP Calculations'!F657)</f>
        <v>6.3184275000000003</v>
      </c>
      <c r="L657" s="11">
        <f t="shared" si="138"/>
        <v>-0.10292499596666674</v>
      </c>
      <c r="M657" s="11">
        <f t="shared" si="139"/>
        <v>-1.4895534138509268</v>
      </c>
      <c r="N657" s="11">
        <f t="shared" si="140"/>
        <v>-1.6889405198324074</v>
      </c>
      <c r="O657" s="11">
        <f t="shared" si="132"/>
        <v>0</v>
      </c>
      <c r="P657" s="11">
        <f t="shared" si="133"/>
        <v>-109.78113378910649</v>
      </c>
      <c r="Q657" s="9">
        <f t="shared" si="141"/>
        <v>71738.532560999985</v>
      </c>
      <c r="R657" s="9">
        <f t="shared" si="134"/>
        <v>71.738532560999985</v>
      </c>
      <c r="S657" s="9">
        <f t="shared" si="142"/>
        <v>25822.555513129657</v>
      </c>
      <c r="T657" s="38">
        <f t="shared" si="135"/>
        <v>25.822555513129657</v>
      </c>
      <c r="U657" s="38">
        <f t="shared" si="136"/>
        <v>1678.4661083534277</v>
      </c>
      <c r="V657" s="34"/>
      <c r="W657" s="34"/>
      <c r="X657" s="34"/>
      <c r="Y657" s="34"/>
      <c r="Z657" s="34"/>
      <c r="AA657" s="34"/>
      <c r="AB657" s="34"/>
      <c r="AC657" s="34"/>
      <c r="AD657" s="34"/>
      <c r="AE657" s="34"/>
      <c r="AF657" s="34"/>
      <c r="AG657" s="34"/>
    </row>
    <row r="658" spans="2:33" x14ac:dyDescent="0.75">
      <c r="B658" s="4" t="s">
        <v>9</v>
      </c>
      <c r="C658" s="4">
        <v>654</v>
      </c>
      <c r="D658" s="4">
        <v>65</v>
      </c>
      <c r="E658" s="4">
        <f t="shared" si="130"/>
        <v>13.916666666666666</v>
      </c>
      <c r="F658" s="11">
        <v>50.1</v>
      </c>
      <c r="G658" s="11">
        <f t="shared" si="137"/>
        <v>-0.68055555555555536</v>
      </c>
      <c r="H658" s="11">
        <f t="shared" si="131"/>
        <v>-2.4499999999999993</v>
      </c>
      <c r="I658" s="11">
        <f>'Vehicle Data'!$B$6*'WLTP Calculations'!G658</f>
        <v>-199.18908333333329</v>
      </c>
      <c r="J658" s="11">
        <f>'Vehicle Data'!$B$6*9.81*'Vehicle Data'!$B$8</f>
        <v>57.42499320000001</v>
      </c>
      <c r="K658" s="11">
        <f>0.5*(1.225*'Vehicle Data'!B$9*'Vehicle Data'!B$7*'WLTP Calculations'!F658)</f>
        <v>6.0758775000000007</v>
      </c>
      <c r="L658" s="11">
        <f t="shared" si="138"/>
        <v>-0.13568821263333328</v>
      </c>
      <c r="M658" s="11">
        <f t="shared" si="139"/>
        <v>-1.8883276258138881</v>
      </c>
      <c r="N658" s="11">
        <f t="shared" si="140"/>
        <v>-2.3689585941513878</v>
      </c>
      <c r="O658" s="11">
        <f t="shared" si="132"/>
        <v>0</v>
      </c>
      <c r="P658" s="11">
        <f t="shared" si="133"/>
        <v>-156.3512672139916</v>
      </c>
      <c r="Q658" s="9">
        <f t="shared" si="141"/>
        <v>71738.532560999985</v>
      </c>
      <c r="R658" s="9">
        <f t="shared" si="134"/>
        <v>71.738532560999985</v>
      </c>
      <c r="S658" s="9">
        <f t="shared" si="142"/>
        <v>25978.906780343648</v>
      </c>
      <c r="T658" s="38">
        <f t="shared" si="135"/>
        <v>25.97890678034365</v>
      </c>
      <c r="U658" s="38">
        <f t="shared" si="136"/>
        <v>1688.6289407223371</v>
      </c>
      <c r="V658" s="34"/>
      <c r="W658" s="34"/>
      <c r="X658" s="34"/>
      <c r="Y658" s="34"/>
      <c r="Z658" s="34"/>
      <c r="AA658" s="34"/>
      <c r="AB658" s="34"/>
      <c r="AC658" s="34"/>
      <c r="AD658" s="34"/>
      <c r="AE658" s="34"/>
      <c r="AF658" s="34"/>
      <c r="AG658" s="34"/>
    </row>
    <row r="659" spans="2:33" x14ac:dyDescent="0.75">
      <c r="B659" s="4" t="s">
        <v>9</v>
      </c>
      <c r="C659" s="4">
        <v>655</v>
      </c>
      <c r="D659" s="4">
        <v>66</v>
      </c>
      <c r="E659" s="4">
        <f t="shared" si="130"/>
        <v>13.111111111111111</v>
      </c>
      <c r="F659" s="11">
        <v>47.2</v>
      </c>
      <c r="G659" s="11">
        <f t="shared" si="137"/>
        <v>-0.95833333333333304</v>
      </c>
      <c r="H659" s="11">
        <f t="shared" si="131"/>
        <v>-3.4499999999999993</v>
      </c>
      <c r="I659" s="11">
        <f>'Vehicle Data'!$B$6*'WLTP Calculations'!G659</f>
        <v>-280.49074999999993</v>
      </c>
      <c r="J659" s="11">
        <f>'Vehicle Data'!$B$6*9.81*'Vehicle Data'!$B$8</f>
        <v>57.42499320000001</v>
      </c>
      <c r="K659" s="11">
        <f>0.5*(1.225*'Vehicle Data'!B$9*'Vehicle Data'!B$7*'WLTP Calculations'!F659)</f>
        <v>5.7241800000000005</v>
      </c>
      <c r="L659" s="11">
        <f t="shared" si="138"/>
        <v>-0.21734157679999994</v>
      </c>
      <c r="M659" s="11">
        <f t="shared" si="139"/>
        <v>-2.8495895624888878</v>
      </c>
      <c r="N659" s="11">
        <f t="shared" si="140"/>
        <v>-3.0000503420444433</v>
      </c>
      <c r="O659" s="11">
        <f t="shared" si="132"/>
        <v>0</v>
      </c>
      <c r="P659" s="11">
        <f t="shared" si="133"/>
        <v>-201.0033729169777</v>
      </c>
      <c r="Q659" s="9">
        <f t="shared" si="141"/>
        <v>71738.532560999985</v>
      </c>
      <c r="R659" s="9">
        <f t="shared" si="134"/>
        <v>71.738532560999985</v>
      </c>
      <c r="S659" s="9">
        <f t="shared" si="142"/>
        <v>26179.910153260626</v>
      </c>
      <c r="T659" s="38">
        <f t="shared" si="135"/>
        <v>26.179910153260625</v>
      </c>
      <c r="U659" s="38">
        <f t="shared" si="136"/>
        <v>1701.6941599619406</v>
      </c>
      <c r="V659" s="34"/>
      <c r="W659" s="34"/>
      <c r="X659" s="34"/>
      <c r="Y659" s="34"/>
      <c r="Z659" s="34"/>
      <c r="AA659" s="34"/>
      <c r="AB659" s="34"/>
      <c r="AC659" s="34"/>
      <c r="AD659" s="34"/>
      <c r="AE659" s="34"/>
      <c r="AF659" s="34"/>
      <c r="AG659" s="34"/>
    </row>
    <row r="660" spans="2:33" x14ac:dyDescent="0.75">
      <c r="B660" s="4" t="s">
        <v>9</v>
      </c>
      <c r="C660" s="4">
        <v>656</v>
      </c>
      <c r="D660" s="4">
        <v>67</v>
      </c>
      <c r="E660" s="4">
        <f t="shared" si="130"/>
        <v>12</v>
      </c>
      <c r="F660" s="11">
        <v>43.2</v>
      </c>
      <c r="G660" s="11">
        <f t="shared" si="137"/>
        <v>-1.1111111111111107</v>
      </c>
      <c r="H660" s="11">
        <f t="shared" si="131"/>
        <v>-4</v>
      </c>
      <c r="I660" s="11">
        <f>'Vehicle Data'!$B$6*'WLTP Calculations'!G660</f>
        <v>-325.20666666666659</v>
      </c>
      <c r="J660" s="11">
        <f>'Vehicle Data'!$B$6*9.81*'Vehicle Data'!$B$8</f>
        <v>57.42499320000001</v>
      </c>
      <c r="K660" s="11">
        <f>0.5*(1.225*'Vehicle Data'!B$9*'Vehicle Data'!B$7*'WLTP Calculations'!F660)</f>
        <v>5.2390800000000004</v>
      </c>
      <c r="L660" s="11">
        <f t="shared" si="138"/>
        <v>-0.26254259346666659</v>
      </c>
      <c r="M660" s="11">
        <f t="shared" si="139"/>
        <v>-3.1505111215999992</v>
      </c>
      <c r="N660" s="11">
        <f t="shared" si="140"/>
        <v>-2.7195776604148141</v>
      </c>
      <c r="O660" s="11">
        <f t="shared" si="132"/>
        <v>0</v>
      </c>
      <c r="P660" s="11">
        <f t="shared" si="133"/>
        <v>-184.93128090820736</v>
      </c>
      <c r="Q660" s="9">
        <f t="shared" si="141"/>
        <v>71738.532560999985</v>
      </c>
      <c r="R660" s="9">
        <f t="shared" si="134"/>
        <v>71.738532560999985</v>
      </c>
      <c r="S660" s="9">
        <f t="shared" si="142"/>
        <v>26364.841434168833</v>
      </c>
      <c r="T660" s="38">
        <f t="shared" si="135"/>
        <v>26.364841434168834</v>
      </c>
      <c r="U660" s="38">
        <f t="shared" si="136"/>
        <v>1713.7146932209741</v>
      </c>
      <c r="V660" s="34"/>
      <c r="W660" s="34"/>
      <c r="X660" s="34"/>
      <c r="Y660" s="34"/>
      <c r="Z660" s="34"/>
      <c r="AA660" s="34"/>
      <c r="AB660" s="34"/>
      <c r="AC660" s="34"/>
      <c r="AD660" s="34"/>
      <c r="AE660" s="34"/>
      <c r="AF660" s="34"/>
      <c r="AG660" s="34"/>
    </row>
    <row r="661" spans="2:33" x14ac:dyDescent="0.75">
      <c r="B661" s="4" t="s">
        <v>9</v>
      </c>
      <c r="C661" s="4">
        <v>657</v>
      </c>
      <c r="D661" s="4">
        <v>68</v>
      </c>
      <c r="E661" s="4">
        <f t="shared" si="130"/>
        <v>10.888888888888889</v>
      </c>
      <c r="F661" s="11">
        <v>39.200000000000003</v>
      </c>
      <c r="G661" s="11">
        <f t="shared" si="137"/>
        <v>-0.93055555555555536</v>
      </c>
      <c r="H661" s="11">
        <f t="shared" si="131"/>
        <v>-3.3500000000000014</v>
      </c>
      <c r="I661" s="11">
        <f>'Vehicle Data'!$B$6*'WLTP Calculations'!G661</f>
        <v>-272.3605833333333</v>
      </c>
      <c r="J661" s="11">
        <f>'Vehicle Data'!$B$6*9.81*'Vehicle Data'!$B$8</f>
        <v>57.42499320000001</v>
      </c>
      <c r="K661" s="11">
        <f>0.5*(1.225*'Vehicle Data'!B$9*'Vehicle Data'!B$7*'WLTP Calculations'!F661)</f>
        <v>4.7539800000000003</v>
      </c>
      <c r="L661" s="11">
        <f t="shared" si="138"/>
        <v>-0.21018161013333325</v>
      </c>
      <c r="M661" s="11">
        <f t="shared" si="139"/>
        <v>-2.2886441992296289</v>
      </c>
      <c r="N661" s="11">
        <f t="shared" si="140"/>
        <v>-1.8405471928254638</v>
      </c>
      <c r="O661" s="11">
        <f t="shared" si="132"/>
        <v>0</v>
      </c>
      <c r="P661" s="11">
        <f t="shared" si="133"/>
        <v>-126.99775630495699</v>
      </c>
      <c r="Q661" s="9">
        <f t="shared" si="141"/>
        <v>71738.532560999985</v>
      </c>
      <c r="R661" s="9">
        <f t="shared" si="134"/>
        <v>71.738532560999985</v>
      </c>
      <c r="S661" s="9">
        <f t="shared" si="142"/>
        <v>26491.839190473791</v>
      </c>
      <c r="T661" s="38">
        <f t="shared" si="135"/>
        <v>26.49183919047379</v>
      </c>
      <c r="U661" s="38">
        <f t="shared" si="136"/>
        <v>1721.9695473807963</v>
      </c>
      <c r="V661" s="34"/>
      <c r="W661" s="34"/>
      <c r="X661" s="34"/>
      <c r="Y661" s="34"/>
      <c r="Z661" s="34"/>
      <c r="AA661" s="34"/>
      <c r="AB661" s="34"/>
      <c r="AC661" s="34"/>
      <c r="AD661" s="34"/>
      <c r="AE661" s="34"/>
      <c r="AF661" s="34"/>
      <c r="AG661" s="34"/>
    </row>
    <row r="662" spans="2:33" x14ac:dyDescent="0.75">
      <c r="B662" s="4" t="s">
        <v>9</v>
      </c>
      <c r="C662" s="4">
        <v>658</v>
      </c>
      <c r="D662" s="4">
        <v>69</v>
      </c>
      <c r="E662" s="4">
        <f t="shared" si="130"/>
        <v>10.138888888888889</v>
      </c>
      <c r="F662" s="11">
        <v>36.5</v>
      </c>
      <c r="G662" s="11">
        <f t="shared" si="137"/>
        <v>-0.68055555555555625</v>
      </c>
      <c r="H662" s="11">
        <f t="shared" si="131"/>
        <v>-2.4500000000000028</v>
      </c>
      <c r="I662" s="11">
        <f>'Vehicle Data'!$B$6*'WLTP Calculations'!G662</f>
        <v>-199.18908333333357</v>
      </c>
      <c r="J662" s="11">
        <f>'Vehicle Data'!$B$6*9.81*'Vehicle Data'!$B$8</f>
        <v>57.42499320000001</v>
      </c>
      <c r="K662" s="11">
        <f>0.5*(1.225*'Vehicle Data'!B$9*'Vehicle Data'!B$7*'WLTP Calculations'!F662)</f>
        <v>4.4265375000000002</v>
      </c>
      <c r="L662" s="11">
        <f t="shared" si="138"/>
        <v>-0.13733755263333355</v>
      </c>
      <c r="M662" s="11">
        <f t="shared" si="139"/>
        <v>-1.3924501864212986</v>
      </c>
      <c r="N662" s="11">
        <f t="shared" si="140"/>
        <v>-1.4679505955472241</v>
      </c>
      <c r="O662" s="11">
        <f t="shared" si="132"/>
        <v>0</v>
      </c>
      <c r="P662" s="11">
        <f t="shared" si="133"/>
        <v>-102.75654168830569</v>
      </c>
      <c r="Q662" s="9">
        <f t="shared" si="141"/>
        <v>71738.532560999985</v>
      </c>
      <c r="R662" s="9">
        <f t="shared" si="134"/>
        <v>71.738532560999985</v>
      </c>
      <c r="S662" s="9">
        <f t="shared" si="142"/>
        <v>26594.595732162095</v>
      </c>
      <c r="T662" s="38">
        <f t="shared" si="135"/>
        <v>26.594595732162094</v>
      </c>
      <c r="U662" s="38">
        <f t="shared" si="136"/>
        <v>1728.6487225905362</v>
      </c>
      <c r="V662" s="34"/>
      <c r="W662" s="34"/>
      <c r="X662" s="34"/>
      <c r="Y662" s="34"/>
      <c r="Z662" s="34"/>
      <c r="AA662" s="34"/>
      <c r="AB662" s="34"/>
      <c r="AC662" s="34"/>
      <c r="AD662" s="34"/>
      <c r="AE662" s="34"/>
      <c r="AF662" s="34"/>
      <c r="AG662" s="34"/>
    </row>
    <row r="663" spans="2:33" x14ac:dyDescent="0.75">
      <c r="B663" s="4" t="s">
        <v>9</v>
      </c>
      <c r="C663" s="4">
        <v>659</v>
      </c>
      <c r="D663" s="4">
        <v>70</v>
      </c>
      <c r="E663" s="4">
        <f t="shared" si="130"/>
        <v>9.5277777777777768</v>
      </c>
      <c r="F663" s="11">
        <v>34.299999999999997</v>
      </c>
      <c r="G663" s="11">
        <f t="shared" si="137"/>
        <v>-0.76388888888888928</v>
      </c>
      <c r="H663" s="11">
        <f t="shared" si="131"/>
        <v>-2.75</v>
      </c>
      <c r="I663" s="11">
        <f>'Vehicle Data'!$B$6*'WLTP Calculations'!G663</f>
        <v>-223.57958333333349</v>
      </c>
      <c r="J663" s="11">
        <f>'Vehicle Data'!$B$6*9.81*'Vehicle Data'!$B$8</f>
        <v>57.42499320000001</v>
      </c>
      <c r="K663" s="11">
        <f>0.5*(1.225*'Vehicle Data'!B$9*'Vehicle Data'!B$7*'WLTP Calculations'!F663)</f>
        <v>4.1597324999999996</v>
      </c>
      <c r="L663" s="11">
        <f t="shared" si="138"/>
        <v>-0.16199485763333349</v>
      </c>
      <c r="M663" s="11">
        <f t="shared" si="139"/>
        <v>-1.5434510046731496</v>
      </c>
      <c r="N663" s="11">
        <f t="shared" si="140"/>
        <v>-1.9609948568458333</v>
      </c>
      <c r="O663" s="11">
        <f t="shared" si="132"/>
        <v>0</v>
      </c>
      <c r="P663" s="11">
        <f t="shared" si="133"/>
        <v>-139.23063483605415</v>
      </c>
      <c r="Q663" s="9">
        <f t="shared" si="141"/>
        <v>71738.532560999985</v>
      </c>
      <c r="R663" s="9">
        <f t="shared" si="134"/>
        <v>71.738532560999985</v>
      </c>
      <c r="S663" s="9">
        <f t="shared" si="142"/>
        <v>26733.82636699815</v>
      </c>
      <c r="T663" s="38">
        <f t="shared" si="135"/>
        <v>26.733826366998152</v>
      </c>
      <c r="U663" s="38">
        <f t="shared" si="136"/>
        <v>1737.6987138548798</v>
      </c>
      <c r="V663" s="34"/>
      <c r="W663" s="34"/>
      <c r="X663" s="34"/>
      <c r="Y663" s="34"/>
      <c r="Z663" s="34"/>
      <c r="AA663" s="34"/>
      <c r="AB663" s="34"/>
      <c r="AC663" s="34"/>
      <c r="AD663" s="34"/>
      <c r="AE663" s="34"/>
      <c r="AF663" s="34"/>
      <c r="AG663" s="34"/>
    </row>
    <row r="664" spans="2:33" x14ac:dyDescent="0.75">
      <c r="B664" s="4" t="s">
        <v>9</v>
      </c>
      <c r="C664" s="4">
        <v>660</v>
      </c>
      <c r="D664" s="4">
        <v>71</v>
      </c>
      <c r="E664" s="4">
        <f t="shared" si="130"/>
        <v>8.6111111111111107</v>
      </c>
      <c r="F664" s="11">
        <v>31</v>
      </c>
      <c r="G664" s="11">
        <f t="shared" si="137"/>
        <v>-1.1527777777777772</v>
      </c>
      <c r="H664" s="11">
        <f t="shared" si="131"/>
        <v>-4.1499999999999986</v>
      </c>
      <c r="I664" s="11">
        <f>'Vehicle Data'!$B$6*'WLTP Calculations'!G664</f>
        <v>-337.40191666666652</v>
      </c>
      <c r="J664" s="11">
        <f>'Vehicle Data'!$B$6*9.81*'Vehicle Data'!$B$8</f>
        <v>57.42499320000001</v>
      </c>
      <c r="K664" s="11">
        <f>0.5*(1.225*'Vehicle Data'!B$9*'Vehicle Data'!B$7*'WLTP Calculations'!F664)</f>
        <v>3.7595250000000004</v>
      </c>
      <c r="L664" s="11">
        <f t="shared" si="138"/>
        <v>-0.27621739846666649</v>
      </c>
      <c r="M664" s="11">
        <f t="shared" si="139"/>
        <v>-2.378538709018517</v>
      </c>
      <c r="N664" s="11">
        <f t="shared" si="140"/>
        <v>-2.4825001105462956</v>
      </c>
      <c r="O664" s="11">
        <f t="shared" si="132"/>
        <v>0</v>
      </c>
      <c r="P664" s="11">
        <f t="shared" si="133"/>
        <v>-178.7400079593333</v>
      </c>
      <c r="Q664" s="9">
        <f t="shared" si="141"/>
        <v>71738.532560999985</v>
      </c>
      <c r="R664" s="9">
        <f t="shared" si="134"/>
        <v>71.738532560999985</v>
      </c>
      <c r="S664" s="9">
        <f t="shared" si="142"/>
        <v>26912.566374957481</v>
      </c>
      <c r="T664" s="38">
        <f t="shared" si="135"/>
        <v>26.912566374957482</v>
      </c>
      <c r="U664" s="38">
        <f t="shared" si="136"/>
        <v>1749.3168143722364</v>
      </c>
      <c r="V664" s="34"/>
      <c r="W664" s="34"/>
      <c r="X664" s="34"/>
      <c r="Y664" s="34"/>
      <c r="Z664" s="34"/>
      <c r="AA664" s="34"/>
      <c r="AB664" s="34"/>
      <c r="AC664" s="34"/>
      <c r="AD664" s="34"/>
      <c r="AE664" s="34"/>
      <c r="AF664" s="34"/>
      <c r="AG664" s="34"/>
    </row>
    <row r="665" spans="2:33" x14ac:dyDescent="0.75">
      <c r="B665" s="4" t="s">
        <v>9</v>
      </c>
      <c r="C665" s="4">
        <v>661</v>
      </c>
      <c r="D665" s="4">
        <v>72</v>
      </c>
      <c r="E665" s="4">
        <f t="shared" si="130"/>
        <v>7.2222222222222223</v>
      </c>
      <c r="F665" s="11">
        <v>26</v>
      </c>
      <c r="G665" s="11">
        <f t="shared" si="137"/>
        <v>-1.4305555555555554</v>
      </c>
      <c r="H665" s="11">
        <f t="shared" si="131"/>
        <v>-5.15</v>
      </c>
      <c r="I665" s="11">
        <f>'Vehicle Data'!$B$6*'WLTP Calculations'!G665</f>
        <v>-418.70358333333331</v>
      </c>
      <c r="J665" s="11">
        <f>'Vehicle Data'!$B$6*9.81*'Vehicle Data'!$B$8</f>
        <v>57.42499320000001</v>
      </c>
      <c r="K665" s="11">
        <f>0.5*(1.225*'Vehicle Data'!B$9*'Vehicle Data'!B$7*'WLTP Calculations'!F665)</f>
        <v>3.1531500000000001</v>
      </c>
      <c r="L665" s="11">
        <f t="shared" si="138"/>
        <v>-0.35812544013333331</v>
      </c>
      <c r="M665" s="11">
        <f t="shared" si="139"/>
        <v>-2.5864615120740737</v>
      </c>
      <c r="N665" s="11">
        <f t="shared" si="140"/>
        <v>-2.3597506679828704</v>
      </c>
      <c r="O665" s="11">
        <f t="shared" si="132"/>
        <v>0</v>
      </c>
      <c r="P665" s="11">
        <f t="shared" si="133"/>
        <v>-172.26179876274955</v>
      </c>
      <c r="Q665" s="9">
        <f t="shared" si="141"/>
        <v>71738.532560999985</v>
      </c>
      <c r="R665" s="9">
        <f t="shared" si="134"/>
        <v>71.738532560999985</v>
      </c>
      <c r="S665" s="9">
        <f t="shared" si="142"/>
        <v>27084.828173720231</v>
      </c>
      <c r="T665" s="38">
        <f t="shared" si="135"/>
        <v>27.084828173720229</v>
      </c>
      <c r="U665" s="38">
        <f t="shared" si="136"/>
        <v>1760.513831291815</v>
      </c>
      <c r="V665" s="34"/>
      <c r="W665" s="34"/>
      <c r="X665" s="34"/>
      <c r="Y665" s="34"/>
      <c r="Z665" s="34"/>
      <c r="AA665" s="34"/>
      <c r="AB665" s="34"/>
      <c r="AC665" s="34"/>
      <c r="AD665" s="34"/>
      <c r="AE665" s="34"/>
      <c r="AF665" s="34"/>
      <c r="AG665" s="34"/>
    </row>
    <row r="666" spans="2:33" x14ac:dyDescent="0.75">
      <c r="B666" s="4" t="s">
        <v>9</v>
      </c>
      <c r="C666" s="4">
        <v>662</v>
      </c>
      <c r="D666" s="4">
        <v>73</v>
      </c>
      <c r="E666" s="4">
        <f t="shared" si="130"/>
        <v>5.75</v>
      </c>
      <c r="F666" s="11">
        <v>20.7</v>
      </c>
      <c r="G666" s="11">
        <f t="shared" si="137"/>
        <v>-1.4722222222222223</v>
      </c>
      <c r="H666" s="11">
        <f t="shared" si="131"/>
        <v>-5.3</v>
      </c>
      <c r="I666" s="11">
        <f>'Vehicle Data'!$B$6*'WLTP Calculations'!G666</f>
        <v>-430.89883333333341</v>
      </c>
      <c r="J666" s="11">
        <f>'Vehicle Data'!$B$6*9.81*'Vehicle Data'!$B$8</f>
        <v>57.42499320000001</v>
      </c>
      <c r="K666" s="11">
        <f>0.5*(1.225*'Vehicle Data'!B$9*'Vehicle Data'!B$7*'WLTP Calculations'!F666)</f>
        <v>2.5103925</v>
      </c>
      <c r="L666" s="11">
        <f t="shared" si="138"/>
        <v>-0.37096344763333339</v>
      </c>
      <c r="M666" s="11">
        <f t="shared" si="139"/>
        <v>-2.133039823891667</v>
      </c>
      <c r="N666" s="11">
        <f t="shared" si="140"/>
        <v>-1.6005014479254631</v>
      </c>
      <c r="O666" s="11">
        <f t="shared" si="132"/>
        <v>0</v>
      </c>
      <c r="P666" s="11">
        <f t="shared" si="133"/>
        <v>-118.43710714648427</v>
      </c>
      <c r="Q666" s="9">
        <f t="shared" si="141"/>
        <v>71738.532560999985</v>
      </c>
      <c r="R666" s="9">
        <f t="shared" si="134"/>
        <v>71.738532560999985</v>
      </c>
      <c r="S666" s="9">
        <f t="shared" si="142"/>
        <v>27203.265280866715</v>
      </c>
      <c r="T666" s="38">
        <f t="shared" si="135"/>
        <v>27.203265280866717</v>
      </c>
      <c r="U666" s="38">
        <f t="shared" si="136"/>
        <v>1768.2122432563365</v>
      </c>
      <c r="V666" s="34"/>
      <c r="W666" s="34"/>
      <c r="X666" s="34"/>
      <c r="Y666" s="34"/>
      <c r="Z666" s="34"/>
      <c r="AA666" s="34"/>
      <c r="AB666" s="34"/>
      <c r="AC666" s="34"/>
      <c r="AD666" s="34"/>
      <c r="AE666" s="34"/>
      <c r="AF666" s="34"/>
      <c r="AG666" s="34"/>
    </row>
    <row r="667" spans="2:33" x14ac:dyDescent="0.75">
      <c r="B667" s="4" t="s">
        <v>9</v>
      </c>
      <c r="C667" s="4">
        <v>663</v>
      </c>
      <c r="D667" s="4">
        <v>74</v>
      </c>
      <c r="E667" s="4">
        <f t="shared" si="130"/>
        <v>4.2777777777777777</v>
      </c>
      <c r="F667" s="11">
        <v>15.4</v>
      </c>
      <c r="G667" s="11">
        <f t="shared" si="137"/>
        <v>-1.0555555555555556</v>
      </c>
      <c r="H667" s="11">
        <f t="shared" si="131"/>
        <v>-3.8</v>
      </c>
      <c r="I667" s="11">
        <f>'Vehicle Data'!$B$6*'WLTP Calculations'!G667</f>
        <v>-308.94633333333337</v>
      </c>
      <c r="J667" s="11">
        <f>'Vehicle Data'!$B$6*9.81*'Vehicle Data'!$B$8</f>
        <v>57.42499320000001</v>
      </c>
      <c r="K667" s="11">
        <f>0.5*(1.225*'Vehicle Data'!B$9*'Vehicle Data'!B$7*'WLTP Calculations'!F667)</f>
        <v>1.8676350000000002</v>
      </c>
      <c r="L667" s="11">
        <f t="shared" si="138"/>
        <v>-0.24965370513333335</v>
      </c>
      <c r="M667" s="11">
        <f t="shared" si="139"/>
        <v>-1.0679630719592592</v>
      </c>
      <c r="N667" s="11">
        <f t="shared" si="140"/>
        <v>-0.67807996695138895</v>
      </c>
      <c r="O667" s="11">
        <f t="shared" si="132"/>
        <v>0</v>
      </c>
      <c r="P667" s="11">
        <f t="shared" si="133"/>
        <v>-50.855997521354169</v>
      </c>
      <c r="Q667" s="9">
        <f t="shared" si="141"/>
        <v>71738.532560999985</v>
      </c>
      <c r="R667" s="9">
        <f t="shared" si="134"/>
        <v>71.738532560999985</v>
      </c>
      <c r="S667" s="9">
        <f t="shared" si="142"/>
        <v>27254.121278388069</v>
      </c>
      <c r="T667" s="38">
        <f t="shared" si="135"/>
        <v>27.25412127838807</v>
      </c>
      <c r="U667" s="38">
        <f t="shared" si="136"/>
        <v>1771.5178830952245</v>
      </c>
      <c r="V667" s="34"/>
      <c r="W667" s="34"/>
      <c r="X667" s="34"/>
      <c r="Y667" s="34"/>
      <c r="Z667" s="34"/>
      <c r="AA667" s="34"/>
      <c r="AB667" s="34"/>
      <c r="AC667" s="34"/>
      <c r="AD667" s="34"/>
      <c r="AE667" s="34"/>
      <c r="AF667" s="34"/>
      <c r="AG667" s="34"/>
    </row>
    <row r="668" spans="2:33" x14ac:dyDescent="0.75">
      <c r="B668" s="4" t="s">
        <v>9</v>
      </c>
      <c r="C668" s="4">
        <v>664</v>
      </c>
      <c r="D668" s="4">
        <v>75</v>
      </c>
      <c r="E668" s="4">
        <f t="shared" si="130"/>
        <v>3.6388888888888888</v>
      </c>
      <c r="F668" s="11">
        <v>13.1</v>
      </c>
      <c r="G668" s="11">
        <f t="shared" si="137"/>
        <v>-0.47222222222222232</v>
      </c>
      <c r="H668" s="11">
        <f t="shared" si="131"/>
        <v>-1.7000000000000002</v>
      </c>
      <c r="I668" s="11">
        <f>'Vehicle Data'!$B$6*'WLTP Calculations'!G668</f>
        <v>-138.21283333333338</v>
      </c>
      <c r="J668" s="11">
        <f>'Vehicle Data'!$B$6*9.81*'Vehicle Data'!$B$8</f>
        <v>57.42499320000001</v>
      </c>
      <c r="K668" s="11">
        <f>0.5*(1.225*'Vehicle Data'!B$9*'Vehicle Data'!B$7*'WLTP Calculations'!F668)</f>
        <v>1.5887025000000001</v>
      </c>
      <c r="L668" s="11">
        <f t="shared" si="138"/>
        <v>-7.9199137633333361E-2</v>
      </c>
      <c r="M668" s="11">
        <f t="shared" si="139"/>
        <v>-0.28819686194351862</v>
      </c>
      <c r="N668" s="11">
        <f t="shared" si="140"/>
        <v>-8.6615442305092605E-2</v>
      </c>
      <c r="O668" s="11">
        <f t="shared" si="132"/>
        <v>0</v>
      </c>
      <c r="P668" s="11">
        <f t="shared" si="133"/>
        <v>-6.5827736151870377</v>
      </c>
      <c r="Q668" s="9">
        <f t="shared" si="141"/>
        <v>71738.532560999985</v>
      </c>
      <c r="R668" s="9">
        <f t="shared" si="134"/>
        <v>71.738532560999985</v>
      </c>
      <c r="S668" s="9">
        <f t="shared" si="142"/>
        <v>27260.704052003257</v>
      </c>
      <c r="T668" s="38">
        <f t="shared" si="135"/>
        <v>27.260704052003256</v>
      </c>
      <c r="U668" s="38">
        <f t="shared" si="136"/>
        <v>1771.9457633802117</v>
      </c>
      <c r="V668" s="34"/>
      <c r="W668" s="34"/>
      <c r="X668" s="34"/>
      <c r="Y668" s="34"/>
      <c r="Z668" s="34"/>
      <c r="AA668" s="34"/>
      <c r="AB668" s="34"/>
      <c r="AC668" s="34"/>
      <c r="AD668" s="34"/>
      <c r="AE668" s="34"/>
      <c r="AF668" s="34"/>
      <c r="AG668" s="34"/>
    </row>
    <row r="669" spans="2:33" x14ac:dyDescent="0.75">
      <c r="B669" s="4" t="s">
        <v>9</v>
      </c>
      <c r="C669" s="4">
        <v>665</v>
      </c>
      <c r="D669" s="4">
        <v>76</v>
      </c>
      <c r="E669" s="4">
        <f t="shared" si="130"/>
        <v>3.333333333333333</v>
      </c>
      <c r="F669" s="11">
        <v>12</v>
      </c>
      <c r="G669" s="11">
        <f t="shared" si="137"/>
        <v>-8.3333333333333259E-2</v>
      </c>
      <c r="H669" s="11">
        <f t="shared" si="131"/>
        <v>-0.29999999999999982</v>
      </c>
      <c r="I669" s="11">
        <f>'Vehicle Data'!$B$6*'WLTP Calculations'!G669</f>
        <v>-24.390499999999982</v>
      </c>
      <c r="J669" s="11">
        <f>'Vehicle Data'!$B$6*9.81*'Vehicle Data'!$B$8</f>
        <v>57.42499320000001</v>
      </c>
      <c r="K669" s="11">
        <f>0.5*(1.225*'Vehicle Data'!B$9*'Vehicle Data'!B$7*'WLTP Calculations'!F669)</f>
        <v>1.4553</v>
      </c>
      <c r="L669" s="11">
        <f t="shared" si="138"/>
        <v>3.4489793200000028E-2</v>
      </c>
      <c r="M669" s="11">
        <f t="shared" si="139"/>
        <v>0.11496597733333341</v>
      </c>
      <c r="N669" s="11">
        <f t="shared" si="140"/>
        <v>0.30095972020601869</v>
      </c>
      <c r="O669" s="11">
        <f t="shared" si="132"/>
        <v>23.173898455863441</v>
      </c>
      <c r="P669" s="11">
        <f t="shared" si="133"/>
        <v>0</v>
      </c>
      <c r="Q669" s="9">
        <f t="shared" si="141"/>
        <v>71761.706459455847</v>
      </c>
      <c r="R669" s="9">
        <f t="shared" si="134"/>
        <v>71.761706459455851</v>
      </c>
      <c r="S669" s="9">
        <f t="shared" si="142"/>
        <v>27260.704052003257</v>
      </c>
      <c r="T669" s="38">
        <f t="shared" si="135"/>
        <v>27.260704052003256</v>
      </c>
      <c r="U669" s="38">
        <f t="shared" si="136"/>
        <v>1771.9457633802117</v>
      </c>
      <c r="V669" s="34"/>
      <c r="W669" s="34"/>
      <c r="X669" s="34"/>
      <c r="Y669" s="34"/>
      <c r="Z669" s="34"/>
      <c r="AA669" s="34"/>
      <c r="AB669" s="34"/>
      <c r="AC669" s="34"/>
      <c r="AD669" s="34"/>
      <c r="AE669" s="34"/>
      <c r="AF669" s="34"/>
      <c r="AG669" s="34"/>
    </row>
    <row r="670" spans="2:33" x14ac:dyDescent="0.75">
      <c r="B670" s="4" t="s">
        <v>9</v>
      </c>
      <c r="C670" s="4">
        <v>666</v>
      </c>
      <c r="D670" s="4">
        <v>77</v>
      </c>
      <c r="E670" s="4">
        <f t="shared" si="130"/>
        <v>3.4722222222222223</v>
      </c>
      <c r="F670" s="11">
        <v>12.5</v>
      </c>
      <c r="G670" s="11">
        <f t="shared" si="137"/>
        <v>0.2777777777777779</v>
      </c>
      <c r="H670" s="11">
        <f t="shared" si="131"/>
        <v>1</v>
      </c>
      <c r="I670" s="11">
        <f>'Vehicle Data'!$B$6*'WLTP Calculations'!G670</f>
        <v>81.301666666666719</v>
      </c>
      <c r="J670" s="11">
        <f>'Vehicle Data'!$B$6*9.81*'Vehicle Data'!$B$8</f>
        <v>57.42499320000001</v>
      </c>
      <c r="K670" s="11">
        <f>0.5*(1.225*'Vehicle Data'!B$9*'Vehicle Data'!B$7*'WLTP Calculations'!F670)</f>
        <v>1.5159375000000002</v>
      </c>
      <c r="L670" s="11">
        <f t="shared" si="138"/>
        <v>0.14024259736666672</v>
      </c>
      <c r="M670" s="11">
        <f t="shared" si="139"/>
        <v>0.48695346307870391</v>
      </c>
      <c r="N670" s="11">
        <f t="shared" si="140"/>
        <v>0.87221918128009279</v>
      </c>
      <c r="O670" s="11">
        <f t="shared" si="132"/>
        <v>68.033096139847231</v>
      </c>
      <c r="P670" s="11">
        <f t="shared" si="133"/>
        <v>0</v>
      </c>
      <c r="Q670" s="9">
        <f t="shared" si="141"/>
        <v>71829.73955559569</v>
      </c>
      <c r="R670" s="9">
        <f t="shared" si="134"/>
        <v>71.829739555595694</v>
      </c>
      <c r="S670" s="9">
        <f t="shared" si="142"/>
        <v>27260.704052003257</v>
      </c>
      <c r="T670" s="38">
        <f t="shared" si="135"/>
        <v>27.260704052003256</v>
      </c>
      <c r="U670" s="38">
        <f t="shared" si="136"/>
        <v>1771.9457633802117</v>
      </c>
      <c r="V670" s="34"/>
      <c r="W670" s="34"/>
      <c r="X670" s="34"/>
      <c r="Y670" s="34"/>
      <c r="Z670" s="34"/>
      <c r="AA670" s="34"/>
      <c r="AB670" s="34"/>
      <c r="AC670" s="34"/>
      <c r="AD670" s="34"/>
      <c r="AE670" s="34"/>
      <c r="AF670" s="34"/>
      <c r="AG670" s="34"/>
    </row>
    <row r="671" spans="2:33" x14ac:dyDescent="0.75">
      <c r="B671" s="4" t="s">
        <v>9</v>
      </c>
      <c r="C671" s="4">
        <v>667</v>
      </c>
      <c r="D671" s="4">
        <v>78</v>
      </c>
      <c r="E671" s="4">
        <f t="shared" si="130"/>
        <v>3.8888888888888888</v>
      </c>
      <c r="F671" s="11">
        <v>14</v>
      </c>
      <c r="G671" s="11">
        <f t="shared" si="137"/>
        <v>0.90277777777777768</v>
      </c>
      <c r="H671" s="11">
        <f t="shared" si="131"/>
        <v>3.25</v>
      </c>
      <c r="I671" s="11">
        <f>'Vehicle Data'!$B$6*'WLTP Calculations'!G671</f>
        <v>264.23041666666666</v>
      </c>
      <c r="J671" s="11">
        <f>'Vehicle Data'!$B$6*9.81*'Vehicle Data'!$B$8</f>
        <v>57.42499320000001</v>
      </c>
      <c r="K671" s="11">
        <f>0.5*(1.225*'Vehicle Data'!B$9*'Vehicle Data'!B$7*'WLTP Calculations'!F671)</f>
        <v>1.6978500000000001</v>
      </c>
      <c r="L671" s="11">
        <f t="shared" si="138"/>
        <v>0.32335325986666669</v>
      </c>
      <c r="M671" s="11">
        <f t="shared" si="139"/>
        <v>1.2574848994814816</v>
      </c>
      <c r="N671" s="11">
        <f t="shared" si="140"/>
        <v>1.7732731181388888</v>
      </c>
      <c r="O671" s="11">
        <f t="shared" si="132"/>
        <v>140.08857633297222</v>
      </c>
      <c r="P671" s="11">
        <f t="shared" si="133"/>
        <v>0</v>
      </c>
      <c r="Q671" s="9">
        <f t="shared" si="141"/>
        <v>71969.828131928662</v>
      </c>
      <c r="R671" s="9">
        <f t="shared" si="134"/>
        <v>71.969828131928665</v>
      </c>
      <c r="S671" s="9">
        <f t="shared" si="142"/>
        <v>27260.704052003257</v>
      </c>
      <c r="T671" s="38">
        <f t="shared" si="135"/>
        <v>27.260704052003256</v>
      </c>
      <c r="U671" s="38">
        <f t="shared" si="136"/>
        <v>1771.9457633802117</v>
      </c>
      <c r="V671" s="34"/>
      <c r="W671" s="34"/>
      <c r="X671" s="34"/>
      <c r="Y671" s="34"/>
      <c r="Z671" s="34"/>
      <c r="AA671" s="34"/>
      <c r="AB671" s="34"/>
      <c r="AC671" s="34"/>
      <c r="AD671" s="34"/>
      <c r="AE671" s="34"/>
      <c r="AF671" s="34"/>
      <c r="AG671" s="34"/>
    </row>
    <row r="672" spans="2:33" x14ac:dyDescent="0.75">
      <c r="B672" s="4" t="s">
        <v>9</v>
      </c>
      <c r="C672" s="4">
        <v>668</v>
      </c>
      <c r="D672" s="4">
        <v>79</v>
      </c>
      <c r="E672" s="4">
        <f t="shared" si="130"/>
        <v>5.2777777777777777</v>
      </c>
      <c r="F672" s="11">
        <v>19</v>
      </c>
      <c r="G672" s="11">
        <f t="shared" si="137"/>
        <v>1.2777777777777775</v>
      </c>
      <c r="H672" s="11">
        <f t="shared" si="131"/>
        <v>4.5999999999999996</v>
      </c>
      <c r="I672" s="11">
        <f>'Vehicle Data'!$B$6*'WLTP Calculations'!G672</f>
        <v>373.9876666666666</v>
      </c>
      <c r="J672" s="11">
        <f>'Vehicle Data'!$B$6*9.81*'Vehicle Data'!$B$8</f>
        <v>57.42499320000001</v>
      </c>
      <c r="K672" s="11">
        <f>0.5*(1.225*'Vehicle Data'!B$9*'Vehicle Data'!B$7*'WLTP Calculations'!F672)</f>
        <v>2.3042250000000002</v>
      </c>
      <c r="L672" s="11">
        <f t="shared" si="138"/>
        <v>0.4337168848666666</v>
      </c>
      <c r="M672" s="11">
        <f t="shared" si="139"/>
        <v>2.289061336796296</v>
      </c>
      <c r="N672" s="11">
        <f t="shared" si="140"/>
        <v>2.517506904264815</v>
      </c>
      <c r="O672" s="11">
        <f t="shared" si="132"/>
        <v>201.4005523411852</v>
      </c>
      <c r="P672" s="11">
        <f t="shared" si="133"/>
        <v>0</v>
      </c>
      <c r="Q672" s="9">
        <f t="shared" si="141"/>
        <v>72171.228684269852</v>
      </c>
      <c r="R672" s="9">
        <f t="shared" si="134"/>
        <v>72.171228684269849</v>
      </c>
      <c r="S672" s="9">
        <f t="shared" si="142"/>
        <v>27260.704052003257</v>
      </c>
      <c r="T672" s="38">
        <f t="shared" si="135"/>
        <v>27.260704052003256</v>
      </c>
      <c r="U672" s="38">
        <f t="shared" si="136"/>
        <v>1771.9457633802117</v>
      </c>
      <c r="V672" s="34"/>
      <c r="W672" s="34"/>
      <c r="X672" s="34"/>
      <c r="Y672" s="34"/>
      <c r="Z672" s="34"/>
      <c r="AA672" s="34"/>
      <c r="AB672" s="34"/>
      <c r="AC672" s="34"/>
      <c r="AD672" s="34"/>
      <c r="AE672" s="34"/>
      <c r="AF672" s="34"/>
      <c r="AG672" s="34"/>
    </row>
    <row r="673" spans="2:33" x14ac:dyDescent="0.75">
      <c r="B673" s="4" t="s">
        <v>9</v>
      </c>
      <c r="C673" s="4">
        <v>669</v>
      </c>
      <c r="D673" s="4">
        <v>80</v>
      </c>
      <c r="E673" s="4">
        <f t="shared" si="130"/>
        <v>6.4444444444444438</v>
      </c>
      <c r="F673" s="11">
        <v>23.2</v>
      </c>
      <c r="G673" s="11">
        <f t="shared" si="137"/>
        <v>1.25</v>
      </c>
      <c r="H673" s="11">
        <f t="shared" si="131"/>
        <v>4.5</v>
      </c>
      <c r="I673" s="11">
        <f>'Vehicle Data'!$B$6*'WLTP Calculations'!G673</f>
        <v>365.85750000000007</v>
      </c>
      <c r="J673" s="11">
        <f>'Vehicle Data'!$B$6*9.81*'Vehicle Data'!$B$8</f>
        <v>57.42499320000001</v>
      </c>
      <c r="K673" s="11">
        <f>0.5*(1.225*'Vehicle Data'!B$9*'Vehicle Data'!B$7*'WLTP Calculations'!F673)</f>
        <v>2.81358</v>
      </c>
      <c r="L673" s="11">
        <f t="shared" si="138"/>
        <v>0.42609607320000009</v>
      </c>
      <c r="M673" s="11">
        <f t="shared" si="139"/>
        <v>2.7459524717333337</v>
      </c>
      <c r="N673" s="11">
        <f t="shared" si="140"/>
        <v>3.0006630057185193</v>
      </c>
      <c r="O673" s="11">
        <f t="shared" si="132"/>
        <v>243.05370346320007</v>
      </c>
      <c r="P673" s="11">
        <f t="shared" si="133"/>
        <v>0</v>
      </c>
      <c r="Q673" s="9">
        <f t="shared" si="141"/>
        <v>72414.282387733052</v>
      </c>
      <c r="R673" s="9">
        <f t="shared" si="134"/>
        <v>72.414282387733053</v>
      </c>
      <c r="S673" s="9">
        <f t="shared" si="142"/>
        <v>27260.704052003257</v>
      </c>
      <c r="T673" s="38">
        <f t="shared" si="135"/>
        <v>27.260704052003256</v>
      </c>
      <c r="U673" s="38">
        <f t="shared" si="136"/>
        <v>1771.9457633802117</v>
      </c>
      <c r="V673" s="34"/>
      <c r="W673" s="34"/>
      <c r="X673" s="34"/>
      <c r="Y673" s="34"/>
      <c r="Z673" s="34"/>
      <c r="AA673" s="34"/>
      <c r="AB673" s="34"/>
      <c r="AC673" s="34"/>
      <c r="AD673" s="34"/>
      <c r="AE673" s="34"/>
      <c r="AF673" s="34"/>
      <c r="AG673" s="34"/>
    </row>
    <row r="674" spans="2:33" x14ac:dyDescent="0.75">
      <c r="B674" s="4" t="s">
        <v>9</v>
      </c>
      <c r="C674" s="4">
        <v>670</v>
      </c>
      <c r="D674" s="4">
        <v>81</v>
      </c>
      <c r="E674" s="4">
        <f t="shared" si="130"/>
        <v>7.7777777777777777</v>
      </c>
      <c r="F674" s="11">
        <v>28</v>
      </c>
      <c r="G674" s="11">
        <f t="shared" si="137"/>
        <v>1.2222222222222228</v>
      </c>
      <c r="H674" s="11">
        <f t="shared" si="131"/>
        <v>4.4000000000000004</v>
      </c>
      <c r="I674" s="11">
        <f>'Vehicle Data'!$B$6*'WLTP Calculations'!G674</f>
        <v>357.72733333333355</v>
      </c>
      <c r="J674" s="11">
        <f>'Vehicle Data'!$B$6*9.81*'Vehicle Data'!$B$8</f>
        <v>57.42499320000001</v>
      </c>
      <c r="K674" s="11">
        <f>0.5*(1.225*'Vehicle Data'!B$9*'Vehicle Data'!B$7*'WLTP Calculations'!F674)</f>
        <v>3.3957000000000002</v>
      </c>
      <c r="L674" s="11">
        <f t="shared" si="138"/>
        <v>0.41854802653333356</v>
      </c>
      <c r="M674" s="11">
        <f t="shared" si="139"/>
        <v>3.2553735397037054</v>
      </c>
      <c r="N674" s="11">
        <f t="shared" si="140"/>
        <v>2.9841791840740752</v>
      </c>
      <c r="O674" s="11">
        <f t="shared" si="132"/>
        <v>244.70269309407416</v>
      </c>
      <c r="P674" s="11">
        <f t="shared" si="133"/>
        <v>0</v>
      </c>
      <c r="Q674" s="9">
        <f t="shared" si="141"/>
        <v>72658.985080827129</v>
      </c>
      <c r="R674" s="9">
        <f t="shared" si="134"/>
        <v>72.658985080827136</v>
      </c>
      <c r="S674" s="9">
        <f t="shared" si="142"/>
        <v>27260.704052003257</v>
      </c>
      <c r="T674" s="38">
        <f t="shared" si="135"/>
        <v>27.260704052003256</v>
      </c>
      <c r="U674" s="38">
        <f t="shared" si="136"/>
        <v>1771.9457633802117</v>
      </c>
      <c r="V674" s="34"/>
      <c r="W674" s="34"/>
      <c r="X674" s="34"/>
      <c r="Y674" s="34"/>
      <c r="Z674" s="34"/>
      <c r="AA674" s="34"/>
      <c r="AB674" s="34"/>
      <c r="AC674" s="34"/>
      <c r="AD674" s="34"/>
      <c r="AE674" s="34"/>
      <c r="AF674" s="34"/>
      <c r="AG674" s="34"/>
    </row>
    <row r="675" spans="2:33" x14ac:dyDescent="0.75">
      <c r="B675" s="4" t="s">
        <v>9</v>
      </c>
      <c r="C675" s="4">
        <v>671</v>
      </c>
      <c r="D675" s="4">
        <v>82</v>
      </c>
      <c r="E675" s="4">
        <f t="shared" si="130"/>
        <v>8.8888888888888893</v>
      </c>
      <c r="F675" s="11">
        <v>32</v>
      </c>
      <c r="G675" s="11">
        <f t="shared" si="137"/>
        <v>0.83333333333333348</v>
      </c>
      <c r="H675" s="11">
        <f t="shared" si="131"/>
        <v>3</v>
      </c>
      <c r="I675" s="11">
        <f>'Vehicle Data'!$B$6*'WLTP Calculations'!G675</f>
        <v>243.90500000000009</v>
      </c>
      <c r="J675" s="11">
        <f>'Vehicle Data'!$B$6*9.81*'Vehicle Data'!$B$8</f>
        <v>57.42499320000001</v>
      </c>
      <c r="K675" s="11">
        <f>0.5*(1.225*'Vehicle Data'!B$9*'Vehicle Data'!B$7*'WLTP Calculations'!F675)</f>
        <v>3.8808000000000002</v>
      </c>
      <c r="L675" s="11">
        <f t="shared" si="138"/>
        <v>0.30521079320000011</v>
      </c>
      <c r="M675" s="11">
        <f t="shared" si="139"/>
        <v>2.7129848284444456</v>
      </c>
      <c r="N675" s="11">
        <f t="shared" si="140"/>
        <v>2.4149864422962963</v>
      </c>
      <c r="O675" s="11">
        <f t="shared" si="132"/>
        <v>200.44387471059258</v>
      </c>
      <c r="P675" s="11">
        <f t="shared" si="133"/>
        <v>0</v>
      </c>
      <c r="Q675" s="9">
        <f t="shared" si="141"/>
        <v>72859.428955537718</v>
      </c>
      <c r="R675" s="9">
        <f t="shared" si="134"/>
        <v>72.859428955537723</v>
      </c>
      <c r="S675" s="9">
        <f t="shared" si="142"/>
        <v>27260.704052003257</v>
      </c>
      <c r="T675" s="38">
        <f t="shared" si="135"/>
        <v>27.260704052003256</v>
      </c>
      <c r="U675" s="38">
        <f t="shared" si="136"/>
        <v>1771.9457633802117</v>
      </c>
      <c r="V675" s="34"/>
      <c r="W675" s="34"/>
      <c r="X675" s="34"/>
      <c r="Y675" s="34"/>
      <c r="Z675" s="34"/>
      <c r="AA675" s="34"/>
      <c r="AB675" s="34"/>
      <c r="AC675" s="34"/>
      <c r="AD675" s="34"/>
      <c r="AE675" s="34"/>
      <c r="AF675" s="34"/>
      <c r="AG675" s="34"/>
    </row>
    <row r="676" spans="2:33" x14ac:dyDescent="0.75">
      <c r="B676" s="4" t="s">
        <v>9</v>
      </c>
      <c r="C676" s="4">
        <v>672</v>
      </c>
      <c r="D676" s="4">
        <v>83</v>
      </c>
      <c r="E676" s="4">
        <f t="shared" si="130"/>
        <v>9.4444444444444446</v>
      </c>
      <c r="F676" s="11">
        <v>34</v>
      </c>
      <c r="G676" s="11">
        <f t="shared" si="137"/>
        <v>0.55555555555555536</v>
      </c>
      <c r="H676" s="11">
        <f t="shared" si="131"/>
        <v>2</v>
      </c>
      <c r="I676" s="11">
        <f>'Vehicle Data'!$B$6*'WLTP Calculations'!G676</f>
        <v>162.6033333333333</v>
      </c>
      <c r="J676" s="11">
        <f>'Vehicle Data'!$B$6*9.81*'Vehicle Data'!$B$8</f>
        <v>57.42499320000001</v>
      </c>
      <c r="K676" s="11">
        <f>0.5*(1.225*'Vehicle Data'!B$9*'Vehicle Data'!B$7*'WLTP Calculations'!F676)</f>
        <v>4.1233500000000003</v>
      </c>
      <c r="L676" s="11">
        <f t="shared" si="138"/>
        <v>0.22415167653333329</v>
      </c>
      <c r="M676" s="11">
        <f t="shared" si="139"/>
        <v>2.1169880561481476</v>
      </c>
      <c r="N676" s="11">
        <f t="shared" si="140"/>
        <v>2.1804651607407406</v>
      </c>
      <c r="O676" s="11">
        <f t="shared" si="132"/>
        <v>183.15907350222221</v>
      </c>
      <c r="P676" s="11">
        <f t="shared" si="133"/>
        <v>0</v>
      </c>
      <c r="Q676" s="9">
        <f t="shared" si="141"/>
        <v>73042.588029039936</v>
      </c>
      <c r="R676" s="9">
        <f t="shared" si="134"/>
        <v>73.042588029039933</v>
      </c>
      <c r="S676" s="9">
        <f t="shared" si="142"/>
        <v>27260.704052003257</v>
      </c>
      <c r="T676" s="38">
        <f t="shared" si="135"/>
        <v>27.260704052003256</v>
      </c>
      <c r="U676" s="38">
        <f t="shared" si="136"/>
        <v>1771.9457633802117</v>
      </c>
      <c r="V676" s="34"/>
      <c r="W676" s="34"/>
      <c r="X676" s="34"/>
      <c r="Y676" s="34"/>
      <c r="Z676" s="34"/>
      <c r="AA676" s="34"/>
      <c r="AB676" s="34"/>
      <c r="AC676" s="34"/>
      <c r="AD676" s="34"/>
      <c r="AE676" s="34"/>
      <c r="AF676" s="34"/>
      <c r="AG676" s="34"/>
    </row>
    <row r="677" spans="2:33" x14ac:dyDescent="0.75">
      <c r="B677" s="4" t="s">
        <v>9</v>
      </c>
      <c r="C677" s="4">
        <v>673</v>
      </c>
      <c r="D677" s="4">
        <v>84</v>
      </c>
      <c r="E677" s="4">
        <f t="shared" si="130"/>
        <v>10</v>
      </c>
      <c r="F677" s="11">
        <v>36</v>
      </c>
      <c r="G677" s="11">
        <f t="shared" si="137"/>
        <v>0.55555555555555536</v>
      </c>
      <c r="H677" s="11">
        <f t="shared" si="131"/>
        <v>2</v>
      </c>
      <c r="I677" s="11">
        <f>'Vehicle Data'!$B$6*'WLTP Calculations'!G677</f>
        <v>162.6033333333333</v>
      </c>
      <c r="J677" s="11">
        <f>'Vehicle Data'!$B$6*9.81*'Vehicle Data'!$B$8</f>
        <v>57.42499320000001</v>
      </c>
      <c r="K677" s="11">
        <f>0.5*(1.225*'Vehicle Data'!B$9*'Vehicle Data'!B$7*'WLTP Calculations'!F677)</f>
        <v>4.3658999999999999</v>
      </c>
      <c r="L677" s="11">
        <f t="shared" si="138"/>
        <v>0.22439422653333332</v>
      </c>
      <c r="M677" s="11">
        <f t="shared" si="139"/>
        <v>2.2439422653333332</v>
      </c>
      <c r="N677" s="11">
        <f t="shared" si="140"/>
        <v>2.3075541199259257</v>
      </c>
      <c r="O677" s="11">
        <f t="shared" si="132"/>
        <v>196.1421001937037</v>
      </c>
      <c r="P677" s="11">
        <f t="shared" si="133"/>
        <v>0</v>
      </c>
      <c r="Q677" s="9">
        <f t="shared" si="141"/>
        <v>73238.730129233634</v>
      </c>
      <c r="R677" s="9">
        <f t="shared" si="134"/>
        <v>73.23873012923363</v>
      </c>
      <c r="S677" s="9">
        <f t="shared" si="142"/>
        <v>27260.704052003257</v>
      </c>
      <c r="T677" s="38">
        <f t="shared" si="135"/>
        <v>27.260704052003256</v>
      </c>
      <c r="U677" s="38">
        <f t="shared" si="136"/>
        <v>1771.9457633802117</v>
      </c>
      <c r="V677" s="34"/>
      <c r="W677" s="34"/>
      <c r="X677" s="34"/>
      <c r="Y677" s="34"/>
      <c r="Z677" s="34"/>
      <c r="AA677" s="34"/>
      <c r="AB677" s="34"/>
      <c r="AC677" s="34"/>
      <c r="AD677" s="34"/>
      <c r="AE677" s="34"/>
      <c r="AF677" s="34"/>
      <c r="AG677" s="34"/>
    </row>
    <row r="678" spans="2:33" x14ac:dyDescent="0.75">
      <c r="B678" s="4" t="s">
        <v>9</v>
      </c>
      <c r="C678" s="4">
        <v>674</v>
      </c>
      <c r="D678" s="4">
        <v>85</v>
      </c>
      <c r="E678" s="4">
        <f t="shared" si="130"/>
        <v>10.555555555555555</v>
      </c>
      <c r="F678" s="11">
        <v>38</v>
      </c>
      <c r="G678" s="11">
        <f t="shared" si="137"/>
        <v>0.55555555555555536</v>
      </c>
      <c r="H678" s="11">
        <f t="shared" si="131"/>
        <v>2</v>
      </c>
      <c r="I678" s="11">
        <f>'Vehicle Data'!$B$6*'WLTP Calculations'!G678</f>
        <v>162.6033333333333</v>
      </c>
      <c r="J678" s="11">
        <f>'Vehicle Data'!$B$6*9.81*'Vehicle Data'!$B$8</f>
        <v>57.42499320000001</v>
      </c>
      <c r="K678" s="11">
        <f>0.5*(1.225*'Vehicle Data'!B$9*'Vehicle Data'!B$7*'WLTP Calculations'!F678)</f>
        <v>4.6084500000000004</v>
      </c>
      <c r="L678" s="11">
        <f t="shared" si="138"/>
        <v>0.2246367765333333</v>
      </c>
      <c r="M678" s="11">
        <f t="shared" si="139"/>
        <v>2.3711659745185183</v>
      </c>
      <c r="N678" s="11">
        <f t="shared" si="140"/>
        <v>2.0509880420740729</v>
      </c>
      <c r="O678" s="11">
        <f t="shared" si="132"/>
        <v>176.38497161837026</v>
      </c>
      <c r="P678" s="11">
        <f t="shared" si="133"/>
        <v>0</v>
      </c>
      <c r="Q678" s="9">
        <f t="shared" si="141"/>
        <v>73415.11510085201</v>
      </c>
      <c r="R678" s="9">
        <f t="shared" si="134"/>
        <v>73.415115100852006</v>
      </c>
      <c r="S678" s="9">
        <f t="shared" si="142"/>
        <v>27260.704052003257</v>
      </c>
      <c r="T678" s="38">
        <f t="shared" si="135"/>
        <v>27.260704052003256</v>
      </c>
      <c r="U678" s="38">
        <f t="shared" si="136"/>
        <v>1771.9457633802117</v>
      </c>
      <c r="V678" s="34"/>
      <c r="W678" s="34"/>
      <c r="X678" s="34"/>
      <c r="Y678" s="34"/>
      <c r="Z678" s="34"/>
      <c r="AA678" s="34"/>
      <c r="AB678" s="34"/>
      <c r="AC678" s="34"/>
      <c r="AD678" s="34"/>
      <c r="AE678" s="34"/>
      <c r="AF678" s="34"/>
      <c r="AG678" s="34"/>
    </row>
    <row r="679" spans="2:33" x14ac:dyDescent="0.75">
      <c r="B679" s="4" t="s">
        <v>9</v>
      </c>
      <c r="C679" s="4">
        <v>675</v>
      </c>
      <c r="D679" s="4">
        <v>86</v>
      </c>
      <c r="E679" s="4">
        <f t="shared" si="130"/>
        <v>11.111111111111111</v>
      </c>
      <c r="F679" s="11">
        <v>40</v>
      </c>
      <c r="G679" s="11">
        <f t="shared" si="137"/>
        <v>0.31944444444444375</v>
      </c>
      <c r="H679" s="11">
        <f t="shared" si="131"/>
        <v>1.1499999999999986</v>
      </c>
      <c r="I679" s="11">
        <f>'Vehicle Data'!$B$6*'WLTP Calculations'!G679</f>
        <v>93.496916666666479</v>
      </c>
      <c r="J679" s="11">
        <f>'Vehicle Data'!$B$6*9.81*'Vehicle Data'!$B$8</f>
        <v>57.42499320000001</v>
      </c>
      <c r="K679" s="11">
        <f>0.5*(1.225*'Vehicle Data'!B$9*'Vehicle Data'!B$7*'WLTP Calculations'!F679)</f>
        <v>4.851</v>
      </c>
      <c r="L679" s="11">
        <f t="shared" si="138"/>
        <v>0.15577290986666648</v>
      </c>
      <c r="M679" s="11">
        <f t="shared" si="139"/>
        <v>1.7308101096296276</v>
      </c>
      <c r="N679" s="11">
        <f t="shared" si="140"/>
        <v>1.3279471426449065</v>
      </c>
      <c r="O679" s="11">
        <f t="shared" si="132"/>
        <v>115.53140141010687</v>
      </c>
      <c r="P679" s="11">
        <f t="shared" si="133"/>
        <v>0</v>
      </c>
      <c r="Q679" s="9">
        <f t="shared" si="141"/>
        <v>73530.646502262112</v>
      </c>
      <c r="R679" s="9">
        <f t="shared" si="134"/>
        <v>73.530646502262115</v>
      </c>
      <c r="S679" s="9">
        <f t="shared" si="142"/>
        <v>27260.704052003257</v>
      </c>
      <c r="T679" s="38">
        <f t="shared" si="135"/>
        <v>27.260704052003256</v>
      </c>
      <c r="U679" s="38">
        <f t="shared" si="136"/>
        <v>1771.9457633802117</v>
      </c>
      <c r="V679" s="34"/>
      <c r="W679" s="34"/>
      <c r="X679" s="34"/>
      <c r="Y679" s="34"/>
      <c r="Z679" s="34"/>
      <c r="AA679" s="34"/>
      <c r="AB679" s="34"/>
      <c r="AC679" s="34"/>
      <c r="AD679" s="34"/>
      <c r="AE679" s="34"/>
      <c r="AF679" s="34"/>
      <c r="AG679" s="34"/>
    </row>
    <row r="680" spans="2:33" x14ac:dyDescent="0.75">
      <c r="B680" s="4" t="s">
        <v>9</v>
      </c>
      <c r="C680" s="4">
        <v>676</v>
      </c>
      <c r="D680" s="4">
        <v>87</v>
      </c>
      <c r="E680" s="4">
        <f t="shared" si="130"/>
        <v>11.194444444444443</v>
      </c>
      <c r="F680" s="11">
        <v>40.299999999999997</v>
      </c>
      <c r="G680" s="11">
        <f t="shared" si="137"/>
        <v>6.9444444444444642E-2</v>
      </c>
      <c r="H680" s="11">
        <f t="shared" si="131"/>
        <v>0.25</v>
      </c>
      <c r="I680" s="11">
        <f>'Vehicle Data'!$B$6*'WLTP Calculations'!G680</f>
        <v>20.325416666666726</v>
      </c>
      <c r="J680" s="11">
        <f>'Vehicle Data'!$B$6*9.81*'Vehicle Data'!$B$8</f>
        <v>57.42499320000001</v>
      </c>
      <c r="K680" s="11">
        <f>0.5*(1.225*'Vehicle Data'!B$9*'Vehicle Data'!B$7*'WLTP Calculations'!F680)</f>
        <v>4.8873825000000002</v>
      </c>
      <c r="L680" s="11">
        <f t="shared" si="138"/>
        <v>8.2637792366666726E-2</v>
      </c>
      <c r="M680" s="11">
        <f t="shared" si="139"/>
        <v>0.92508417566018575</v>
      </c>
      <c r="N680" s="11">
        <f t="shared" si="140"/>
        <v>0.51592641676759465</v>
      </c>
      <c r="O680" s="11">
        <f t="shared" si="132"/>
        <v>45.40152467554833</v>
      </c>
      <c r="P680" s="11">
        <f t="shared" si="133"/>
        <v>0</v>
      </c>
      <c r="Q680" s="9">
        <f t="shared" si="141"/>
        <v>73576.048026937657</v>
      </c>
      <c r="R680" s="9">
        <f t="shared" si="134"/>
        <v>73.576048026937656</v>
      </c>
      <c r="S680" s="9">
        <f t="shared" si="142"/>
        <v>27260.704052003257</v>
      </c>
      <c r="T680" s="38">
        <f t="shared" si="135"/>
        <v>27.260704052003256</v>
      </c>
      <c r="U680" s="38">
        <f t="shared" si="136"/>
        <v>1771.9457633802117</v>
      </c>
      <c r="V680" s="34"/>
      <c r="W680" s="34"/>
      <c r="X680" s="34"/>
      <c r="Y680" s="34"/>
      <c r="Z680" s="34"/>
      <c r="AA680" s="34"/>
      <c r="AB680" s="34"/>
      <c r="AC680" s="34"/>
      <c r="AD680" s="34"/>
      <c r="AE680" s="34"/>
      <c r="AF680" s="34"/>
      <c r="AG680" s="34"/>
    </row>
    <row r="681" spans="2:33" x14ac:dyDescent="0.75">
      <c r="B681" s="4" t="s">
        <v>9</v>
      </c>
      <c r="C681" s="4">
        <v>677</v>
      </c>
      <c r="D681" s="4">
        <v>88</v>
      </c>
      <c r="E681" s="4">
        <f t="shared" si="130"/>
        <v>11.25</v>
      </c>
      <c r="F681" s="11">
        <v>40.5</v>
      </c>
      <c r="G681" s="11">
        <f t="shared" si="137"/>
        <v>-0.18055555555555447</v>
      </c>
      <c r="H681" s="11">
        <f t="shared" si="131"/>
        <v>-0.64999999999999858</v>
      </c>
      <c r="I681" s="11">
        <f>'Vehicle Data'!$B$6*'WLTP Calculations'!G681</f>
        <v>-52.84608333333302</v>
      </c>
      <c r="J681" s="11">
        <f>'Vehicle Data'!$B$6*9.81*'Vehicle Data'!$B$8</f>
        <v>57.42499320000001</v>
      </c>
      <c r="K681" s="11">
        <f>0.5*(1.225*'Vehicle Data'!B$9*'Vehicle Data'!B$7*'WLTP Calculations'!F681)</f>
        <v>4.9116375000000003</v>
      </c>
      <c r="L681" s="11">
        <f t="shared" si="138"/>
        <v>9.4905473666669921E-3</v>
      </c>
      <c r="M681" s="11">
        <f t="shared" si="139"/>
        <v>0.10676865787500366</v>
      </c>
      <c r="N681" s="11">
        <f t="shared" si="140"/>
        <v>-0.66686594747916406</v>
      </c>
      <c r="O681" s="11">
        <f t="shared" si="132"/>
        <v>0</v>
      </c>
      <c r="P681" s="11">
        <f t="shared" si="133"/>
        <v>-59.351069325645604</v>
      </c>
      <c r="Q681" s="9">
        <f t="shared" si="141"/>
        <v>73576.048026937657</v>
      </c>
      <c r="R681" s="9">
        <f t="shared" si="134"/>
        <v>73.576048026937656</v>
      </c>
      <c r="S681" s="9">
        <f t="shared" si="142"/>
        <v>27320.055121328904</v>
      </c>
      <c r="T681" s="38">
        <f t="shared" si="135"/>
        <v>27.320055121328902</v>
      </c>
      <c r="U681" s="38">
        <f t="shared" si="136"/>
        <v>1775.8035828863788</v>
      </c>
      <c r="V681" s="34"/>
      <c r="W681" s="34"/>
      <c r="X681" s="34"/>
      <c r="Y681" s="34"/>
      <c r="Z681" s="34"/>
      <c r="AA681" s="34"/>
      <c r="AB681" s="34"/>
      <c r="AC681" s="34"/>
      <c r="AD681" s="34"/>
      <c r="AE681" s="34"/>
      <c r="AF681" s="34"/>
      <c r="AG681" s="34"/>
    </row>
    <row r="682" spans="2:33" x14ac:dyDescent="0.75">
      <c r="B682" s="4" t="s">
        <v>9</v>
      </c>
      <c r="C682" s="4">
        <v>678</v>
      </c>
      <c r="D682" s="4">
        <v>89</v>
      </c>
      <c r="E682" s="4">
        <f t="shared" si="130"/>
        <v>10.833333333333334</v>
      </c>
      <c r="F682" s="11">
        <v>39</v>
      </c>
      <c r="G682" s="11">
        <f t="shared" si="137"/>
        <v>-0.66666666666666607</v>
      </c>
      <c r="H682" s="11">
        <f t="shared" si="131"/>
        <v>-2.3999999999999986</v>
      </c>
      <c r="I682" s="11">
        <f>'Vehicle Data'!$B$6*'WLTP Calculations'!G682</f>
        <v>-195.12399999999985</v>
      </c>
      <c r="J682" s="11">
        <f>'Vehicle Data'!$B$6*9.81*'Vehicle Data'!$B$8</f>
        <v>57.42499320000001</v>
      </c>
      <c r="K682" s="11">
        <f>0.5*(1.225*'Vehicle Data'!B$9*'Vehicle Data'!B$7*'WLTP Calculations'!F682)</f>
        <v>4.7297250000000002</v>
      </c>
      <c r="L682" s="11">
        <f t="shared" si="138"/>
        <v>-0.13296928179999984</v>
      </c>
      <c r="M682" s="11">
        <f t="shared" si="139"/>
        <v>-1.4405005528333317</v>
      </c>
      <c r="N682" s="11">
        <f t="shared" si="140"/>
        <v>-1.8652855775291661</v>
      </c>
      <c r="O682" s="11">
        <f t="shared" si="132"/>
        <v>0</v>
      </c>
      <c r="P682" s="11">
        <f t="shared" si="133"/>
        <v>-167.87570197762494</v>
      </c>
      <c r="Q682" s="9">
        <f t="shared" si="141"/>
        <v>73576.048026937657</v>
      </c>
      <c r="R682" s="9">
        <f t="shared" si="134"/>
        <v>73.576048026937656</v>
      </c>
      <c r="S682" s="9">
        <f t="shared" si="142"/>
        <v>27487.930823306528</v>
      </c>
      <c r="T682" s="38">
        <f t="shared" si="135"/>
        <v>27.487930823306527</v>
      </c>
      <c r="U682" s="38">
        <f t="shared" si="136"/>
        <v>1786.7155035149242</v>
      </c>
      <c r="V682" s="34"/>
      <c r="W682" s="34"/>
      <c r="X682" s="34"/>
      <c r="Y682" s="34"/>
      <c r="Z682" s="34"/>
      <c r="AA682" s="34"/>
      <c r="AB682" s="34"/>
      <c r="AC682" s="34"/>
      <c r="AD682" s="34"/>
      <c r="AE682" s="34"/>
      <c r="AF682" s="34"/>
      <c r="AG682" s="34"/>
    </row>
    <row r="683" spans="2:33" x14ac:dyDescent="0.75">
      <c r="B683" s="4" t="s">
        <v>9</v>
      </c>
      <c r="C683" s="4">
        <v>679</v>
      </c>
      <c r="D683" s="4">
        <v>90</v>
      </c>
      <c r="E683" s="4">
        <f t="shared" si="130"/>
        <v>9.9166666666666679</v>
      </c>
      <c r="F683" s="11">
        <v>35.700000000000003</v>
      </c>
      <c r="G683" s="11">
        <f t="shared" si="137"/>
        <v>-1</v>
      </c>
      <c r="H683" s="11">
        <f t="shared" si="131"/>
        <v>-3.5999999999999996</v>
      </c>
      <c r="I683" s="11">
        <f>'Vehicle Data'!$B$6*'WLTP Calculations'!G683</f>
        <v>-292.68600000000004</v>
      </c>
      <c r="J683" s="11">
        <f>'Vehicle Data'!$B$6*9.81*'Vehicle Data'!$B$8</f>
        <v>57.42499320000001</v>
      </c>
      <c r="K683" s="11">
        <f>0.5*(1.225*'Vehicle Data'!B$9*'Vehicle Data'!B$7*'WLTP Calculations'!F683)</f>
        <v>4.3295175000000006</v>
      </c>
      <c r="L683" s="11">
        <f t="shared" si="138"/>
        <v>-0.23093148930000001</v>
      </c>
      <c r="M683" s="11">
        <f t="shared" si="139"/>
        <v>-2.2900706022250006</v>
      </c>
      <c r="N683" s="11">
        <f t="shared" si="140"/>
        <v>-2.418429326840279</v>
      </c>
      <c r="O683" s="11">
        <f t="shared" si="132"/>
        <v>0</v>
      </c>
      <c r="P683" s="11">
        <f t="shared" si="133"/>
        <v>-220.0770687424654</v>
      </c>
      <c r="Q683" s="9">
        <f t="shared" si="141"/>
        <v>73576.048026937657</v>
      </c>
      <c r="R683" s="9">
        <f t="shared" si="134"/>
        <v>73.576048026937656</v>
      </c>
      <c r="S683" s="9">
        <f t="shared" si="142"/>
        <v>27708.007892048994</v>
      </c>
      <c r="T683" s="38">
        <f t="shared" si="135"/>
        <v>27.708007892048993</v>
      </c>
      <c r="U683" s="38">
        <f t="shared" si="136"/>
        <v>1801.0205129831845</v>
      </c>
      <c r="V683" s="34"/>
      <c r="W683" s="34"/>
      <c r="X683" s="34"/>
      <c r="Y683" s="34"/>
      <c r="Z683" s="34"/>
      <c r="AA683" s="34"/>
      <c r="AB683" s="34"/>
      <c r="AC683" s="34"/>
      <c r="AD683" s="34"/>
      <c r="AE683" s="34"/>
      <c r="AF683" s="34"/>
      <c r="AG683" s="34"/>
    </row>
    <row r="684" spans="2:33" x14ac:dyDescent="0.75">
      <c r="B684" s="4" t="s">
        <v>9</v>
      </c>
      <c r="C684" s="4">
        <v>680</v>
      </c>
      <c r="D684" s="4">
        <v>91</v>
      </c>
      <c r="E684" s="4">
        <f t="shared" si="130"/>
        <v>8.8333333333333339</v>
      </c>
      <c r="F684" s="11">
        <v>31.8</v>
      </c>
      <c r="G684" s="11">
        <f t="shared" si="137"/>
        <v>-1.1944444444444451</v>
      </c>
      <c r="H684" s="11">
        <f t="shared" si="131"/>
        <v>-4.3000000000000007</v>
      </c>
      <c r="I684" s="11">
        <f>'Vehicle Data'!$B$6*'WLTP Calculations'!G684</f>
        <v>-349.59716666666691</v>
      </c>
      <c r="J684" s="11">
        <f>'Vehicle Data'!$B$6*9.81*'Vehicle Data'!$B$8</f>
        <v>57.42499320000001</v>
      </c>
      <c r="K684" s="11">
        <f>0.5*(1.225*'Vehicle Data'!B$9*'Vehicle Data'!B$7*'WLTP Calculations'!F684)</f>
        <v>3.8565450000000006</v>
      </c>
      <c r="L684" s="11">
        <f t="shared" si="138"/>
        <v>-0.28831562846666692</v>
      </c>
      <c r="M684" s="11">
        <f t="shared" si="139"/>
        <v>-2.5467880514555579</v>
      </c>
      <c r="N684" s="11">
        <f t="shared" si="140"/>
        <v>-2.4219294926069459</v>
      </c>
      <c r="O684" s="11">
        <f t="shared" si="132"/>
        <v>0</v>
      </c>
      <c r="P684" s="11">
        <f t="shared" si="133"/>
        <v>-222.81751331983901</v>
      </c>
      <c r="Q684" s="9">
        <f t="shared" si="141"/>
        <v>73576.048026937657</v>
      </c>
      <c r="R684" s="9">
        <f t="shared" si="134"/>
        <v>73.576048026937656</v>
      </c>
      <c r="S684" s="9">
        <f t="shared" si="142"/>
        <v>27930.825405368832</v>
      </c>
      <c r="T684" s="38">
        <f t="shared" si="135"/>
        <v>27.930825405368832</v>
      </c>
      <c r="U684" s="38">
        <f t="shared" si="136"/>
        <v>1815.503651348974</v>
      </c>
      <c r="V684" s="34"/>
      <c r="W684" s="34"/>
      <c r="X684" s="34"/>
      <c r="Y684" s="34"/>
      <c r="Z684" s="34"/>
      <c r="AA684" s="34"/>
      <c r="AB684" s="34"/>
      <c r="AC684" s="34"/>
      <c r="AD684" s="34"/>
      <c r="AE684" s="34"/>
      <c r="AF684" s="34"/>
      <c r="AG684" s="34"/>
    </row>
    <row r="685" spans="2:33" x14ac:dyDescent="0.75">
      <c r="B685" s="4" t="s">
        <v>9</v>
      </c>
      <c r="C685" s="4">
        <v>681</v>
      </c>
      <c r="D685" s="4">
        <v>92</v>
      </c>
      <c r="E685" s="4">
        <f t="shared" si="130"/>
        <v>7.5277777777777777</v>
      </c>
      <c r="F685" s="11">
        <v>27.1</v>
      </c>
      <c r="G685" s="11">
        <f t="shared" si="137"/>
        <v>-1.2500000000000004</v>
      </c>
      <c r="H685" s="11">
        <f t="shared" si="131"/>
        <v>-4.5</v>
      </c>
      <c r="I685" s="11">
        <f>'Vehicle Data'!$B$6*'WLTP Calculations'!G685</f>
        <v>-365.85750000000019</v>
      </c>
      <c r="J685" s="11">
        <f>'Vehicle Data'!$B$6*9.81*'Vehicle Data'!$B$8</f>
        <v>57.42499320000001</v>
      </c>
      <c r="K685" s="11">
        <f>0.5*(1.225*'Vehicle Data'!B$9*'Vehicle Data'!B$7*'WLTP Calculations'!F685)</f>
        <v>3.2865525000000004</v>
      </c>
      <c r="L685" s="11">
        <f t="shared" si="138"/>
        <v>-0.30514595430000013</v>
      </c>
      <c r="M685" s="11">
        <f t="shared" si="139"/>
        <v>-2.2970709337583344</v>
      </c>
      <c r="N685" s="11">
        <f t="shared" si="140"/>
        <v>-1.7302994334125001</v>
      </c>
      <c r="O685" s="11">
        <f t="shared" si="132"/>
        <v>0</v>
      </c>
      <c r="P685" s="11">
        <f t="shared" si="133"/>
        <v>-160.91784730736251</v>
      </c>
      <c r="Q685" s="9">
        <f t="shared" si="141"/>
        <v>73576.048026937657</v>
      </c>
      <c r="R685" s="9">
        <f t="shared" si="134"/>
        <v>73.576048026937656</v>
      </c>
      <c r="S685" s="9">
        <f t="shared" si="142"/>
        <v>28091.743252676195</v>
      </c>
      <c r="T685" s="38">
        <f t="shared" si="135"/>
        <v>28.091743252676196</v>
      </c>
      <c r="U685" s="38">
        <f t="shared" si="136"/>
        <v>1825.9633114239527</v>
      </c>
      <c r="V685" s="34"/>
      <c r="W685" s="34"/>
      <c r="X685" s="34"/>
      <c r="Y685" s="34"/>
      <c r="Z685" s="34"/>
      <c r="AA685" s="34"/>
      <c r="AB685" s="34"/>
      <c r="AC685" s="34"/>
      <c r="AD685" s="34"/>
      <c r="AE685" s="34"/>
      <c r="AF685" s="34"/>
      <c r="AG685" s="34"/>
    </row>
    <row r="686" spans="2:33" x14ac:dyDescent="0.75">
      <c r="B686" s="4" t="s">
        <v>9</v>
      </c>
      <c r="C686" s="4">
        <v>682</v>
      </c>
      <c r="D686" s="4">
        <v>93</v>
      </c>
      <c r="E686" s="4">
        <f t="shared" si="130"/>
        <v>6.333333333333333</v>
      </c>
      <c r="F686" s="11">
        <v>22.8</v>
      </c>
      <c r="G686" s="11">
        <f t="shared" si="137"/>
        <v>-0.83333333333333304</v>
      </c>
      <c r="H686" s="11">
        <f t="shared" si="131"/>
        <v>-3</v>
      </c>
      <c r="I686" s="11">
        <f>'Vehicle Data'!$B$6*'WLTP Calculations'!G686</f>
        <v>-243.90499999999994</v>
      </c>
      <c r="J686" s="11">
        <f>'Vehicle Data'!$B$6*9.81*'Vehicle Data'!$B$8</f>
        <v>57.42499320000001</v>
      </c>
      <c r="K686" s="11">
        <f>0.5*(1.225*'Vehicle Data'!B$9*'Vehicle Data'!B$7*'WLTP Calculations'!F686)</f>
        <v>2.7650700000000001</v>
      </c>
      <c r="L686" s="11">
        <f t="shared" si="138"/>
        <v>-0.18371493679999992</v>
      </c>
      <c r="M686" s="11">
        <f t="shared" si="139"/>
        <v>-1.1635279330666661</v>
      </c>
      <c r="N686" s="11">
        <f t="shared" si="140"/>
        <v>-0.87058297705138887</v>
      </c>
      <c r="O686" s="11">
        <f t="shared" si="132"/>
        <v>0</v>
      </c>
      <c r="P686" s="11">
        <f t="shared" si="133"/>
        <v>-81.834799842830549</v>
      </c>
      <c r="Q686" s="9">
        <f t="shared" si="141"/>
        <v>73576.048026937657</v>
      </c>
      <c r="R686" s="9">
        <f t="shared" si="134"/>
        <v>73.576048026937656</v>
      </c>
      <c r="S686" s="9">
        <f t="shared" si="142"/>
        <v>28173.578052519024</v>
      </c>
      <c r="T686" s="38">
        <f t="shared" si="135"/>
        <v>28.173578052519023</v>
      </c>
      <c r="U686" s="38">
        <f t="shared" si="136"/>
        <v>1831.2825734137366</v>
      </c>
      <c r="V686" s="34"/>
      <c r="W686" s="34"/>
      <c r="X686" s="34"/>
      <c r="Y686" s="34"/>
      <c r="Z686" s="34"/>
      <c r="AA686" s="34"/>
      <c r="AB686" s="34"/>
      <c r="AC686" s="34"/>
      <c r="AD686" s="34"/>
      <c r="AE686" s="34"/>
      <c r="AF686" s="34"/>
      <c r="AG686" s="34"/>
    </row>
    <row r="687" spans="2:33" x14ac:dyDescent="0.75">
      <c r="B687" s="4" t="s">
        <v>9</v>
      </c>
      <c r="C687" s="4">
        <v>683</v>
      </c>
      <c r="D687" s="4">
        <v>94</v>
      </c>
      <c r="E687" s="4">
        <f t="shared" si="130"/>
        <v>5.8611111111111116</v>
      </c>
      <c r="F687" s="11">
        <v>21.1</v>
      </c>
      <c r="G687" s="11">
        <f t="shared" si="137"/>
        <v>-0.54166666666666696</v>
      </c>
      <c r="H687" s="11">
        <f t="shared" si="131"/>
        <v>-1.9500000000000011</v>
      </c>
      <c r="I687" s="11">
        <f>'Vehicle Data'!$B$6*'WLTP Calculations'!G687</f>
        <v>-158.53825000000012</v>
      </c>
      <c r="J687" s="11">
        <f>'Vehicle Data'!$B$6*9.81*'Vehicle Data'!$B$8</f>
        <v>57.42499320000001</v>
      </c>
      <c r="K687" s="11">
        <f>0.5*(1.225*'Vehicle Data'!B$9*'Vehicle Data'!B$7*'WLTP Calculations'!F687)</f>
        <v>2.5589025000000003</v>
      </c>
      <c r="L687" s="11">
        <f t="shared" si="138"/>
        <v>-9.8554354300000105E-2</v>
      </c>
      <c r="M687" s="11">
        <f t="shared" si="139"/>
        <v>-0.57763802103611173</v>
      </c>
      <c r="N687" s="11">
        <f t="shared" si="140"/>
        <v>-0.36682020993055636</v>
      </c>
      <c r="O687" s="11">
        <f t="shared" si="132"/>
        <v>0</v>
      </c>
      <c r="P687" s="11">
        <f t="shared" si="133"/>
        <v>-34.847919943402857</v>
      </c>
      <c r="Q687" s="9">
        <f t="shared" si="141"/>
        <v>73576.048026937657</v>
      </c>
      <c r="R687" s="9">
        <f t="shared" si="134"/>
        <v>73.576048026937656</v>
      </c>
      <c r="S687" s="9">
        <f t="shared" si="142"/>
        <v>28208.425972462428</v>
      </c>
      <c r="T687" s="38">
        <f t="shared" si="135"/>
        <v>28.208425972462429</v>
      </c>
      <c r="U687" s="38">
        <f t="shared" si="136"/>
        <v>1833.5476882100579</v>
      </c>
      <c r="V687" s="34"/>
      <c r="W687" s="34"/>
      <c r="X687" s="34"/>
      <c r="Y687" s="34"/>
      <c r="Z687" s="34"/>
      <c r="AA687" s="34"/>
      <c r="AB687" s="34"/>
      <c r="AC687" s="34"/>
      <c r="AD687" s="34"/>
      <c r="AE687" s="34"/>
      <c r="AF687" s="34"/>
      <c r="AG687" s="34"/>
    </row>
    <row r="688" spans="2:33" x14ac:dyDescent="0.75">
      <c r="B688" s="4" t="s">
        <v>9</v>
      </c>
      <c r="C688" s="4">
        <v>684</v>
      </c>
      <c r="D688" s="4">
        <v>95</v>
      </c>
      <c r="E688" s="4">
        <f t="shared" si="130"/>
        <v>5.2499999999999991</v>
      </c>
      <c r="F688" s="11">
        <v>18.899999999999999</v>
      </c>
      <c r="G688" s="11">
        <f t="shared" si="137"/>
        <v>-0.30555555555555625</v>
      </c>
      <c r="H688" s="11">
        <f t="shared" si="131"/>
        <v>-1.1000000000000014</v>
      </c>
      <c r="I688" s="11">
        <f>'Vehicle Data'!$B$6*'WLTP Calculations'!G688</f>
        <v>-89.431833333333543</v>
      </c>
      <c r="J688" s="11">
        <f>'Vehicle Data'!$B$6*9.81*'Vehicle Data'!$B$8</f>
        <v>57.42499320000001</v>
      </c>
      <c r="K688" s="11">
        <f>0.5*(1.225*'Vehicle Data'!B$9*'Vehicle Data'!B$7*'WLTP Calculations'!F688)</f>
        <v>2.2920975000000001</v>
      </c>
      <c r="L688" s="11">
        <f t="shared" si="138"/>
        <v>-2.9714742633333534E-2</v>
      </c>
      <c r="M688" s="11">
        <f t="shared" si="139"/>
        <v>-0.15600239882500103</v>
      </c>
      <c r="N688" s="11">
        <f t="shared" si="140"/>
        <v>0.33485641367499996</v>
      </c>
      <c r="O688" s="11">
        <f t="shared" si="132"/>
        <v>32.1462157128</v>
      </c>
      <c r="P688" s="11">
        <f t="shared" si="133"/>
        <v>0</v>
      </c>
      <c r="Q688" s="9">
        <f t="shared" si="141"/>
        <v>73608.194242650454</v>
      </c>
      <c r="R688" s="9">
        <f t="shared" si="134"/>
        <v>73.608194242650455</v>
      </c>
      <c r="S688" s="9">
        <f t="shared" si="142"/>
        <v>28208.425972462428</v>
      </c>
      <c r="T688" s="38">
        <f t="shared" si="135"/>
        <v>28.208425972462429</v>
      </c>
      <c r="U688" s="38">
        <f t="shared" si="136"/>
        <v>1833.5476882100579</v>
      </c>
      <c r="V688" s="34"/>
      <c r="W688" s="34"/>
      <c r="X688" s="34"/>
      <c r="Y688" s="34"/>
      <c r="Z688" s="34"/>
      <c r="AA688" s="34"/>
      <c r="AB688" s="34"/>
      <c r="AC688" s="34"/>
      <c r="AD688" s="34"/>
      <c r="AE688" s="34"/>
      <c r="AF688" s="34"/>
      <c r="AG688" s="34"/>
    </row>
    <row r="689" spans="2:33" x14ac:dyDescent="0.75">
      <c r="B689" s="4" t="s">
        <v>9</v>
      </c>
      <c r="C689" s="4">
        <v>685</v>
      </c>
      <c r="D689" s="4">
        <v>96</v>
      </c>
      <c r="E689" s="4">
        <f t="shared" si="130"/>
        <v>5.2499999999999991</v>
      </c>
      <c r="F689" s="11">
        <v>18.899999999999999</v>
      </c>
      <c r="G689" s="11">
        <f t="shared" si="137"/>
        <v>0.33333333333333393</v>
      </c>
      <c r="H689" s="11">
        <f t="shared" si="131"/>
        <v>1.2000000000000011</v>
      </c>
      <c r="I689" s="11">
        <f>'Vehicle Data'!$B$6*'WLTP Calculations'!G689</f>
        <v>97.562000000000182</v>
      </c>
      <c r="J689" s="11">
        <f>'Vehicle Data'!$B$6*9.81*'Vehicle Data'!$B$8</f>
        <v>57.42499320000001</v>
      </c>
      <c r="K689" s="11">
        <f>0.5*(1.225*'Vehicle Data'!B$9*'Vehicle Data'!B$7*'WLTP Calculations'!F689)</f>
        <v>2.2920975000000001</v>
      </c>
      <c r="L689" s="11">
        <f t="shared" si="138"/>
        <v>0.15727909070000021</v>
      </c>
      <c r="M689" s="11">
        <f t="shared" si="139"/>
        <v>0.82571522617500093</v>
      </c>
      <c r="N689" s="11">
        <f t="shared" si="140"/>
        <v>1.1916753019638897</v>
      </c>
      <c r="O689" s="11">
        <f t="shared" si="132"/>
        <v>115.5925042904973</v>
      </c>
      <c r="P689" s="11">
        <f t="shared" si="133"/>
        <v>0</v>
      </c>
      <c r="Q689" s="9">
        <f t="shared" si="141"/>
        <v>73723.786746940954</v>
      </c>
      <c r="R689" s="9">
        <f t="shared" si="134"/>
        <v>73.723786746940959</v>
      </c>
      <c r="S689" s="9">
        <f t="shared" si="142"/>
        <v>28208.425972462428</v>
      </c>
      <c r="T689" s="38">
        <f t="shared" si="135"/>
        <v>28.208425972462429</v>
      </c>
      <c r="U689" s="38">
        <f t="shared" si="136"/>
        <v>1833.5476882100579</v>
      </c>
      <c r="V689" s="34"/>
      <c r="W689" s="34"/>
      <c r="X689" s="34"/>
      <c r="Y689" s="34"/>
      <c r="Z689" s="34"/>
      <c r="AA689" s="34"/>
      <c r="AB689" s="34"/>
      <c r="AC689" s="34"/>
      <c r="AD689" s="34"/>
      <c r="AE689" s="34"/>
      <c r="AF689" s="34"/>
      <c r="AG689" s="34"/>
    </row>
    <row r="690" spans="2:33" x14ac:dyDescent="0.75">
      <c r="B690" s="4" t="s">
        <v>9</v>
      </c>
      <c r="C690" s="4">
        <v>686</v>
      </c>
      <c r="D690" s="4">
        <v>97</v>
      </c>
      <c r="E690" s="4">
        <f t="shared" si="130"/>
        <v>5.916666666666667</v>
      </c>
      <c r="F690" s="11">
        <v>21.3</v>
      </c>
      <c r="G690" s="11">
        <f t="shared" si="137"/>
        <v>0.69444444444444464</v>
      </c>
      <c r="H690" s="11">
        <f t="shared" si="131"/>
        <v>2.5</v>
      </c>
      <c r="I690" s="11">
        <f>'Vehicle Data'!$B$6*'WLTP Calculations'!G690</f>
        <v>203.25416666666675</v>
      </c>
      <c r="J690" s="11">
        <f>'Vehicle Data'!$B$6*9.81*'Vehicle Data'!$B$8</f>
        <v>57.42499320000001</v>
      </c>
      <c r="K690" s="11">
        <f>0.5*(1.225*'Vehicle Data'!B$9*'Vehicle Data'!B$7*'WLTP Calculations'!F690)</f>
        <v>2.5831575000000004</v>
      </c>
      <c r="L690" s="11">
        <f t="shared" si="138"/>
        <v>0.26326231736666678</v>
      </c>
      <c r="M690" s="11">
        <f t="shared" si="139"/>
        <v>1.5576353777527785</v>
      </c>
      <c r="N690" s="11">
        <f t="shared" si="140"/>
        <v>1.5997737231675924</v>
      </c>
      <c r="O690" s="11">
        <f t="shared" si="132"/>
        <v>156.77782487042404</v>
      </c>
      <c r="P690" s="11">
        <f t="shared" si="133"/>
        <v>0</v>
      </c>
      <c r="Q690" s="9">
        <f t="shared" si="141"/>
        <v>73880.564571811381</v>
      </c>
      <c r="R690" s="9">
        <f t="shared" si="134"/>
        <v>73.880564571811377</v>
      </c>
      <c r="S690" s="9">
        <f t="shared" si="142"/>
        <v>28208.425972462428</v>
      </c>
      <c r="T690" s="38">
        <f t="shared" si="135"/>
        <v>28.208425972462429</v>
      </c>
      <c r="U690" s="38">
        <f t="shared" si="136"/>
        <v>1833.5476882100579</v>
      </c>
      <c r="V690" s="34"/>
      <c r="W690" s="34"/>
      <c r="X690" s="34"/>
      <c r="Y690" s="34"/>
      <c r="Z690" s="34"/>
      <c r="AA690" s="34"/>
      <c r="AB690" s="34"/>
      <c r="AC690" s="34"/>
      <c r="AD690" s="34"/>
      <c r="AE690" s="34"/>
      <c r="AF690" s="34"/>
      <c r="AG690" s="34"/>
    </row>
    <row r="691" spans="2:33" x14ac:dyDescent="0.75">
      <c r="B691" s="4" t="s">
        <v>9</v>
      </c>
      <c r="C691" s="4">
        <v>687</v>
      </c>
      <c r="D691" s="4">
        <v>98</v>
      </c>
      <c r="E691" s="4">
        <f t="shared" si="130"/>
        <v>6.6388888888888884</v>
      </c>
      <c r="F691" s="11">
        <v>23.9</v>
      </c>
      <c r="G691" s="11">
        <f t="shared" si="137"/>
        <v>0.6388888888888884</v>
      </c>
      <c r="H691" s="11">
        <f t="shared" si="131"/>
        <v>2.2999999999999989</v>
      </c>
      <c r="I691" s="11">
        <f>'Vehicle Data'!$B$6*'WLTP Calculations'!G691</f>
        <v>186.99383333333321</v>
      </c>
      <c r="J691" s="11">
        <f>'Vehicle Data'!$B$6*9.81*'Vehicle Data'!$B$8</f>
        <v>57.42499320000001</v>
      </c>
      <c r="K691" s="11">
        <f>0.5*(1.225*'Vehicle Data'!B$9*'Vehicle Data'!B$7*'WLTP Calculations'!F691)</f>
        <v>2.8984725</v>
      </c>
      <c r="L691" s="11">
        <f t="shared" si="138"/>
        <v>0.24731729903333322</v>
      </c>
      <c r="M691" s="11">
        <f t="shared" si="139"/>
        <v>1.6419120685824065</v>
      </c>
      <c r="N691" s="11">
        <f t="shared" si="140"/>
        <v>1.6968608164620367</v>
      </c>
      <c r="O691" s="11">
        <f t="shared" si="132"/>
        <v>167.98922082974164</v>
      </c>
      <c r="P691" s="11">
        <f t="shared" si="133"/>
        <v>0</v>
      </c>
      <c r="Q691" s="9">
        <f t="shared" si="141"/>
        <v>74048.55379264112</v>
      </c>
      <c r="R691" s="9">
        <f t="shared" si="134"/>
        <v>74.048553792641115</v>
      </c>
      <c r="S691" s="9">
        <f t="shared" si="142"/>
        <v>28208.425972462428</v>
      </c>
      <c r="T691" s="38">
        <f t="shared" si="135"/>
        <v>28.208425972462429</v>
      </c>
      <c r="U691" s="38">
        <f t="shared" si="136"/>
        <v>1833.5476882100579</v>
      </c>
      <c r="V691" s="34"/>
      <c r="W691" s="34"/>
      <c r="X691" s="34"/>
      <c r="Y691" s="34"/>
      <c r="Z691" s="34"/>
      <c r="AA691" s="34"/>
      <c r="AB691" s="34"/>
      <c r="AC691" s="34"/>
      <c r="AD691" s="34"/>
      <c r="AE691" s="34"/>
      <c r="AF691" s="34"/>
      <c r="AG691" s="34"/>
    </row>
    <row r="692" spans="2:33" x14ac:dyDescent="0.75">
      <c r="B692" s="4" t="s">
        <v>9</v>
      </c>
      <c r="C692" s="4">
        <v>688</v>
      </c>
      <c r="D692" s="4">
        <v>99</v>
      </c>
      <c r="E692" s="4">
        <f t="shared" si="130"/>
        <v>7.1944444444444438</v>
      </c>
      <c r="F692" s="11">
        <v>25.9</v>
      </c>
      <c r="G692" s="11">
        <f t="shared" si="137"/>
        <v>0.625</v>
      </c>
      <c r="H692" s="11">
        <f t="shared" si="131"/>
        <v>2.25</v>
      </c>
      <c r="I692" s="11">
        <f>'Vehicle Data'!$B$6*'WLTP Calculations'!G692</f>
        <v>182.92875000000004</v>
      </c>
      <c r="J692" s="11">
        <f>'Vehicle Data'!$B$6*9.81*'Vehicle Data'!$B$8</f>
        <v>57.42499320000001</v>
      </c>
      <c r="K692" s="11">
        <f>0.5*(1.225*'Vehicle Data'!B$9*'Vehicle Data'!B$7*'WLTP Calculations'!F692)</f>
        <v>3.1410225000000001</v>
      </c>
      <c r="L692" s="11">
        <f t="shared" si="138"/>
        <v>0.24349476570000003</v>
      </c>
      <c r="M692" s="11">
        <f t="shared" si="139"/>
        <v>1.7518095643416667</v>
      </c>
      <c r="N692" s="11">
        <f t="shared" si="140"/>
        <v>1.8215177688671298</v>
      </c>
      <c r="O692" s="11">
        <f t="shared" si="132"/>
        <v>182.15177688671298</v>
      </c>
      <c r="P692" s="11">
        <f t="shared" si="133"/>
        <v>0</v>
      </c>
      <c r="Q692" s="9">
        <f t="shared" si="141"/>
        <v>74230.70556952784</v>
      </c>
      <c r="R692" s="9">
        <f t="shared" si="134"/>
        <v>74.230705569527842</v>
      </c>
      <c r="S692" s="9">
        <f t="shared" si="142"/>
        <v>28208.425972462428</v>
      </c>
      <c r="T692" s="38">
        <f t="shared" si="135"/>
        <v>28.208425972462429</v>
      </c>
      <c r="U692" s="38">
        <f t="shared" si="136"/>
        <v>1833.5476882100579</v>
      </c>
      <c r="V692" s="34"/>
      <c r="W692" s="34"/>
      <c r="X692" s="34"/>
      <c r="Y692" s="34"/>
      <c r="Z692" s="34"/>
      <c r="AA692" s="34"/>
      <c r="AB692" s="34"/>
      <c r="AC692" s="34"/>
      <c r="AD692" s="34"/>
      <c r="AE692" s="34"/>
      <c r="AF692" s="34"/>
      <c r="AG692" s="34"/>
    </row>
    <row r="693" spans="2:33" x14ac:dyDescent="0.75">
      <c r="B693" s="4" t="s">
        <v>9</v>
      </c>
      <c r="C693" s="4">
        <v>689</v>
      </c>
      <c r="D693" s="4">
        <v>100</v>
      </c>
      <c r="E693" s="4">
        <f t="shared" si="130"/>
        <v>7.8888888888888884</v>
      </c>
      <c r="F693" s="11">
        <v>28.4</v>
      </c>
      <c r="G693" s="11">
        <f t="shared" si="137"/>
        <v>0.61111111111111116</v>
      </c>
      <c r="H693" s="11">
        <f t="shared" si="131"/>
        <v>2.2000000000000011</v>
      </c>
      <c r="I693" s="11">
        <f>'Vehicle Data'!$B$6*'WLTP Calculations'!G693</f>
        <v>178.86366666666672</v>
      </c>
      <c r="J693" s="11">
        <f>'Vehicle Data'!$B$6*9.81*'Vehicle Data'!$B$8</f>
        <v>57.42499320000001</v>
      </c>
      <c r="K693" s="11">
        <f>0.5*(1.225*'Vehicle Data'!B$9*'Vehicle Data'!B$7*'WLTP Calculations'!F693)</f>
        <v>3.44421</v>
      </c>
      <c r="L693" s="11">
        <f t="shared" si="138"/>
        <v>0.23973286986666673</v>
      </c>
      <c r="M693" s="11">
        <f t="shared" si="139"/>
        <v>1.8912259733925929</v>
      </c>
      <c r="N693" s="11">
        <f t="shared" si="140"/>
        <v>1.6304212205449073</v>
      </c>
      <c r="O693" s="11">
        <f t="shared" si="132"/>
        <v>164.67254327503565</v>
      </c>
      <c r="P693" s="11">
        <f t="shared" si="133"/>
        <v>0</v>
      </c>
      <c r="Q693" s="9">
        <f t="shared" si="141"/>
        <v>74395.378112802879</v>
      </c>
      <c r="R693" s="9">
        <f t="shared" si="134"/>
        <v>74.395378112802874</v>
      </c>
      <c r="S693" s="9">
        <f t="shared" si="142"/>
        <v>28208.425972462428</v>
      </c>
      <c r="T693" s="38">
        <f t="shared" si="135"/>
        <v>28.208425972462429</v>
      </c>
      <c r="U693" s="38">
        <f t="shared" si="136"/>
        <v>1833.5476882100579</v>
      </c>
      <c r="V693" s="34"/>
      <c r="W693" s="34"/>
      <c r="X693" s="34"/>
      <c r="Y693" s="34"/>
      <c r="Z693" s="34"/>
      <c r="AA693" s="34"/>
      <c r="AB693" s="34"/>
      <c r="AC693" s="34"/>
      <c r="AD693" s="34"/>
      <c r="AE693" s="34"/>
      <c r="AF693" s="34"/>
      <c r="AG693" s="34"/>
    </row>
    <row r="694" spans="2:33" x14ac:dyDescent="0.75">
      <c r="B694" s="4" t="s">
        <v>9</v>
      </c>
      <c r="C694" s="4">
        <v>690</v>
      </c>
      <c r="D694" s="4">
        <v>101</v>
      </c>
      <c r="E694" s="4">
        <f t="shared" si="130"/>
        <v>8.4166666666666661</v>
      </c>
      <c r="F694" s="11">
        <v>30.3</v>
      </c>
      <c r="G694" s="11">
        <f t="shared" si="137"/>
        <v>0.34722222222222188</v>
      </c>
      <c r="H694" s="11">
        <f t="shared" si="131"/>
        <v>1.25</v>
      </c>
      <c r="I694" s="11">
        <f>'Vehicle Data'!$B$6*'WLTP Calculations'!G694</f>
        <v>101.62708333333325</v>
      </c>
      <c r="J694" s="11">
        <f>'Vehicle Data'!$B$6*9.81*'Vehicle Data'!$B$8</f>
        <v>57.42499320000001</v>
      </c>
      <c r="K694" s="11">
        <f>0.5*(1.225*'Vehicle Data'!B$9*'Vehicle Data'!B$7*'WLTP Calculations'!F694)</f>
        <v>3.6746325000000004</v>
      </c>
      <c r="L694" s="11">
        <f t="shared" si="138"/>
        <v>0.16272670903333328</v>
      </c>
      <c r="M694" s="11">
        <f t="shared" si="139"/>
        <v>1.3696164676972216</v>
      </c>
      <c r="N694" s="11">
        <f t="shared" si="140"/>
        <v>1.0869076050472226</v>
      </c>
      <c r="O694" s="11">
        <f t="shared" si="132"/>
        <v>110.86457571481671</v>
      </c>
      <c r="P694" s="11">
        <f t="shared" si="133"/>
        <v>0</v>
      </c>
      <c r="Q694" s="9">
        <f t="shared" si="141"/>
        <v>74506.242688517697</v>
      </c>
      <c r="R694" s="9">
        <f t="shared" si="134"/>
        <v>74.506242688517702</v>
      </c>
      <c r="S694" s="9">
        <f t="shared" si="142"/>
        <v>28208.425972462428</v>
      </c>
      <c r="T694" s="38">
        <f t="shared" si="135"/>
        <v>28.208425972462429</v>
      </c>
      <c r="U694" s="38">
        <f t="shared" si="136"/>
        <v>1833.5476882100579</v>
      </c>
      <c r="V694" s="34"/>
      <c r="W694" s="34"/>
      <c r="X694" s="34"/>
      <c r="Y694" s="34"/>
      <c r="Z694" s="34"/>
      <c r="AA694" s="34"/>
      <c r="AB694" s="34"/>
      <c r="AC694" s="34"/>
      <c r="AD694" s="34"/>
      <c r="AE694" s="34"/>
      <c r="AF694" s="34"/>
      <c r="AG694" s="34"/>
    </row>
    <row r="695" spans="2:33" x14ac:dyDescent="0.75">
      <c r="B695" s="4" t="s">
        <v>9</v>
      </c>
      <c r="C695" s="4">
        <v>691</v>
      </c>
      <c r="D695" s="4">
        <v>102</v>
      </c>
      <c r="E695" s="4">
        <f t="shared" si="130"/>
        <v>8.5833333333333321</v>
      </c>
      <c r="F695" s="11">
        <v>30.9</v>
      </c>
      <c r="G695" s="11">
        <f t="shared" si="137"/>
        <v>0.1111111111111116</v>
      </c>
      <c r="H695" s="11">
        <f t="shared" si="131"/>
        <v>0.40000000000000036</v>
      </c>
      <c r="I695" s="11">
        <f>'Vehicle Data'!$B$6*'WLTP Calculations'!G695</f>
        <v>32.520666666666813</v>
      </c>
      <c r="J695" s="11">
        <f>'Vehicle Data'!$B$6*9.81*'Vehicle Data'!$B$8</f>
        <v>57.42499320000001</v>
      </c>
      <c r="K695" s="11">
        <f>0.5*(1.225*'Vehicle Data'!B$9*'Vehicle Data'!B$7*'WLTP Calculations'!F695)</f>
        <v>3.7473974999999999</v>
      </c>
      <c r="L695" s="11">
        <f t="shared" si="138"/>
        <v>9.3693057366666832E-2</v>
      </c>
      <c r="M695" s="11">
        <f t="shared" si="139"/>
        <v>0.80419874239722355</v>
      </c>
      <c r="N695" s="11">
        <f t="shared" si="140"/>
        <v>0.82446499706944631</v>
      </c>
      <c r="O695" s="11">
        <f t="shared" si="132"/>
        <v>84.919894698152973</v>
      </c>
      <c r="P695" s="11">
        <f t="shared" si="133"/>
        <v>0</v>
      </c>
      <c r="Q695" s="9">
        <f t="shared" si="141"/>
        <v>74591.162583215846</v>
      </c>
      <c r="R695" s="9">
        <f t="shared" si="134"/>
        <v>74.591162583215848</v>
      </c>
      <c r="S695" s="9">
        <f t="shared" si="142"/>
        <v>28208.425972462428</v>
      </c>
      <c r="T695" s="38">
        <f t="shared" si="135"/>
        <v>28.208425972462429</v>
      </c>
      <c r="U695" s="38">
        <f t="shared" si="136"/>
        <v>1833.5476882100579</v>
      </c>
      <c r="V695" s="34"/>
      <c r="W695" s="34"/>
      <c r="X695" s="34"/>
      <c r="Y695" s="34"/>
      <c r="Z695" s="34"/>
      <c r="AA695" s="34"/>
      <c r="AB695" s="34"/>
      <c r="AC695" s="34"/>
      <c r="AD695" s="34"/>
      <c r="AE695" s="34"/>
      <c r="AF695" s="34"/>
      <c r="AG695" s="34"/>
    </row>
    <row r="696" spans="2:33" x14ac:dyDescent="0.75">
      <c r="B696" s="4" t="s">
        <v>9</v>
      </c>
      <c r="C696" s="4">
        <v>692</v>
      </c>
      <c r="D696" s="4">
        <v>103</v>
      </c>
      <c r="E696" s="4">
        <f t="shared" si="130"/>
        <v>8.6388888888888893</v>
      </c>
      <c r="F696" s="11">
        <v>31.1</v>
      </c>
      <c r="G696" s="11">
        <f t="shared" si="137"/>
        <v>0.12500000000000089</v>
      </c>
      <c r="H696" s="11">
        <f t="shared" si="131"/>
        <v>0.45000000000000107</v>
      </c>
      <c r="I696" s="11">
        <f>'Vehicle Data'!$B$6*'WLTP Calculations'!G696</f>
        <v>36.585750000000267</v>
      </c>
      <c r="J696" s="11">
        <f>'Vehicle Data'!$B$6*9.81*'Vehicle Data'!$B$8</f>
        <v>57.42499320000001</v>
      </c>
      <c r="K696" s="11">
        <f>0.5*(1.225*'Vehicle Data'!B$9*'Vehicle Data'!B$7*'WLTP Calculations'!F696)</f>
        <v>3.7716525000000005</v>
      </c>
      <c r="L696" s="11">
        <f t="shared" si="138"/>
        <v>9.7782395700000274E-2</v>
      </c>
      <c r="M696" s="11">
        <f t="shared" si="139"/>
        <v>0.84473125174166908</v>
      </c>
      <c r="N696" s="11">
        <f t="shared" si="140"/>
        <v>0.98029164180972361</v>
      </c>
      <c r="O696" s="11">
        <f t="shared" si="132"/>
        <v>101.95033074821126</v>
      </c>
      <c r="P696" s="11">
        <f t="shared" si="133"/>
        <v>0</v>
      </c>
      <c r="Q696" s="9">
        <f t="shared" si="141"/>
        <v>74693.112913964054</v>
      </c>
      <c r="R696" s="9">
        <f t="shared" si="134"/>
        <v>74.693112913964057</v>
      </c>
      <c r="S696" s="9">
        <f t="shared" si="142"/>
        <v>28208.425972462428</v>
      </c>
      <c r="T696" s="38">
        <f t="shared" si="135"/>
        <v>28.208425972462429</v>
      </c>
      <c r="U696" s="38">
        <f t="shared" si="136"/>
        <v>1833.5476882100579</v>
      </c>
      <c r="V696" s="34"/>
      <c r="W696" s="34"/>
      <c r="X696" s="34"/>
      <c r="Y696" s="34"/>
      <c r="Z696" s="34"/>
      <c r="AA696" s="34"/>
      <c r="AB696" s="34"/>
      <c r="AC696" s="34"/>
      <c r="AD696" s="34"/>
      <c r="AE696" s="34"/>
      <c r="AF696" s="34"/>
      <c r="AG696" s="34"/>
    </row>
    <row r="697" spans="2:33" x14ac:dyDescent="0.75">
      <c r="B697" s="4" t="s">
        <v>9</v>
      </c>
      <c r="C697" s="4">
        <v>693</v>
      </c>
      <c r="D697" s="4">
        <v>104</v>
      </c>
      <c r="E697" s="4">
        <f t="shared" si="130"/>
        <v>8.8333333333333339</v>
      </c>
      <c r="F697" s="11">
        <v>31.8</v>
      </c>
      <c r="G697" s="11">
        <f t="shared" si="137"/>
        <v>0.22222222222222232</v>
      </c>
      <c r="H697" s="11">
        <f t="shared" si="131"/>
        <v>0.80000000000000071</v>
      </c>
      <c r="I697" s="11">
        <f>'Vehicle Data'!$B$6*'WLTP Calculations'!G697</f>
        <v>65.04133333333337</v>
      </c>
      <c r="J697" s="11">
        <f>'Vehicle Data'!$B$6*9.81*'Vehicle Data'!$B$8</f>
        <v>57.42499320000001</v>
      </c>
      <c r="K697" s="11">
        <f>0.5*(1.225*'Vehicle Data'!B$9*'Vehicle Data'!B$7*'WLTP Calculations'!F697)</f>
        <v>3.8565450000000006</v>
      </c>
      <c r="L697" s="11">
        <f t="shared" si="138"/>
        <v>0.12632287153333338</v>
      </c>
      <c r="M697" s="11">
        <f t="shared" si="139"/>
        <v>1.1158520318777783</v>
      </c>
      <c r="N697" s="11">
        <f t="shared" si="140"/>
        <v>1.0952135954375006</v>
      </c>
      <c r="O697" s="11">
        <f t="shared" si="132"/>
        <v>114.99742752093756</v>
      </c>
      <c r="P697" s="11">
        <f t="shared" si="133"/>
        <v>0</v>
      </c>
      <c r="Q697" s="9">
        <f t="shared" si="141"/>
        <v>74808.110341484993</v>
      </c>
      <c r="R697" s="9">
        <f t="shared" si="134"/>
        <v>74.808110341484991</v>
      </c>
      <c r="S697" s="9">
        <f t="shared" si="142"/>
        <v>28208.425972462428</v>
      </c>
      <c r="T697" s="38">
        <f t="shared" si="135"/>
        <v>28.208425972462429</v>
      </c>
      <c r="U697" s="38">
        <f t="shared" si="136"/>
        <v>1833.5476882100579</v>
      </c>
      <c r="V697" s="34"/>
      <c r="W697" s="34"/>
      <c r="X697" s="34"/>
      <c r="Y697" s="34"/>
      <c r="Z697" s="34"/>
      <c r="AA697" s="34"/>
      <c r="AB697" s="34"/>
      <c r="AC697" s="34"/>
      <c r="AD697" s="34"/>
      <c r="AE697" s="34"/>
      <c r="AF697" s="34"/>
      <c r="AG697" s="34"/>
    </row>
    <row r="698" spans="2:33" x14ac:dyDescent="0.75">
      <c r="B698" s="4" t="s">
        <v>9</v>
      </c>
      <c r="C698" s="4">
        <v>694</v>
      </c>
      <c r="D698" s="4">
        <v>105</v>
      </c>
      <c r="E698" s="4">
        <f t="shared" si="130"/>
        <v>9.0833333333333339</v>
      </c>
      <c r="F698" s="11">
        <v>32.700000000000003</v>
      </c>
      <c r="G698" s="11">
        <f t="shared" si="137"/>
        <v>0.19444444444444464</v>
      </c>
      <c r="H698" s="11">
        <f t="shared" si="131"/>
        <v>0.70000000000000107</v>
      </c>
      <c r="I698" s="11">
        <f>'Vehicle Data'!$B$6*'WLTP Calculations'!G698</f>
        <v>56.91116666666673</v>
      </c>
      <c r="J698" s="11">
        <f>'Vehicle Data'!$B$6*9.81*'Vehicle Data'!$B$8</f>
        <v>57.42499320000001</v>
      </c>
      <c r="K698" s="11">
        <f>0.5*(1.225*'Vehicle Data'!B$9*'Vehicle Data'!B$7*'WLTP Calculations'!F698)</f>
        <v>3.9656925000000007</v>
      </c>
      <c r="L698" s="11">
        <f t="shared" si="138"/>
        <v>0.11830185236666675</v>
      </c>
      <c r="M698" s="11">
        <f t="shared" si="139"/>
        <v>1.074575158997223</v>
      </c>
      <c r="N698" s="11">
        <f t="shared" si="140"/>
        <v>0.76441280592083338</v>
      </c>
      <c r="O698" s="11">
        <f t="shared" si="132"/>
        <v>81.027757427608336</v>
      </c>
      <c r="P698" s="11">
        <f t="shared" si="133"/>
        <v>0</v>
      </c>
      <c r="Q698" s="9">
        <f t="shared" si="141"/>
        <v>74889.138098912605</v>
      </c>
      <c r="R698" s="9">
        <f t="shared" si="134"/>
        <v>74.889138098912611</v>
      </c>
      <c r="S698" s="9">
        <f t="shared" si="142"/>
        <v>28208.425972462428</v>
      </c>
      <c r="T698" s="38">
        <f t="shared" si="135"/>
        <v>28.208425972462429</v>
      </c>
      <c r="U698" s="38">
        <f t="shared" si="136"/>
        <v>1833.5476882100579</v>
      </c>
      <c r="V698" s="34"/>
      <c r="W698" s="34"/>
      <c r="X698" s="34"/>
      <c r="Y698" s="34"/>
      <c r="Z698" s="34"/>
      <c r="AA698" s="34"/>
      <c r="AB698" s="34"/>
      <c r="AC698" s="34"/>
      <c r="AD698" s="34"/>
      <c r="AE698" s="34"/>
      <c r="AF698" s="34"/>
      <c r="AG698" s="34"/>
    </row>
    <row r="699" spans="2:33" x14ac:dyDescent="0.75">
      <c r="B699" s="4" t="s">
        <v>9</v>
      </c>
      <c r="C699" s="4">
        <v>695</v>
      </c>
      <c r="D699" s="4">
        <v>106</v>
      </c>
      <c r="E699" s="4">
        <f t="shared" si="130"/>
        <v>9.2222222222222232</v>
      </c>
      <c r="F699" s="11">
        <v>33.200000000000003</v>
      </c>
      <c r="G699" s="11">
        <f t="shared" si="137"/>
        <v>-4.1666666666666963E-2</v>
      </c>
      <c r="H699" s="11">
        <f t="shared" si="131"/>
        <v>-0.15000000000000213</v>
      </c>
      <c r="I699" s="11">
        <f>'Vehicle Data'!$B$6*'WLTP Calculations'!G699</f>
        <v>-12.195250000000089</v>
      </c>
      <c r="J699" s="11">
        <f>'Vehicle Data'!$B$6*9.81*'Vehicle Data'!$B$8</f>
        <v>57.42499320000001</v>
      </c>
      <c r="K699" s="11">
        <f>0.5*(1.225*'Vehicle Data'!B$9*'Vehicle Data'!B$7*'WLTP Calculations'!F699)</f>
        <v>4.0263300000000006</v>
      </c>
      <c r="L699" s="11">
        <f t="shared" si="138"/>
        <v>4.9256073199999924E-2</v>
      </c>
      <c r="M699" s="11">
        <f t="shared" si="139"/>
        <v>0.45425045284444376</v>
      </c>
      <c r="N699" s="11">
        <f t="shared" si="140"/>
        <v>-0.39313128417777909</v>
      </c>
      <c r="O699" s="11">
        <f t="shared" si="132"/>
        <v>0</v>
      </c>
      <c r="P699" s="11">
        <f t="shared" si="133"/>
        <v>-42.065047407022362</v>
      </c>
      <c r="Q699" s="9">
        <f t="shared" si="141"/>
        <v>74889.138098912605</v>
      </c>
      <c r="R699" s="9">
        <f t="shared" si="134"/>
        <v>74.889138098912611</v>
      </c>
      <c r="S699" s="9">
        <f t="shared" si="142"/>
        <v>28250.491019869449</v>
      </c>
      <c r="T699" s="38">
        <f t="shared" si="135"/>
        <v>28.25049101986945</v>
      </c>
      <c r="U699" s="38">
        <f t="shared" si="136"/>
        <v>1836.2819162915143</v>
      </c>
      <c r="V699" s="34"/>
      <c r="W699" s="34"/>
      <c r="X699" s="34"/>
      <c r="Y699" s="34"/>
      <c r="Z699" s="34"/>
      <c r="AA699" s="34"/>
      <c r="AB699" s="34"/>
      <c r="AC699" s="34"/>
      <c r="AD699" s="34"/>
      <c r="AE699" s="34"/>
      <c r="AF699" s="34"/>
      <c r="AG699" s="34"/>
    </row>
    <row r="700" spans="2:33" x14ac:dyDescent="0.75">
      <c r="B700" s="4" t="s">
        <v>9</v>
      </c>
      <c r="C700" s="4">
        <v>696</v>
      </c>
      <c r="D700" s="4">
        <v>107</v>
      </c>
      <c r="E700" s="4">
        <f t="shared" si="130"/>
        <v>9</v>
      </c>
      <c r="F700" s="11">
        <v>32.4</v>
      </c>
      <c r="G700" s="11">
        <f t="shared" si="137"/>
        <v>-0.68055555555555625</v>
      </c>
      <c r="H700" s="11">
        <f t="shared" si="131"/>
        <v>-2.4500000000000011</v>
      </c>
      <c r="I700" s="11">
        <f>'Vehicle Data'!$B$6*'WLTP Calculations'!G700</f>
        <v>-199.18908333333357</v>
      </c>
      <c r="J700" s="11">
        <f>'Vehicle Data'!$B$6*9.81*'Vehicle Data'!$B$8</f>
        <v>57.42499320000001</v>
      </c>
      <c r="K700" s="11">
        <f>0.5*(1.225*'Vehicle Data'!B$9*'Vehicle Data'!B$7*'WLTP Calculations'!F700)</f>
        <v>3.9293100000000001</v>
      </c>
      <c r="L700" s="11">
        <f t="shared" si="138"/>
        <v>-0.13783478013333356</v>
      </c>
      <c r="M700" s="11">
        <f t="shared" si="139"/>
        <v>-1.240513021200002</v>
      </c>
      <c r="N700" s="11">
        <f t="shared" si="140"/>
        <v>-1.4356047616680563</v>
      </c>
      <c r="O700" s="11">
        <f t="shared" si="132"/>
        <v>0</v>
      </c>
      <c r="P700" s="11">
        <f t="shared" si="133"/>
        <v>-155.04531426015006</v>
      </c>
      <c r="Q700" s="9">
        <f t="shared" si="141"/>
        <v>74889.138098912605</v>
      </c>
      <c r="R700" s="9">
        <f t="shared" si="134"/>
        <v>74.889138098912611</v>
      </c>
      <c r="S700" s="9">
        <f t="shared" si="142"/>
        <v>28405.5363341296</v>
      </c>
      <c r="T700" s="38">
        <f t="shared" si="135"/>
        <v>28.4055363341296</v>
      </c>
      <c r="U700" s="38">
        <f t="shared" si="136"/>
        <v>1846.3598617184241</v>
      </c>
      <c r="V700" s="34"/>
      <c r="W700" s="34"/>
      <c r="X700" s="34"/>
      <c r="Y700" s="34"/>
      <c r="Z700" s="34"/>
      <c r="AA700" s="34"/>
      <c r="AB700" s="34"/>
      <c r="AC700" s="34"/>
      <c r="AD700" s="34"/>
      <c r="AE700" s="34"/>
      <c r="AF700" s="34"/>
      <c r="AG700" s="34"/>
    </row>
    <row r="701" spans="2:33" x14ac:dyDescent="0.75">
      <c r="B701" s="4" t="s">
        <v>9</v>
      </c>
      <c r="C701" s="4">
        <v>697</v>
      </c>
      <c r="D701" s="4">
        <v>108</v>
      </c>
      <c r="E701" s="4">
        <f t="shared" si="130"/>
        <v>7.8611111111111107</v>
      </c>
      <c r="F701" s="11">
        <v>28.3</v>
      </c>
      <c r="G701" s="11">
        <f t="shared" si="137"/>
        <v>-0.91666666666666652</v>
      </c>
      <c r="H701" s="11">
        <f t="shared" si="131"/>
        <v>-3.2999999999999989</v>
      </c>
      <c r="I701" s="11">
        <f>'Vehicle Data'!$B$6*'WLTP Calculations'!G701</f>
        <v>-268.2955</v>
      </c>
      <c r="J701" s="11">
        <f>'Vehicle Data'!$B$6*9.81*'Vehicle Data'!$B$8</f>
        <v>57.42499320000001</v>
      </c>
      <c r="K701" s="11">
        <f>0.5*(1.225*'Vehicle Data'!B$9*'Vehicle Data'!B$7*'WLTP Calculations'!F701)</f>
        <v>3.4320825000000004</v>
      </c>
      <c r="L701" s="11">
        <f t="shared" si="138"/>
        <v>-0.20743842429999998</v>
      </c>
      <c r="M701" s="11">
        <f t="shared" si="139"/>
        <v>-1.6306965021361108</v>
      </c>
      <c r="N701" s="11">
        <f t="shared" si="140"/>
        <v>-1.355824012795833</v>
      </c>
      <c r="O701" s="11">
        <f t="shared" si="132"/>
        <v>0</v>
      </c>
      <c r="P701" s="11">
        <f t="shared" si="133"/>
        <v>-147.7848173947458</v>
      </c>
      <c r="Q701" s="9">
        <f t="shared" si="141"/>
        <v>74889.138098912605</v>
      </c>
      <c r="R701" s="9">
        <f t="shared" si="134"/>
        <v>74.889138098912611</v>
      </c>
      <c r="S701" s="9">
        <f t="shared" si="142"/>
        <v>28553.321151524346</v>
      </c>
      <c r="T701" s="38">
        <f t="shared" si="135"/>
        <v>28.553321151524347</v>
      </c>
      <c r="U701" s="38">
        <f t="shared" si="136"/>
        <v>1855.9658748490826</v>
      </c>
      <c r="V701" s="34"/>
      <c r="W701" s="34"/>
      <c r="X701" s="34"/>
      <c r="Y701" s="34"/>
      <c r="Z701" s="34"/>
      <c r="AA701" s="34"/>
      <c r="AB701" s="34"/>
      <c r="AC701" s="34"/>
      <c r="AD701" s="34"/>
      <c r="AE701" s="34"/>
      <c r="AF701" s="34"/>
      <c r="AG701" s="34"/>
    </row>
    <row r="702" spans="2:33" x14ac:dyDescent="0.75">
      <c r="B702" s="4" t="s">
        <v>9</v>
      </c>
      <c r="C702" s="4">
        <v>698</v>
      </c>
      <c r="D702" s="4">
        <v>109</v>
      </c>
      <c r="E702" s="4">
        <f t="shared" si="130"/>
        <v>7.166666666666667</v>
      </c>
      <c r="F702" s="11">
        <v>25.8</v>
      </c>
      <c r="G702" s="11">
        <f t="shared" si="137"/>
        <v>-0.72222222222222188</v>
      </c>
      <c r="H702" s="11">
        <f t="shared" si="131"/>
        <v>-2.5999999999999996</v>
      </c>
      <c r="I702" s="11">
        <f>'Vehicle Data'!$B$6*'WLTP Calculations'!G702</f>
        <v>-211.38433333333325</v>
      </c>
      <c r="J702" s="11">
        <f>'Vehicle Data'!$B$6*9.81*'Vehicle Data'!$B$8</f>
        <v>57.42499320000001</v>
      </c>
      <c r="K702" s="11">
        <f>0.5*(1.225*'Vehicle Data'!B$9*'Vehicle Data'!B$7*'WLTP Calculations'!F702)</f>
        <v>3.1288950000000004</v>
      </c>
      <c r="L702" s="11">
        <f t="shared" si="138"/>
        <v>-0.15083044513333324</v>
      </c>
      <c r="M702" s="11">
        <f t="shared" si="139"/>
        <v>-1.0809515234555549</v>
      </c>
      <c r="N702" s="11">
        <f t="shared" si="140"/>
        <v>-0.86893494288472217</v>
      </c>
      <c r="O702" s="11">
        <f t="shared" si="132"/>
        <v>0</v>
      </c>
      <c r="P702" s="11">
        <f t="shared" si="133"/>
        <v>-95.582843717319435</v>
      </c>
      <c r="Q702" s="9">
        <f t="shared" si="141"/>
        <v>74889.138098912605</v>
      </c>
      <c r="R702" s="9">
        <f t="shared" si="134"/>
        <v>74.889138098912611</v>
      </c>
      <c r="S702" s="9">
        <f t="shared" si="142"/>
        <v>28648.903995241664</v>
      </c>
      <c r="T702" s="38">
        <f t="shared" si="135"/>
        <v>28.648903995241664</v>
      </c>
      <c r="U702" s="38">
        <f t="shared" si="136"/>
        <v>1862.1787596907081</v>
      </c>
      <c r="V702" s="34"/>
      <c r="W702" s="34"/>
      <c r="X702" s="34"/>
      <c r="Y702" s="34"/>
      <c r="Z702" s="34"/>
      <c r="AA702" s="34"/>
      <c r="AB702" s="34"/>
      <c r="AC702" s="34"/>
      <c r="AD702" s="34"/>
      <c r="AE702" s="34"/>
      <c r="AF702" s="34"/>
      <c r="AG702" s="34"/>
    </row>
    <row r="703" spans="2:33" x14ac:dyDescent="0.75">
      <c r="B703" s="4" t="s">
        <v>9</v>
      </c>
      <c r="C703" s="4">
        <v>699</v>
      </c>
      <c r="D703" s="4">
        <v>110</v>
      </c>
      <c r="E703" s="4">
        <f t="shared" si="130"/>
        <v>6.416666666666667</v>
      </c>
      <c r="F703" s="11">
        <v>23.1</v>
      </c>
      <c r="G703" s="11">
        <f t="shared" si="137"/>
        <v>-0.5555555555555558</v>
      </c>
      <c r="H703" s="11">
        <f t="shared" si="131"/>
        <v>-2</v>
      </c>
      <c r="I703" s="11">
        <f>'Vehicle Data'!$B$6*'WLTP Calculations'!G703</f>
        <v>-162.60333333333344</v>
      </c>
      <c r="J703" s="11">
        <f>'Vehicle Data'!$B$6*9.81*'Vehicle Data'!$B$8</f>
        <v>57.42499320000001</v>
      </c>
      <c r="K703" s="11">
        <f>0.5*(1.225*'Vehicle Data'!B$9*'Vehicle Data'!B$7*'WLTP Calculations'!F703)</f>
        <v>2.8014525000000003</v>
      </c>
      <c r="L703" s="11">
        <f t="shared" si="138"/>
        <v>-0.10237688763333343</v>
      </c>
      <c r="M703" s="11">
        <f t="shared" si="139"/>
        <v>-0.65691836231388956</v>
      </c>
      <c r="N703" s="11">
        <f t="shared" si="140"/>
        <v>-0.38043944975509325</v>
      </c>
      <c r="O703" s="11">
        <f t="shared" si="132"/>
        <v>0</v>
      </c>
      <c r="P703" s="11">
        <f t="shared" si="133"/>
        <v>-42.228778922815351</v>
      </c>
      <c r="Q703" s="9">
        <f t="shared" si="141"/>
        <v>74889.138098912605</v>
      </c>
      <c r="R703" s="9">
        <f t="shared" si="134"/>
        <v>74.889138098912611</v>
      </c>
      <c r="S703" s="9">
        <f t="shared" si="142"/>
        <v>28691.132774164478</v>
      </c>
      <c r="T703" s="38">
        <f t="shared" si="135"/>
        <v>28.69113277416448</v>
      </c>
      <c r="U703" s="38">
        <f t="shared" si="136"/>
        <v>1864.9236303206912</v>
      </c>
      <c r="V703" s="34"/>
      <c r="W703" s="34"/>
      <c r="X703" s="34"/>
      <c r="Y703" s="34"/>
      <c r="Z703" s="34"/>
      <c r="AA703" s="34"/>
      <c r="AB703" s="34"/>
      <c r="AC703" s="34"/>
      <c r="AD703" s="34"/>
      <c r="AE703" s="34"/>
      <c r="AF703" s="34"/>
      <c r="AG703" s="34"/>
    </row>
    <row r="704" spans="2:33" x14ac:dyDescent="0.75">
      <c r="B704" s="4" t="s">
        <v>9</v>
      </c>
      <c r="C704" s="4">
        <v>700</v>
      </c>
      <c r="D704" s="4">
        <v>111</v>
      </c>
      <c r="E704" s="4">
        <f t="shared" si="130"/>
        <v>6.0555555555555554</v>
      </c>
      <c r="F704" s="11">
        <v>21.8</v>
      </c>
      <c r="G704" s="11">
        <f t="shared" si="137"/>
        <v>-0.26388888888888928</v>
      </c>
      <c r="H704" s="11">
        <f t="shared" si="131"/>
        <v>-0.95000000000000107</v>
      </c>
      <c r="I704" s="11">
        <f>'Vehicle Data'!$B$6*'WLTP Calculations'!G704</f>
        <v>-77.236583333333456</v>
      </c>
      <c r="J704" s="11">
        <f>'Vehicle Data'!$B$6*9.81*'Vehicle Data'!$B$8</f>
        <v>57.42499320000001</v>
      </c>
      <c r="K704" s="11">
        <f>0.5*(1.225*'Vehicle Data'!B$9*'Vehicle Data'!B$7*'WLTP Calculations'!F704)</f>
        <v>2.6437950000000003</v>
      </c>
      <c r="L704" s="11">
        <f t="shared" si="138"/>
        <v>-1.7167795133333445E-2</v>
      </c>
      <c r="M704" s="11">
        <f t="shared" si="139"/>
        <v>-0.10396053719629697</v>
      </c>
      <c r="N704" s="11">
        <f t="shared" si="140"/>
        <v>2.891939230555518E-2</v>
      </c>
      <c r="O704" s="11">
        <f t="shared" si="132"/>
        <v>3.2389719382221802</v>
      </c>
      <c r="P704" s="11">
        <f t="shared" si="133"/>
        <v>0</v>
      </c>
      <c r="Q704" s="9">
        <f t="shared" si="141"/>
        <v>74892.377070850824</v>
      </c>
      <c r="R704" s="9">
        <f t="shared" si="134"/>
        <v>74.892377070850827</v>
      </c>
      <c r="S704" s="9">
        <f t="shared" si="142"/>
        <v>28691.132774164478</v>
      </c>
      <c r="T704" s="38">
        <f t="shared" si="135"/>
        <v>28.69113277416448</v>
      </c>
      <c r="U704" s="38">
        <f t="shared" si="136"/>
        <v>1864.9236303206912</v>
      </c>
      <c r="V704" s="34"/>
      <c r="W704" s="34"/>
      <c r="X704" s="34"/>
      <c r="Y704" s="34"/>
      <c r="Z704" s="34"/>
      <c r="AA704" s="34"/>
      <c r="AB704" s="34"/>
      <c r="AC704" s="34"/>
      <c r="AD704" s="34"/>
      <c r="AE704" s="34"/>
      <c r="AF704" s="34"/>
      <c r="AG704" s="34"/>
    </row>
    <row r="705" spans="2:33" x14ac:dyDescent="0.75">
      <c r="B705" s="4" t="s">
        <v>9</v>
      </c>
      <c r="C705" s="4">
        <v>701</v>
      </c>
      <c r="D705" s="4">
        <v>112</v>
      </c>
      <c r="E705" s="4">
        <f t="shared" si="130"/>
        <v>5.8888888888888884</v>
      </c>
      <c r="F705" s="11">
        <v>21.2</v>
      </c>
      <c r="G705" s="11">
        <f t="shared" si="137"/>
        <v>-0.11111111111111116</v>
      </c>
      <c r="H705" s="11">
        <f t="shared" si="131"/>
        <v>-0.40000000000000036</v>
      </c>
      <c r="I705" s="11">
        <f>'Vehicle Data'!$B$6*'WLTP Calculations'!G705</f>
        <v>-32.520666666666685</v>
      </c>
      <c r="J705" s="11">
        <f>'Vehicle Data'!$B$6*9.81*'Vehicle Data'!$B$8</f>
        <v>57.42499320000001</v>
      </c>
      <c r="K705" s="11">
        <f>0.5*(1.225*'Vehicle Data'!B$9*'Vehicle Data'!B$7*'WLTP Calculations'!F705)</f>
        <v>2.5710299999999999</v>
      </c>
      <c r="L705" s="11">
        <f t="shared" si="138"/>
        <v>2.7475356533333325E-2</v>
      </c>
      <c r="M705" s="11">
        <f t="shared" si="139"/>
        <v>0.16179932180740733</v>
      </c>
      <c r="N705" s="11">
        <f t="shared" si="140"/>
        <v>0.23210433204259268</v>
      </c>
      <c r="O705" s="11">
        <f t="shared" si="132"/>
        <v>26.227789520812973</v>
      </c>
      <c r="P705" s="11">
        <f t="shared" si="133"/>
        <v>0</v>
      </c>
      <c r="Q705" s="9">
        <f t="shared" si="141"/>
        <v>74918.604860371634</v>
      </c>
      <c r="R705" s="9">
        <f t="shared" si="134"/>
        <v>74.91860486037163</v>
      </c>
      <c r="S705" s="9">
        <f t="shared" si="142"/>
        <v>28691.132774164478</v>
      </c>
      <c r="T705" s="38">
        <f t="shared" si="135"/>
        <v>28.69113277416448</v>
      </c>
      <c r="U705" s="38">
        <f t="shared" si="136"/>
        <v>1864.9236303206912</v>
      </c>
      <c r="V705" s="34"/>
      <c r="W705" s="34"/>
      <c r="X705" s="34"/>
      <c r="Y705" s="34"/>
      <c r="Z705" s="34"/>
      <c r="AA705" s="34"/>
      <c r="AB705" s="34"/>
      <c r="AC705" s="34"/>
      <c r="AD705" s="34"/>
      <c r="AE705" s="34"/>
      <c r="AF705" s="34"/>
      <c r="AG705" s="34"/>
    </row>
    <row r="706" spans="2:33" x14ac:dyDescent="0.75">
      <c r="B706" s="4" t="s">
        <v>9</v>
      </c>
      <c r="C706" s="4">
        <v>702</v>
      </c>
      <c r="D706" s="4">
        <v>113</v>
      </c>
      <c r="E706" s="4">
        <f t="shared" si="130"/>
        <v>5.833333333333333</v>
      </c>
      <c r="F706" s="11">
        <v>21</v>
      </c>
      <c r="G706" s="11">
        <f t="shared" si="137"/>
        <v>-2.7777777777777679E-2</v>
      </c>
      <c r="H706" s="11">
        <f t="shared" si="131"/>
        <v>-9.9999999999999645E-2</v>
      </c>
      <c r="I706" s="11">
        <f>'Vehicle Data'!$B$6*'WLTP Calculations'!G706</f>
        <v>-8.1301666666666392</v>
      </c>
      <c r="J706" s="11">
        <f>'Vehicle Data'!$B$6*9.81*'Vehicle Data'!$B$8</f>
        <v>57.42499320000001</v>
      </c>
      <c r="K706" s="11">
        <f>0.5*(1.225*'Vehicle Data'!B$9*'Vehicle Data'!B$7*'WLTP Calculations'!F706)</f>
        <v>2.5467750000000002</v>
      </c>
      <c r="L706" s="11">
        <f t="shared" si="138"/>
        <v>5.1841601533333372E-2</v>
      </c>
      <c r="M706" s="11">
        <f t="shared" si="139"/>
        <v>0.30240934227777799</v>
      </c>
      <c r="N706" s="11">
        <f t="shared" si="140"/>
        <v>0.31426583533333352</v>
      </c>
      <c r="O706" s="11">
        <f t="shared" si="132"/>
        <v>35.826305228000024</v>
      </c>
      <c r="P706" s="11">
        <f t="shared" si="133"/>
        <v>0</v>
      </c>
      <c r="Q706" s="9">
        <f t="shared" si="141"/>
        <v>74954.431165599628</v>
      </c>
      <c r="R706" s="9">
        <f t="shared" si="134"/>
        <v>74.95443116559963</v>
      </c>
      <c r="S706" s="9">
        <f t="shared" si="142"/>
        <v>28691.132774164478</v>
      </c>
      <c r="T706" s="38">
        <f t="shared" si="135"/>
        <v>28.69113277416448</v>
      </c>
      <c r="U706" s="38">
        <f t="shared" si="136"/>
        <v>1864.9236303206912</v>
      </c>
      <c r="V706" s="34"/>
      <c r="W706" s="34"/>
      <c r="X706" s="34"/>
      <c r="Y706" s="34"/>
      <c r="Z706" s="34"/>
      <c r="AA706" s="34"/>
      <c r="AB706" s="34"/>
      <c r="AC706" s="34"/>
      <c r="AD706" s="34"/>
      <c r="AE706" s="34"/>
      <c r="AF706" s="34"/>
      <c r="AG706" s="34"/>
    </row>
    <row r="707" spans="2:33" x14ac:dyDescent="0.75">
      <c r="B707" s="4" t="s">
        <v>9</v>
      </c>
      <c r="C707" s="4">
        <v>703</v>
      </c>
      <c r="D707" s="4">
        <v>114</v>
      </c>
      <c r="E707" s="4">
        <f t="shared" si="130"/>
        <v>5.833333333333333</v>
      </c>
      <c r="F707" s="11">
        <v>21</v>
      </c>
      <c r="G707" s="11">
        <f t="shared" si="137"/>
        <v>-1.388888888888884E-2</v>
      </c>
      <c r="H707" s="11">
        <f t="shared" si="131"/>
        <v>-5.0000000000000711E-2</v>
      </c>
      <c r="I707" s="11">
        <f>'Vehicle Data'!$B$6*'WLTP Calculations'!G707</f>
        <v>-4.0650833333333196</v>
      </c>
      <c r="J707" s="11">
        <f>'Vehicle Data'!$B$6*9.81*'Vehicle Data'!$B$8</f>
        <v>57.42499320000001</v>
      </c>
      <c r="K707" s="11">
        <f>0.5*(1.225*'Vehicle Data'!B$9*'Vehicle Data'!B$7*'WLTP Calculations'!F707)</f>
        <v>2.5467750000000002</v>
      </c>
      <c r="L707" s="11">
        <f t="shared" si="138"/>
        <v>5.5906684866666695E-2</v>
      </c>
      <c r="M707" s="11">
        <f t="shared" si="139"/>
        <v>0.32612232838888905</v>
      </c>
      <c r="N707" s="11">
        <f t="shared" si="140"/>
        <v>0.20731030756898167</v>
      </c>
      <c r="O707" s="11">
        <f t="shared" si="132"/>
        <v>23.84068537043289</v>
      </c>
      <c r="P707" s="11">
        <f t="shared" si="133"/>
        <v>0</v>
      </c>
      <c r="Q707" s="9">
        <f t="shared" si="141"/>
        <v>74978.271850970064</v>
      </c>
      <c r="R707" s="9">
        <f t="shared" si="134"/>
        <v>74.97827185097006</v>
      </c>
      <c r="S707" s="9">
        <f t="shared" si="142"/>
        <v>28691.132774164478</v>
      </c>
      <c r="T707" s="38">
        <f t="shared" si="135"/>
        <v>28.69113277416448</v>
      </c>
      <c r="U707" s="38">
        <f t="shared" si="136"/>
        <v>1864.9236303206912</v>
      </c>
      <c r="V707" s="34"/>
      <c r="W707" s="34"/>
      <c r="X707" s="34"/>
      <c r="Y707" s="34"/>
      <c r="Z707" s="34"/>
      <c r="AA707" s="34"/>
      <c r="AB707" s="34"/>
      <c r="AC707" s="34"/>
      <c r="AD707" s="34"/>
      <c r="AE707" s="34"/>
      <c r="AF707" s="34"/>
      <c r="AG707" s="34"/>
    </row>
    <row r="708" spans="2:33" x14ac:dyDescent="0.75">
      <c r="B708" s="4" t="s">
        <v>9</v>
      </c>
      <c r="C708" s="4">
        <v>704</v>
      </c>
      <c r="D708" s="4">
        <v>115</v>
      </c>
      <c r="E708" s="4">
        <f t="shared" ref="E708:E771" si="143">F708/3.6</f>
        <v>5.8055555555555554</v>
      </c>
      <c r="F708" s="11">
        <v>20.9</v>
      </c>
      <c r="G708" s="11">
        <f t="shared" si="137"/>
        <v>-0.15277777777777768</v>
      </c>
      <c r="H708" s="11">
        <f t="shared" si="131"/>
        <v>-0.55000000000000071</v>
      </c>
      <c r="I708" s="11">
        <f>'Vehicle Data'!$B$6*'WLTP Calculations'!G708</f>
        <v>-44.715916666666644</v>
      </c>
      <c r="J708" s="11">
        <f>'Vehicle Data'!$B$6*9.81*'Vehicle Data'!$B$8</f>
        <v>57.42499320000001</v>
      </c>
      <c r="K708" s="11">
        <f>0.5*(1.225*'Vehicle Data'!B$9*'Vehicle Data'!B$7*'WLTP Calculations'!F708)</f>
        <v>2.5346475000000002</v>
      </c>
      <c r="L708" s="11">
        <f t="shared" si="138"/>
        <v>1.5243724033333366E-2</v>
      </c>
      <c r="M708" s="11">
        <f t="shared" si="139"/>
        <v>8.8498286749074256E-2</v>
      </c>
      <c r="N708" s="11">
        <f t="shared" si="140"/>
        <v>-0.12742742226018533</v>
      </c>
      <c r="O708" s="11">
        <f t="shared" si="132"/>
        <v>0</v>
      </c>
      <c r="P708" s="11">
        <f t="shared" si="133"/>
        <v>-14.781580982181499</v>
      </c>
      <c r="Q708" s="9">
        <f t="shared" si="141"/>
        <v>74978.271850970064</v>
      </c>
      <c r="R708" s="9">
        <f t="shared" si="134"/>
        <v>74.97827185097006</v>
      </c>
      <c r="S708" s="9">
        <f t="shared" si="142"/>
        <v>28705.914355146659</v>
      </c>
      <c r="T708" s="38">
        <f t="shared" si="135"/>
        <v>28.705914355146657</v>
      </c>
      <c r="U708" s="38">
        <f t="shared" si="136"/>
        <v>1865.8844330845327</v>
      </c>
      <c r="V708" s="34"/>
      <c r="W708" s="34"/>
      <c r="X708" s="34"/>
      <c r="Y708" s="34"/>
      <c r="Z708" s="34"/>
      <c r="AA708" s="34"/>
      <c r="AB708" s="34"/>
      <c r="AC708" s="34"/>
      <c r="AD708" s="34"/>
      <c r="AE708" s="34"/>
      <c r="AF708" s="34"/>
      <c r="AG708" s="34"/>
    </row>
    <row r="709" spans="2:33" x14ac:dyDescent="0.75">
      <c r="B709" s="4" t="s">
        <v>9</v>
      </c>
      <c r="C709" s="4">
        <v>705</v>
      </c>
      <c r="D709" s="4">
        <v>116</v>
      </c>
      <c r="E709" s="4">
        <f t="shared" si="143"/>
        <v>5.5277777777777777</v>
      </c>
      <c r="F709" s="11">
        <v>19.899999999999999</v>
      </c>
      <c r="G709" s="11">
        <f t="shared" si="137"/>
        <v>-0.41666666666666696</v>
      </c>
      <c r="H709" s="11">
        <f t="shared" ref="H709:H772" si="144">($F710-$F708)/2</f>
        <v>-1.5</v>
      </c>
      <c r="I709" s="11">
        <f>'Vehicle Data'!$B$6*'WLTP Calculations'!G709</f>
        <v>-121.9525000000001</v>
      </c>
      <c r="J709" s="11">
        <f>'Vehicle Data'!$B$6*9.81*'Vehicle Data'!$B$8</f>
        <v>57.42499320000001</v>
      </c>
      <c r="K709" s="11">
        <f>0.5*(1.225*'Vehicle Data'!B$9*'Vehicle Data'!B$7*'WLTP Calculations'!F709)</f>
        <v>2.4133724999999999</v>
      </c>
      <c r="L709" s="11">
        <f t="shared" si="138"/>
        <v>-6.2114134300000082E-2</v>
      </c>
      <c r="M709" s="11">
        <f t="shared" si="139"/>
        <v>-0.34335313126944489</v>
      </c>
      <c r="N709" s="11">
        <f t="shared" si="140"/>
        <v>-0.50861469049166674</v>
      </c>
      <c r="O709" s="11">
        <f t="shared" ref="O709:O772" si="145">IF((M709 + M710) / 2 &gt; 0, ((M709 + M710) / 2) * D710, 0)</f>
        <v>0</v>
      </c>
      <c r="P709" s="11">
        <f t="shared" ref="P709:P772" si="146">IF((M709 + M710) / 2 &lt; 0, ((M709 + M710) / 2) * D710, 0)</f>
        <v>-59.507918787525007</v>
      </c>
      <c r="Q709" s="9">
        <f t="shared" si="141"/>
        <v>74978.271850970064</v>
      </c>
      <c r="R709" s="9">
        <f t="shared" ref="R709:R772" si="147">Q709/1000</f>
        <v>74.97827185097006</v>
      </c>
      <c r="S709" s="9">
        <f t="shared" si="142"/>
        <v>28765.422273934182</v>
      </c>
      <c r="T709" s="38">
        <f t="shared" ref="T709:T772" si="148">S709/1000</f>
        <v>28.765422273934181</v>
      </c>
      <c r="U709" s="38">
        <f t="shared" ref="U709:U772" si="149">T709*X$4</f>
        <v>1869.7524478057219</v>
      </c>
      <c r="V709" s="34"/>
      <c r="W709" s="34"/>
      <c r="X709" s="34"/>
      <c r="Y709" s="34"/>
      <c r="Z709" s="34"/>
      <c r="AA709" s="34"/>
      <c r="AB709" s="34"/>
      <c r="AC709" s="34"/>
      <c r="AD709" s="34"/>
      <c r="AE709" s="34"/>
      <c r="AF709" s="34"/>
      <c r="AG709" s="34"/>
    </row>
    <row r="710" spans="2:33" x14ac:dyDescent="0.75">
      <c r="B710" s="4" t="s">
        <v>9</v>
      </c>
      <c r="C710" s="4">
        <v>706</v>
      </c>
      <c r="D710" s="4">
        <v>117</v>
      </c>
      <c r="E710" s="4">
        <f t="shared" si="143"/>
        <v>4.9722222222222214</v>
      </c>
      <c r="F710" s="11">
        <v>17.899999999999999</v>
      </c>
      <c r="G710" s="11">
        <f t="shared" ref="G710:G773" si="150">($E711-$E709)/2</f>
        <v>-0.66666666666666652</v>
      </c>
      <c r="H710" s="11">
        <f t="shared" si="144"/>
        <v>-2.3999999999999995</v>
      </c>
      <c r="I710" s="11">
        <f>'Vehicle Data'!$B$6*'WLTP Calculations'!G710</f>
        <v>-195.12399999999997</v>
      </c>
      <c r="J710" s="11">
        <f>'Vehicle Data'!$B$6*9.81*'Vehicle Data'!$B$8</f>
        <v>57.42499320000001</v>
      </c>
      <c r="K710" s="11">
        <f>0.5*(1.225*'Vehicle Data'!B$9*'Vehicle Data'!B$7*'WLTP Calculations'!F710)</f>
        <v>2.1708224999999999</v>
      </c>
      <c r="L710" s="11">
        <f t="shared" ref="L710:L773" si="151">(I710+J710+K710)/1000</f>
        <v>-0.13552818429999997</v>
      </c>
      <c r="M710" s="11">
        <f t="shared" ref="M710:M773" si="152">(L710*E710)</f>
        <v>-0.6738762497138886</v>
      </c>
      <c r="N710" s="11">
        <f t="shared" ref="N710:N773" si="153">(((M710+M711)/2)*(C711-C710))</f>
        <v>-0.64745914776388847</v>
      </c>
      <c r="O710" s="11">
        <f t="shared" si="145"/>
        <v>0</v>
      </c>
      <c r="P710" s="11">
        <f t="shared" si="146"/>
        <v>-76.400179436138842</v>
      </c>
      <c r="Q710" s="9">
        <f t="shared" ref="Q710:Q773" si="154">(Q709+O710)</f>
        <v>74978.271850970064</v>
      </c>
      <c r="R710" s="9">
        <f t="shared" si="147"/>
        <v>74.97827185097006</v>
      </c>
      <c r="S710" s="9">
        <f t="shared" ref="S710:T773" si="155">S709+(P710*-1)</f>
        <v>28841.822453370321</v>
      </c>
      <c r="T710" s="38">
        <f t="shared" si="148"/>
        <v>28.841822453370323</v>
      </c>
      <c r="U710" s="38">
        <f t="shared" si="149"/>
        <v>1874.7184594690709</v>
      </c>
      <c r="V710" s="34"/>
      <c r="W710" s="34"/>
      <c r="X710" s="34"/>
      <c r="Y710" s="34"/>
      <c r="Z710" s="34"/>
      <c r="AA710" s="34"/>
      <c r="AB710" s="34"/>
      <c r="AC710" s="34"/>
      <c r="AD710" s="34"/>
      <c r="AE710" s="34"/>
      <c r="AF710" s="34"/>
      <c r="AG710" s="34"/>
    </row>
    <row r="711" spans="2:33" x14ac:dyDescent="0.75">
      <c r="B711" s="4" t="s">
        <v>9</v>
      </c>
      <c r="C711" s="4">
        <v>707</v>
      </c>
      <c r="D711" s="4">
        <v>118</v>
      </c>
      <c r="E711" s="4">
        <f t="shared" si="143"/>
        <v>4.1944444444444446</v>
      </c>
      <c r="F711" s="11">
        <v>15.1</v>
      </c>
      <c r="G711" s="11">
        <f t="shared" si="150"/>
        <v>-0.70833333333333282</v>
      </c>
      <c r="H711" s="11">
        <f t="shared" si="144"/>
        <v>-2.5499999999999989</v>
      </c>
      <c r="I711" s="11">
        <f>'Vehicle Data'!$B$6*'WLTP Calculations'!G711</f>
        <v>-207.31924999999987</v>
      </c>
      <c r="J711" s="11">
        <f>'Vehicle Data'!$B$6*9.81*'Vehicle Data'!$B$8</f>
        <v>57.42499320000001</v>
      </c>
      <c r="K711" s="11">
        <f>0.5*(1.225*'Vehicle Data'!B$9*'Vehicle Data'!B$7*'WLTP Calculations'!F711)</f>
        <v>1.8312525000000002</v>
      </c>
      <c r="L711" s="11">
        <f t="shared" si="151"/>
        <v>-0.14806300429999986</v>
      </c>
      <c r="M711" s="11">
        <f t="shared" si="152"/>
        <v>-0.62104204581388833</v>
      </c>
      <c r="N711" s="11">
        <f t="shared" si="153"/>
        <v>-0.4297037253662036</v>
      </c>
      <c r="O711" s="11">
        <f t="shared" si="145"/>
        <v>0</v>
      </c>
      <c r="P711" s="11">
        <f t="shared" si="146"/>
        <v>-51.134743318578231</v>
      </c>
      <c r="Q711" s="9">
        <f t="shared" si="154"/>
        <v>74978.271850970064</v>
      </c>
      <c r="R711" s="9">
        <f t="shared" si="147"/>
        <v>74.97827185097006</v>
      </c>
      <c r="S711" s="9">
        <f t="shared" si="155"/>
        <v>28892.957196688898</v>
      </c>
      <c r="T711" s="38">
        <f t="shared" si="148"/>
        <v>28.892957196688897</v>
      </c>
      <c r="U711" s="38">
        <f t="shared" si="149"/>
        <v>1878.0422177847784</v>
      </c>
      <c r="V711" s="34"/>
      <c r="W711" s="34"/>
      <c r="X711" s="34"/>
      <c r="Y711" s="34"/>
      <c r="Z711" s="34"/>
      <c r="AA711" s="34"/>
      <c r="AB711" s="34"/>
      <c r="AC711" s="34"/>
      <c r="AD711" s="34"/>
      <c r="AE711" s="34"/>
      <c r="AF711" s="34"/>
      <c r="AG711" s="34"/>
    </row>
    <row r="712" spans="2:33" x14ac:dyDescent="0.75">
      <c r="B712" s="4" t="s">
        <v>9</v>
      </c>
      <c r="C712" s="4">
        <v>708</v>
      </c>
      <c r="D712" s="4">
        <v>119</v>
      </c>
      <c r="E712" s="4">
        <f t="shared" si="143"/>
        <v>3.5555555555555558</v>
      </c>
      <c r="F712" s="11">
        <v>12.8</v>
      </c>
      <c r="G712" s="11">
        <f t="shared" si="150"/>
        <v>-0.4305555555555558</v>
      </c>
      <c r="H712" s="11">
        <f t="shared" si="144"/>
        <v>-1.5499999999999998</v>
      </c>
      <c r="I712" s="11">
        <f>'Vehicle Data'!$B$6*'WLTP Calculations'!G712</f>
        <v>-126.01758333333342</v>
      </c>
      <c r="J712" s="11">
        <f>'Vehicle Data'!$B$6*9.81*'Vehicle Data'!$B$8</f>
        <v>57.42499320000001</v>
      </c>
      <c r="K712" s="11">
        <f>0.5*(1.225*'Vehicle Data'!B$9*'Vehicle Data'!B$7*'WLTP Calculations'!F712)</f>
        <v>1.5523200000000001</v>
      </c>
      <c r="L712" s="11">
        <f t="shared" si="151"/>
        <v>-6.7040270133333413E-2</v>
      </c>
      <c r="M712" s="11">
        <f t="shared" si="152"/>
        <v>-0.23836540491851882</v>
      </c>
      <c r="N712" s="11">
        <f t="shared" si="153"/>
        <v>6.0516750962960608E-3</v>
      </c>
      <c r="O712" s="11">
        <f t="shared" si="145"/>
        <v>0.7262010115555273</v>
      </c>
      <c r="P712" s="11">
        <f t="shared" si="146"/>
        <v>0</v>
      </c>
      <c r="Q712" s="9">
        <f t="shared" si="154"/>
        <v>74978.998051981616</v>
      </c>
      <c r="R712" s="9">
        <f t="shared" si="147"/>
        <v>74.97899805198162</v>
      </c>
      <c r="S712" s="9">
        <f t="shared" si="155"/>
        <v>28892.957196688898</v>
      </c>
      <c r="T712" s="38">
        <f t="shared" si="148"/>
        <v>28.892957196688897</v>
      </c>
      <c r="U712" s="38">
        <f t="shared" si="149"/>
        <v>1878.0422177847784</v>
      </c>
      <c r="V712" s="34"/>
      <c r="W712" s="34"/>
      <c r="X712" s="34"/>
      <c r="Y712" s="34"/>
      <c r="Z712" s="34"/>
      <c r="AA712" s="34"/>
      <c r="AB712" s="34"/>
      <c r="AC712" s="34"/>
      <c r="AD712" s="34"/>
      <c r="AE712" s="34"/>
      <c r="AF712" s="34"/>
      <c r="AG712" s="34"/>
    </row>
    <row r="713" spans="2:33" x14ac:dyDescent="0.75">
      <c r="B713" s="4" t="s">
        <v>9</v>
      </c>
      <c r="C713" s="4">
        <v>709</v>
      </c>
      <c r="D713" s="4">
        <v>120</v>
      </c>
      <c r="E713" s="4">
        <f t="shared" si="143"/>
        <v>3.333333333333333</v>
      </c>
      <c r="F713" s="11">
        <v>12</v>
      </c>
      <c r="G713" s="11">
        <f t="shared" si="150"/>
        <v>5.5555555555555358E-2</v>
      </c>
      <c r="H713" s="11">
        <f t="shared" si="144"/>
        <v>0.19999999999999929</v>
      </c>
      <c r="I713" s="11">
        <f>'Vehicle Data'!$B$6*'WLTP Calculations'!G713</f>
        <v>16.260333333333278</v>
      </c>
      <c r="J713" s="11">
        <f>'Vehicle Data'!$B$6*9.81*'Vehicle Data'!$B$8</f>
        <v>57.42499320000001</v>
      </c>
      <c r="K713" s="11">
        <f>0.5*(1.225*'Vehicle Data'!B$9*'Vehicle Data'!B$7*'WLTP Calculations'!F713)</f>
        <v>1.4553</v>
      </c>
      <c r="L713" s="11">
        <f t="shared" si="151"/>
        <v>7.5140626533333296E-2</v>
      </c>
      <c r="M713" s="11">
        <f t="shared" si="152"/>
        <v>0.25046875511111094</v>
      </c>
      <c r="N713" s="11">
        <f t="shared" si="153"/>
        <v>0.61353367842222217</v>
      </c>
      <c r="O713" s="11">
        <f t="shared" si="145"/>
        <v>74.237575089088878</v>
      </c>
      <c r="P713" s="11">
        <f t="shared" si="146"/>
        <v>0</v>
      </c>
      <c r="Q713" s="9">
        <f t="shared" si="154"/>
        <v>75053.23562707071</v>
      </c>
      <c r="R713" s="9">
        <f t="shared" si="147"/>
        <v>75.053235627070706</v>
      </c>
      <c r="S713" s="9">
        <f t="shared" si="155"/>
        <v>28892.957196688898</v>
      </c>
      <c r="T713" s="38">
        <f t="shared" si="148"/>
        <v>28.892957196688897</v>
      </c>
      <c r="U713" s="38">
        <f t="shared" si="149"/>
        <v>1878.0422177847784</v>
      </c>
      <c r="V713" s="34"/>
      <c r="W713" s="34"/>
      <c r="X713" s="34"/>
      <c r="Y713" s="34"/>
      <c r="Z713" s="34"/>
      <c r="AA713" s="34"/>
      <c r="AB713" s="34"/>
      <c r="AC713" s="34"/>
      <c r="AD713" s="34"/>
      <c r="AE713" s="34"/>
      <c r="AF713" s="34"/>
      <c r="AG713" s="34"/>
    </row>
    <row r="714" spans="2:33" x14ac:dyDescent="0.75">
      <c r="B714" s="4" t="s">
        <v>9</v>
      </c>
      <c r="C714" s="4">
        <v>710</v>
      </c>
      <c r="D714" s="4">
        <v>121</v>
      </c>
      <c r="E714" s="4">
        <f t="shared" si="143"/>
        <v>3.6666666666666665</v>
      </c>
      <c r="F714" s="11">
        <v>13.2</v>
      </c>
      <c r="G714" s="11">
        <f t="shared" si="150"/>
        <v>0.70833333333333348</v>
      </c>
      <c r="H714" s="11">
        <f t="shared" si="144"/>
        <v>2.5500000000000007</v>
      </c>
      <c r="I714" s="11">
        <f>'Vehicle Data'!$B$6*'WLTP Calculations'!G714</f>
        <v>207.31925000000007</v>
      </c>
      <c r="J714" s="11">
        <f>'Vehicle Data'!$B$6*9.81*'Vehicle Data'!$B$8</f>
        <v>57.42499320000001</v>
      </c>
      <c r="K714" s="11">
        <f>0.5*(1.225*'Vehicle Data'!B$9*'Vehicle Data'!B$7*'WLTP Calculations'!F714)</f>
        <v>1.60083</v>
      </c>
      <c r="L714" s="11">
        <f t="shared" si="151"/>
        <v>0.26634507320000006</v>
      </c>
      <c r="M714" s="11">
        <f t="shared" si="152"/>
        <v>0.97659860173333346</v>
      </c>
      <c r="N714" s="11">
        <f t="shared" si="153"/>
        <v>1.3923202010708338</v>
      </c>
      <c r="O714" s="11">
        <f t="shared" si="145"/>
        <v>169.86306453064171</v>
      </c>
      <c r="P714" s="11">
        <f t="shared" si="146"/>
        <v>0</v>
      </c>
      <c r="Q714" s="9">
        <f t="shared" si="154"/>
        <v>75223.09869160135</v>
      </c>
      <c r="R714" s="9">
        <f t="shared" si="147"/>
        <v>75.223098691601351</v>
      </c>
      <c r="S714" s="9">
        <f t="shared" si="155"/>
        <v>28892.957196688898</v>
      </c>
      <c r="T714" s="38">
        <f t="shared" si="148"/>
        <v>28.892957196688897</v>
      </c>
      <c r="U714" s="38">
        <f t="shared" si="149"/>
        <v>1878.0422177847784</v>
      </c>
      <c r="V714" s="34"/>
      <c r="W714" s="34"/>
      <c r="X714" s="34"/>
      <c r="Y714" s="34"/>
      <c r="Z714" s="34"/>
      <c r="AA714" s="34"/>
      <c r="AB714" s="34"/>
      <c r="AC714" s="34"/>
      <c r="AD714" s="34"/>
      <c r="AE714" s="34"/>
      <c r="AF714" s="34"/>
      <c r="AG714" s="34"/>
    </row>
    <row r="715" spans="2:33" x14ac:dyDescent="0.75">
      <c r="B715" s="4" t="s">
        <v>9</v>
      </c>
      <c r="C715" s="4">
        <v>711</v>
      </c>
      <c r="D715" s="4">
        <v>122</v>
      </c>
      <c r="E715" s="4">
        <f t="shared" si="143"/>
        <v>4.75</v>
      </c>
      <c r="F715" s="11">
        <v>17.100000000000001</v>
      </c>
      <c r="G715" s="11">
        <f t="shared" si="150"/>
        <v>1.0972222222222225</v>
      </c>
      <c r="H715" s="11">
        <f t="shared" si="144"/>
        <v>3.9500000000000011</v>
      </c>
      <c r="I715" s="11">
        <f>'Vehicle Data'!$B$6*'WLTP Calculations'!G715</f>
        <v>321.14158333333347</v>
      </c>
      <c r="J715" s="11">
        <f>'Vehicle Data'!$B$6*9.81*'Vehicle Data'!$B$8</f>
        <v>57.42499320000001</v>
      </c>
      <c r="K715" s="11">
        <f>0.5*(1.225*'Vehicle Data'!B$9*'Vehicle Data'!B$7*'WLTP Calculations'!F715)</f>
        <v>2.0738025000000002</v>
      </c>
      <c r="L715" s="11">
        <f t="shared" si="151"/>
        <v>0.38064037903333348</v>
      </c>
      <c r="M715" s="11">
        <f t="shared" si="152"/>
        <v>1.8080418004083341</v>
      </c>
      <c r="N715" s="11">
        <f t="shared" si="153"/>
        <v>1.6397158086675929</v>
      </c>
      <c r="O715" s="11">
        <f t="shared" si="145"/>
        <v>201.68504446611394</v>
      </c>
      <c r="P715" s="11">
        <f t="shared" si="146"/>
        <v>0</v>
      </c>
      <c r="Q715" s="9">
        <f t="shared" si="154"/>
        <v>75424.78373606746</v>
      </c>
      <c r="R715" s="9">
        <f t="shared" si="147"/>
        <v>75.424783736067454</v>
      </c>
      <c r="S715" s="9">
        <f t="shared" si="155"/>
        <v>28892.957196688898</v>
      </c>
      <c r="T715" s="38">
        <f t="shared" si="148"/>
        <v>28.892957196688897</v>
      </c>
      <c r="U715" s="38">
        <f t="shared" si="149"/>
        <v>1878.0422177847784</v>
      </c>
      <c r="V715" s="34"/>
      <c r="W715" s="34"/>
      <c r="X715" s="34"/>
      <c r="Y715" s="34"/>
      <c r="Z715" s="34"/>
      <c r="AA715" s="34"/>
      <c r="AB715" s="34"/>
      <c r="AC715" s="34"/>
      <c r="AD715" s="34"/>
      <c r="AE715" s="34"/>
      <c r="AF715" s="34"/>
      <c r="AG715" s="34"/>
    </row>
    <row r="716" spans="2:33" x14ac:dyDescent="0.75">
      <c r="B716" s="4" t="s">
        <v>9</v>
      </c>
      <c r="C716" s="4">
        <v>712</v>
      </c>
      <c r="D716" s="4">
        <v>123</v>
      </c>
      <c r="E716" s="4">
        <f t="shared" si="143"/>
        <v>5.8611111111111116</v>
      </c>
      <c r="F716" s="11">
        <v>21.1</v>
      </c>
      <c r="G716" s="11">
        <f t="shared" si="150"/>
        <v>0.65277777777777768</v>
      </c>
      <c r="H716" s="11">
        <f t="shared" si="144"/>
        <v>2.3499999999999996</v>
      </c>
      <c r="I716" s="11">
        <f>'Vehicle Data'!$B$6*'WLTP Calculations'!G716</f>
        <v>191.05891666666665</v>
      </c>
      <c r="J716" s="11">
        <f>'Vehicle Data'!$B$6*9.81*'Vehicle Data'!$B$8</f>
        <v>57.42499320000001</v>
      </c>
      <c r="K716" s="11">
        <f>0.5*(1.225*'Vehicle Data'!B$9*'Vehicle Data'!B$7*'WLTP Calculations'!F716)</f>
        <v>2.5589025000000003</v>
      </c>
      <c r="L716" s="11">
        <f t="shared" si="151"/>
        <v>0.25104281236666665</v>
      </c>
      <c r="M716" s="11">
        <f t="shared" si="152"/>
        <v>1.4713898169268518</v>
      </c>
      <c r="N716" s="11">
        <f t="shared" si="153"/>
        <v>0.929878019494907</v>
      </c>
      <c r="O716" s="11">
        <f t="shared" si="145"/>
        <v>115.30487441736847</v>
      </c>
      <c r="P716" s="11">
        <f t="shared" si="146"/>
        <v>0</v>
      </c>
      <c r="Q716" s="9">
        <f t="shared" si="154"/>
        <v>75540.088610484832</v>
      </c>
      <c r="R716" s="9">
        <f t="shared" si="147"/>
        <v>75.54008861048483</v>
      </c>
      <c r="S716" s="9">
        <f t="shared" si="155"/>
        <v>28892.957196688898</v>
      </c>
      <c r="T716" s="38">
        <f t="shared" si="148"/>
        <v>28.892957196688897</v>
      </c>
      <c r="U716" s="38">
        <f t="shared" si="149"/>
        <v>1878.0422177847784</v>
      </c>
      <c r="V716" s="34"/>
      <c r="W716" s="34"/>
      <c r="X716" s="34"/>
      <c r="Y716" s="34"/>
      <c r="Z716" s="34"/>
      <c r="AA716" s="34"/>
      <c r="AB716" s="34"/>
      <c r="AC716" s="34"/>
      <c r="AD716" s="34"/>
      <c r="AE716" s="34"/>
      <c r="AF716" s="34"/>
      <c r="AG716" s="34"/>
    </row>
    <row r="717" spans="2:33" x14ac:dyDescent="0.75">
      <c r="B717" s="4" t="s">
        <v>9</v>
      </c>
      <c r="C717" s="4">
        <v>713</v>
      </c>
      <c r="D717" s="4">
        <v>124</v>
      </c>
      <c r="E717" s="4">
        <f t="shared" si="143"/>
        <v>6.0555555555555554</v>
      </c>
      <c r="F717" s="11">
        <v>21.8</v>
      </c>
      <c r="G717" s="11">
        <f t="shared" si="150"/>
        <v>1.3888888888888395E-2</v>
      </c>
      <c r="H717" s="11">
        <f t="shared" si="144"/>
        <v>4.9999999999998934E-2</v>
      </c>
      <c r="I717" s="11">
        <f>'Vehicle Data'!$B$6*'WLTP Calculations'!G717</f>
        <v>4.0650833333331891</v>
      </c>
      <c r="J717" s="11">
        <f>'Vehicle Data'!$B$6*9.81*'Vehicle Data'!$B$8</f>
        <v>57.42499320000001</v>
      </c>
      <c r="K717" s="11">
        <f>0.5*(1.225*'Vehicle Data'!B$9*'Vehicle Data'!B$7*'WLTP Calculations'!F717)</f>
        <v>2.6437950000000003</v>
      </c>
      <c r="L717" s="11">
        <f t="shared" si="151"/>
        <v>6.4133871533333206E-2</v>
      </c>
      <c r="M717" s="11">
        <f t="shared" si="152"/>
        <v>0.38836622206296217</v>
      </c>
      <c r="N717" s="11">
        <f t="shared" si="153"/>
        <v>-2.4152528990741273E-2</v>
      </c>
      <c r="O717" s="11">
        <f t="shared" si="145"/>
        <v>0</v>
      </c>
      <c r="P717" s="11">
        <f t="shared" si="146"/>
        <v>-3.0190661238426593</v>
      </c>
      <c r="Q717" s="9">
        <f t="shared" si="154"/>
        <v>75540.088610484832</v>
      </c>
      <c r="R717" s="9">
        <f t="shared" si="147"/>
        <v>75.54008861048483</v>
      </c>
      <c r="S717" s="9">
        <f t="shared" si="155"/>
        <v>28895.976262812739</v>
      </c>
      <c r="T717" s="38">
        <f t="shared" si="148"/>
        <v>28.895976262812738</v>
      </c>
      <c r="U717" s="38">
        <f t="shared" si="149"/>
        <v>1878.2384570828281</v>
      </c>
      <c r="V717" s="34"/>
      <c r="W717" s="34"/>
      <c r="X717" s="34"/>
      <c r="Y717" s="34"/>
      <c r="Z717" s="34"/>
      <c r="AA717" s="34"/>
      <c r="AB717" s="34"/>
      <c r="AC717" s="34"/>
      <c r="AD717" s="34"/>
      <c r="AE717" s="34"/>
      <c r="AF717" s="34"/>
      <c r="AG717" s="34"/>
    </row>
    <row r="718" spans="2:33" x14ac:dyDescent="0.75">
      <c r="B718" s="4" t="s">
        <v>9</v>
      </c>
      <c r="C718" s="4">
        <v>714</v>
      </c>
      <c r="D718" s="4">
        <v>125</v>
      </c>
      <c r="E718" s="4">
        <f t="shared" si="143"/>
        <v>5.8888888888888884</v>
      </c>
      <c r="F718" s="11">
        <v>21.2</v>
      </c>
      <c r="G718" s="11">
        <f t="shared" si="150"/>
        <v>-0.45833333333333348</v>
      </c>
      <c r="H718" s="11">
        <f t="shared" si="144"/>
        <v>-1.6500000000000004</v>
      </c>
      <c r="I718" s="11">
        <f>'Vehicle Data'!$B$6*'WLTP Calculations'!G718</f>
        <v>-134.14775000000006</v>
      </c>
      <c r="J718" s="11">
        <f>'Vehicle Data'!$B$6*9.81*'Vehicle Data'!$B$8</f>
        <v>57.42499320000001</v>
      </c>
      <c r="K718" s="11">
        <f>0.5*(1.225*'Vehicle Data'!B$9*'Vehicle Data'!B$7*'WLTP Calculations'!F718)</f>
        <v>2.5710299999999999</v>
      </c>
      <c r="L718" s="11">
        <f t="shared" si="151"/>
        <v>-7.4151726800000053E-2</v>
      </c>
      <c r="M718" s="11">
        <f t="shared" si="152"/>
        <v>-0.43667128004444472</v>
      </c>
      <c r="N718" s="11">
        <f t="shared" si="153"/>
        <v>-0.82750595928842585</v>
      </c>
      <c r="O718" s="11">
        <f t="shared" si="145"/>
        <v>0</v>
      </c>
      <c r="P718" s="11">
        <f t="shared" si="146"/>
        <v>-104.26575087034166</v>
      </c>
      <c r="Q718" s="9">
        <f t="shared" si="154"/>
        <v>75540.088610484832</v>
      </c>
      <c r="R718" s="9">
        <f t="shared" si="147"/>
        <v>75.54008861048483</v>
      </c>
      <c r="S718" s="9">
        <f t="shared" si="155"/>
        <v>29000.242013683081</v>
      </c>
      <c r="T718" s="38">
        <f t="shared" si="148"/>
        <v>29.000242013683081</v>
      </c>
      <c r="U718" s="38">
        <f t="shared" si="149"/>
        <v>1885.0157308894004</v>
      </c>
      <c r="V718" s="34"/>
      <c r="W718" s="34"/>
      <c r="X718" s="34"/>
      <c r="Y718" s="34"/>
      <c r="Z718" s="34"/>
      <c r="AA718" s="34"/>
      <c r="AB718" s="34"/>
      <c r="AC718" s="34"/>
      <c r="AD718" s="34"/>
      <c r="AE718" s="34"/>
      <c r="AF718" s="34"/>
      <c r="AG718" s="34"/>
    </row>
    <row r="719" spans="2:33" x14ac:dyDescent="0.75">
      <c r="B719" s="4" t="s">
        <v>9</v>
      </c>
      <c r="C719" s="4">
        <v>715</v>
      </c>
      <c r="D719" s="4">
        <v>126</v>
      </c>
      <c r="E719" s="4">
        <f t="shared" si="143"/>
        <v>5.1388888888888884</v>
      </c>
      <c r="F719" s="11">
        <v>18.5</v>
      </c>
      <c r="G719" s="11">
        <f t="shared" si="150"/>
        <v>-1.0138888888888886</v>
      </c>
      <c r="H719" s="11">
        <f t="shared" si="144"/>
        <v>-3.6499999999999995</v>
      </c>
      <c r="I719" s="11">
        <f>'Vehicle Data'!$B$6*'WLTP Calculations'!G719</f>
        <v>-296.75108333333327</v>
      </c>
      <c r="J719" s="11">
        <f>'Vehicle Data'!$B$6*9.81*'Vehicle Data'!$B$8</f>
        <v>57.42499320000001</v>
      </c>
      <c r="K719" s="11">
        <f>0.5*(1.225*'Vehicle Data'!B$9*'Vehicle Data'!B$7*'WLTP Calculations'!F719)</f>
        <v>2.2435875000000003</v>
      </c>
      <c r="L719" s="11">
        <f t="shared" si="151"/>
        <v>-0.23708250263333328</v>
      </c>
      <c r="M719" s="11">
        <f t="shared" si="152"/>
        <v>-1.2183406385324069</v>
      </c>
      <c r="N719" s="11">
        <f t="shared" si="153"/>
        <v>-1.0051652975212959</v>
      </c>
      <c r="O719" s="11">
        <f t="shared" si="145"/>
        <v>0</v>
      </c>
      <c r="P719" s="11">
        <f t="shared" si="146"/>
        <v>-127.65599278520457</v>
      </c>
      <c r="Q719" s="9">
        <f t="shared" si="154"/>
        <v>75540.088610484832</v>
      </c>
      <c r="R719" s="9">
        <f t="shared" si="147"/>
        <v>75.54008861048483</v>
      </c>
      <c r="S719" s="9">
        <f t="shared" si="155"/>
        <v>29127.898006468284</v>
      </c>
      <c r="T719" s="38">
        <f t="shared" si="148"/>
        <v>29.127898006468282</v>
      </c>
      <c r="U719" s="38">
        <f t="shared" si="149"/>
        <v>1893.3133704204383</v>
      </c>
      <c r="V719" s="34"/>
      <c r="W719" s="34"/>
      <c r="X719" s="34"/>
      <c r="Y719" s="34"/>
      <c r="Z719" s="34"/>
      <c r="AA719" s="34"/>
      <c r="AB719" s="34"/>
      <c r="AC719" s="34"/>
      <c r="AD719" s="34"/>
      <c r="AE719" s="34"/>
      <c r="AF719" s="34"/>
      <c r="AG719" s="34"/>
    </row>
    <row r="720" spans="2:33" x14ac:dyDescent="0.75">
      <c r="B720" s="4" t="s">
        <v>9</v>
      </c>
      <c r="C720" s="4">
        <v>716</v>
      </c>
      <c r="D720" s="4">
        <v>127</v>
      </c>
      <c r="E720" s="4">
        <f t="shared" si="143"/>
        <v>3.8611111111111112</v>
      </c>
      <c r="F720" s="11">
        <v>13.9</v>
      </c>
      <c r="G720" s="11">
        <f t="shared" si="150"/>
        <v>-0.90277777777777768</v>
      </c>
      <c r="H720" s="11">
        <f t="shared" si="144"/>
        <v>-3.25</v>
      </c>
      <c r="I720" s="11">
        <f>'Vehicle Data'!$B$6*'WLTP Calculations'!G720</f>
        <v>-264.23041666666666</v>
      </c>
      <c r="J720" s="11">
        <f>'Vehicle Data'!$B$6*9.81*'Vehicle Data'!$B$8</f>
        <v>57.42499320000001</v>
      </c>
      <c r="K720" s="11">
        <f>0.5*(1.225*'Vehicle Data'!B$9*'Vehicle Data'!B$7*'WLTP Calculations'!F720)</f>
        <v>1.6857225000000002</v>
      </c>
      <c r="L720" s="11">
        <f t="shared" si="151"/>
        <v>-0.20511970096666665</v>
      </c>
      <c r="M720" s="11">
        <f t="shared" si="152"/>
        <v>-0.79198995651018511</v>
      </c>
      <c r="N720" s="11">
        <f t="shared" si="153"/>
        <v>-0.42658879514398151</v>
      </c>
      <c r="O720" s="11">
        <f t="shared" si="145"/>
        <v>0</v>
      </c>
      <c r="P720" s="11">
        <f t="shared" si="146"/>
        <v>-54.603365778429634</v>
      </c>
      <c r="Q720" s="9">
        <f t="shared" si="154"/>
        <v>75540.088610484832</v>
      </c>
      <c r="R720" s="9">
        <f t="shared" si="147"/>
        <v>75.54008861048483</v>
      </c>
      <c r="S720" s="9">
        <f t="shared" si="155"/>
        <v>29182.501372246712</v>
      </c>
      <c r="T720" s="38">
        <f t="shared" si="148"/>
        <v>29.182501372246712</v>
      </c>
      <c r="U720" s="38">
        <f t="shared" si="149"/>
        <v>1896.8625891960362</v>
      </c>
      <c r="V720" s="34"/>
      <c r="W720" s="34"/>
      <c r="X720" s="34"/>
      <c r="Y720" s="34"/>
      <c r="Z720" s="34"/>
      <c r="AA720" s="34"/>
      <c r="AB720" s="34"/>
      <c r="AC720" s="34"/>
      <c r="AD720" s="34"/>
      <c r="AE720" s="34"/>
      <c r="AF720" s="34"/>
      <c r="AG720" s="34"/>
    </row>
    <row r="721" spans="2:33" x14ac:dyDescent="0.75">
      <c r="B721" s="4" t="s">
        <v>9</v>
      </c>
      <c r="C721" s="4">
        <v>717</v>
      </c>
      <c r="D721" s="4">
        <v>128</v>
      </c>
      <c r="E721" s="4">
        <f t="shared" si="143"/>
        <v>3.333333333333333</v>
      </c>
      <c r="F721" s="11">
        <v>12</v>
      </c>
      <c r="G721" s="11">
        <f t="shared" si="150"/>
        <v>-0.26388888888888906</v>
      </c>
      <c r="H721" s="11">
        <f t="shared" si="144"/>
        <v>-0.95000000000000018</v>
      </c>
      <c r="I721" s="11">
        <f>'Vehicle Data'!$B$6*'WLTP Calculations'!G721</f>
        <v>-77.2365833333334</v>
      </c>
      <c r="J721" s="11">
        <f>'Vehicle Data'!$B$6*9.81*'Vehicle Data'!$B$8</f>
        <v>57.42499320000001</v>
      </c>
      <c r="K721" s="11">
        <f>0.5*(1.225*'Vehicle Data'!B$9*'Vehicle Data'!B$7*'WLTP Calculations'!F721)</f>
        <v>1.4553</v>
      </c>
      <c r="L721" s="11">
        <f t="shared" si="151"/>
        <v>-1.8356290133333387E-2</v>
      </c>
      <c r="M721" s="11">
        <f t="shared" si="152"/>
        <v>-6.1187633777777951E-2</v>
      </c>
      <c r="N721" s="11">
        <f t="shared" si="153"/>
        <v>0.13529139399999998</v>
      </c>
      <c r="O721" s="11">
        <f t="shared" si="145"/>
        <v>17.452589825999997</v>
      </c>
      <c r="P721" s="11">
        <f t="shared" si="146"/>
        <v>0</v>
      </c>
      <c r="Q721" s="9">
        <f t="shared" si="154"/>
        <v>75557.541200310836</v>
      </c>
      <c r="R721" s="9">
        <f t="shared" si="147"/>
        <v>75.557541200310837</v>
      </c>
      <c r="S721" s="9">
        <f t="shared" si="155"/>
        <v>29182.501372246712</v>
      </c>
      <c r="T721" s="38">
        <f t="shared" si="148"/>
        <v>29.182501372246712</v>
      </c>
      <c r="U721" s="38">
        <f t="shared" si="149"/>
        <v>1896.8625891960362</v>
      </c>
      <c r="V721" s="34"/>
      <c r="W721" s="34"/>
      <c r="X721" s="34"/>
      <c r="Y721" s="34"/>
      <c r="Z721" s="34"/>
      <c r="AA721" s="34"/>
      <c r="AB721" s="34"/>
      <c r="AC721" s="34"/>
      <c r="AD721" s="34"/>
      <c r="AE721" s="34"/>
      <c r="AF721" s="34"/>
      <c r="AG721" s="34"/>
    </row>
    <row r="722" spans="2:33" x14ac:dyDescent="0.75">
      <c r="B722" s="4" t="s">
        <v>9</v>
      </c>
      <c r="C722" s="4">
        <v>718</v>
      </c>
      <c r="D722" s="4">
        <v>129</v>
      </c>
      <c r="E722" s="4">
        <f t="shared" si="143"/>
        <v>3.333333333333333</v>
      </c>
      <c r="F722" s="11">
        <v>12</v>
      </c>
      <c r="G722" s="11">
        <f t="shared" si="150"/>
        <v>0.13888888888888906</v>
      </c>
      <c r="H722" s="11">
        <f t="shared" si="144"/>
        <v>0.5</v>
      </c>
      <c r="I722" s="11">
        <f>'Vehicle Data'!$B$6*'WLTP Calculations'!G722</f>
        <v>40.650833333333388</v>
      </c>
      <c r="J722" s="11">
        <f>'Vehicle Data'!$B$6*9.81*'Vehicle Data'!$B$8</f>
        <v>57.42499320000001</v>
      </c>
      <c r="K722" s="11">
        <f>0.5*(1.225*'Vehicle Data'!B$9*'Vehicle Data'!B$7*'WLTP Calculations'!F722)</f>
        <v>1.4553</v>
      </c>
      <c r="L722" s="11">
        <f t="shared" si="151"/>
        <v>9.9531126533333389E-2</v>
      </c>
      <c r="M722" s="11">
        <f t="shared" si="152"/>
        <v>0.33177042177777794</v>
      </c>
      <c r="N722" s="11">
        <f t="shared" si="153"/>
        <v>0.56600517199074107</v>
      </c>
      <c r="O722" s="11">
        <f t="shared" si="145"/>
        <v>73.580672358796335</v>
      </c>
      <c r="P722" s="11">
        <f t="shared" si="146"/>
        <v>0</v>
      </c>
      <c r="Q722" s="9">
        <f t="shared" si="154"/>
        <v>75631.121872669639</v>
      </c>
      <c r="R722" s="9">
        <f t="shared" si="147"/>
        <v>75.631121872669638</v>
      </c>
      <c r="S722" s="9">
        <f t="shared" si="155"/>
        <v>29182.501372246712</v>
      </c>
      <c r="T722" s="38">
        <f t="shared" si="148"/>
        <v>29.182501372246712</v>
      </c>
      <c r="U722" s="38">
        <f t="shared" si="149"/>
        <v>1896.8625891960362</v>
      </c>
      <c r="V722" s="34"/>
      <c r="W722" s="34"/>
      <c r="X722" s="34"/>
      <c r="Y722" s="34"/>
      <c r="Z722" s="34"/>
      <c r="AA722" s="34"/>
      <c r="AB722" s="34"/>
      <c r="AC722" s="34"/>
      <c r="AD722" s="34"/>
      <c r="AE722" s="34"/>
      <c r="AF722" s="34"/>
      <c r="AG722" s="34"/>
    </row>
    <row r="723" spans="2:33" x14ac:dyDescent="0.75">
      <c r="B723" s="4" t="s">
        <v>9</v>
      </c>
      <c r="C723" s="4">
        <v>719</v>
      </c>
      <c r="D723" s="4">
        <v>130</v>
      </c>
      <c r="E723" s="4">
        <f t="shared" si="143"/>
        <v>3.6111111111111112</v>
      </c>
      <c r="F723" s="11">
        <v>13</v>
      </c>
      <c r="G723" s="11">
        <f t="shared" si="150"/>
        <v>0.5555555555555558</v>
      </c>
      <c r="H723" s="11">
        <f t="shared" si="144"/>
        <v>2</v>
      </c>
      <c r="I723" s="11">
        <f>'Vehicle Data'!$B$6*'WLTP Calculations'!G723</f>
        <v>162.60333333333344</v>
      </c>
      <c r="J723" s="11">
        <f>'Vehicle Data'!$B$6*9.81*'Vehicle Data'!$B$8</f>
        <v>57.42499320000001</v>
      </c>
      <c r="K723" s="11">
        <f>0.5*(1.225*'Vehicle Data'!B$9*'Vehicle Data'!B$7*'WLTP Calculations'!F723)</f>
        <v>1.5765750000000001</v>
      </c>
      <c r="L723" s="11">
        <f t="shared" si="151"/>
        <v>0.22160490153333345</v>
      </c>
      <c r="M723" s="11">
        <f t="shared" si="152"/>
        <v>0.8002399222037041</v>
      </c>
      <c r="N723" s="11">
        <f t="shared" si="153"/>
        <v>1.0288865756203707</v>
      </c>
      <c r="O723" s="11">
        <f t="shared" si="145"/>
        <v>134.78414140626856</v>
      </c>
      <c r="P723" s="11">
        <f t="shared" si="146"/>
        <v>0</v>
      </c>
      <c r="Q723" s="9">
        <f t="shared" si="154"/>
        <v>75765.90601407591</v>
      </c>
      <c r="R723" s="9">
        <f t="shared" si="147"/>
        <v>75.76590601407591</v>
      </c>
      <c r="S723" s="9">
        <f t="shared" si="155"/>
        <v>29182.501372246712</v>
      </c>
      <c r="T723" s="38">
        <f t="shared" si="148"/>
        <v>29.182501372246712</v>
      </c>
      <c r="U723" s="38">
        <f t="shared" si="149"/>
        <v>1896.8625891960362</v>
      </c>
      <c r="V723" s="34"/>
      <c r="W723" s="34"/>
      <c r="X723" s="34"/>
      <c r="Y723" s="34"/>
      <c r="Z723" s="34"/>
      <c r="AA723" s="34"/>
      <c r="AB723" s="34"/>
      <c r="AC723" s="34"/>
      <c r="AD723" s="34"/>
      <c r="AE723" s="34"/>
      <c r="AF723" s="34"/>
      <c r="AG723" s="34"/>
    </row>
    <row r="724" spans="2:33" x14ac:dyDescent="0.75">
      <c r="B724" s="4" t="s">
        <v>9</v>
      </c>
      <c r="C724" s="4">
        <v>720</v>
      </c>
      <c r="D724" s="4">
        <v>131</v>
      </c>
      <c r="E724" s="4">
        <f t="shared" si="143"/>
        <v>4.4444444444444446</v>
      </c>
      <c r="F724" s="11">
        <v>16</v>
      </c>
      <c r="G724" s="11">
        <f t="shared" si="150"/>
        <v>0.76388888888888862</v>
      </c>
      <c r="H724" s="11">
        <f t="shared" si="144"/>
        <v>2.75</v>
      </c>
      <c r="I724" s="11">
        <f>'Vehicle Data'!$B$6*'WLTP Calculations'!G724</f>
        <v>223.57958333333329</v>
      </c>
      <c r="J724" s="11">
        <f>'Vehicle Data'!$B$6*9.81*'Vehicle Data'!$B$8</f>
        <v>57.42499320000001</v>
      </c>
      <c r="K724" s="11">
        <f>0.5*(1.225*'Vehicle Data'!B$9*'Vehicle Data'!B$7*'WLTP Calculations'!F724)</f>
        <v>1.9404000000000001</v>
      </c>
      <c r="L724" s="11">
        <f t="shared" si="151"/>
        <v>0.28294497653333334</v>
      </c>
      <c r="M724" s="11">
        <f t="shared" si="152"/>
        <v>1.2575332290370371</v>
      </c>
      <c r="N724" s="11">
        <f t="shared" si="153"/>
        <v>1.2625519839097223</v>
      </c>
      <c r="O724" s="11">
        <f t="shared" si="145"/>
        <v>166.65686187608335</v>
      </c>
      <c r="P724" s="11">
        <f t="shared" si="146"/>
        <v>0</v>
      </c>
      <c r="Q724" s="9">
        <f t="shared" si="154"/>
        <v>75932.56287595199</v>
      </c>
      <c r="R724" s="9">
        <f t="shared" si="147"/>
        <v>75.932562875951987</v>
      </c>
      <c r="S724" s="9">
        <f t="shared" si="155"/>
        <v>29182.501372246712</v>
      </c>
      <c r="T724" s="38">
        <f t="shared" si="148"/>
        <v>29.182501372246712</v>
      </c>
      <c r="U724" s="38">
        <f t="shared" si="149"/>
        <v>1896.8625891960362</v>
      </c>
      <c r="V724" s="34"/>
      <c r="W724" s="34"/>
      <c r="X724" s="34"/>
      <c r="Y724" s="34"/>
      <c r="Z724" s="34"/>
      <c r="AA724" s="34"/>
      <c r="AB724" s="34"/>
      <c r="AC724" s="34"/>
      <c r="AD724" s="34"/>
      <c r="AE724" s="34"/>
      <c r="AF724" s="34"/>
      <c r="AG724" s="34"/>
    </row>
    <row r="725" spans="2:33" x14ac:dyDescent="0.75">
      <c r="B725" s="4" t="s">
        <v>9</v>
      </c>
      <c r="C725" s="4">
        <v>721</v>
      </c>
      <c r="D725" s="4">
        <v>132</v>
      </c>
      <c r="E725" s="4">
        <f t="shared" si="143"/>
        <v>5.1388888888888884</v>
      </c>
      <c r="F725" s="11">
        <v>18.5</v>
      </c>
      <c r="G725" s="11">
        <f t="shared" si="150"/>
        <v>0.63888888888888884</v>
      </c>
      <c r="H725" s="11">
        <f t="shared" si="144"/>
        <v>2.3000000000000007</v>
      </c>
      <c r="I725" s="11">
        <f>'Vehicle Data'!$B$6*'WLTP Calculations'!G725</f>
        <v>186.99383333333333</v>
      </c>
      <c r="J725" s="11">
        <f>'Vehicle Data'!$B$6*9.81*'Vehicle Data'!$B$8</f>
        <v>57.42499320000001</v>
      </c>
      <c r="K725" s="11">
        <f>0.5*(1.225*'Vehicle Data'!B$9*'Vehicle Data'!B$7*'WLTP Calculations'!F725)</f>
        <v>2.2435875000000003</v>
      </c>
      <c r="L725" s="11">
        <f t="shared" si="151"/>
        <v>0.24666241403333333</v>
      </c>
      <c r="M725" s="11">
        <f t="shared" si="152"/>
        <v>1.2675707387824073</v>
      </c>
      <c r="N725" s="11">
        <f t="shared" si="153"/>
        <v>1.2704586729449079</v>
      </c>
      <c r="O725" s="11">
        <f t="shared" si="145"/>
        <v>168.97100350167275</v>
      </c>
      <c r="P725" s="11">
        <f t="shared" si="146"/>
        <v>0</v>
      </c>
      <c r="Q725" s="9">
        <f t="shared" si="154"/>
        <v>76101.533879453666</v>
      </c>
      <c r="R725" s="9">
        <f t="shared" si="147"/>
        <v>76.101533879453669</v>
      </c>
      <c r="S725" s="9">
        <f t="shared" si="155"/>
        <v>29182.501372246712</v>
      </c>
      <c r="T725" s="38">
        <f t="shared" si="148"/>
        <v>29.182501372246712</v>
      </c>
      <c r="U725" s="38">
        <f t="shared" si="149"/>
        <v>1896.8625891960362</v>
      </c>
      <c r="V725" s="34"/>
      <c r="W725" s="34"/>
      <c r="X725" s="34"/>
      <c r="Y725" s="34"/>
      <c r="Z725" s="34"/>
      <c r="AA725" s="34"/>
      <c r="AB725" s="34"/>
      <c r="AC725" s="34"/>
      <c r="AD725" s="34"/>
      <c r="AE725" s="34"/>
      <c r="AF725" s="34"/>
      <c r="AG725" s="34"/>
    </row>
    <row r="726" spans="2:33" x14ac:dyDescent="0.75">
      <c r="B726" s="4" t="s">
        <v>9</v>
      </c>
      <c r="C726" s="4">
        <v>722</v>
      </c>
      <c r="D726" s="4">
        <v>133</v>
      </c>
      <c r="E726" s="4">
        <f t="shared" si="143"/>
        <v>5.7222222222222223</v>
      </c>
      <c r="F726" s="11">
        <v>20.6</v>
      </c>
      <c r="G726" s="11">
        <f t="shared" si="150"/>
        <v>0.5555555555555558</v>
      </c>
      <c r="H726" s="11">
        <f t="shared" si="144"/>
        <v>2</v>
      </c>
      <c r="I726" s="11">
        <f>'Vehicle Data'!$B$6*'WLTP Calculations'!G726</f>
        <v>162.60333333333344</v>
      </c>
      <c r="J726" s="11">
        <f>'Vehicle Data'!$B$6*9.81*'Vehicle Data'!$B$8</f>
        <v>57.42499320000001</v>
      </c>
      <c r="K726" s="11">
        <f>0.5*(1.225*'Vehicle Data'!B$9*'Vehicle Data'!B$7*'WLTP Calculations'!F726)</f>
        <v>2.4982650000000004</v>
      </c>
      <c r="L726" s="11">
        <f t="shared" si="151"/>
        <v>0.22252659153333346</v>
      </c>
      <c r="M726" s="11">
        <f t="shared" si="152"/>
        <v>1.2733466071074082</v>
      </c>
      <c r="N726" s="11">
        <f t="shared" si="153"/>
        <v>1.2565686599078705</v>
      </c>
      <c r="O726" s="11">
        <f t="shared" si="145"/>
        <v>168.38020042765464</v>
      </c>
      <c r="P726" s="11">
        <f t="shared" si="146"/>
        <v>0</v>
      </c>
      <c r="Q726" s="9">
        <f t="shared" si="154"/>
        <v>76269.914079881317</v>
      </c>
      <c r="R726" s="9">
        <f t="shared" si="147"/>
        <v>76.269914079881318</v>
      </c>
      <c r="S726" s="9">
        <f t="shared" si="155"/>
        <v>29182.501372246712</v>
      </c>
      <c r="T726" s="38">
        <f t="shared" si="148"/>
        <v>29.182501372246712</v>
      </c>
      <c r="U726" s="38">
        <f t="shared" si="149"/>
        <v>1896.8625891960362</v>
      </c>
      <c r="V726" s="34"/>
      <c r="W726" s="34"/>
      <c r="X726" s="34"/>
      <c r="Y726" s="34"/>
      <c r="Z726" s="34"/>
      <c r="AA726" s="34"/>
      <c r="AB726" s="34"/>
      <c r="AC726" s="34"/>
      <c r="AD726" s="34"/>
      <c r="AE726" s="34"/>
      <c r="AF726" s="34"/>
      <c r="AG726" s="34"/>
    </row>
    <row r="727" spans="2:33" x14ac:dyDescent="0.75">
      <c r="B727" s="4" t="s">
        <v>9</v>
      </c>
      <c r="C727" s="4">
        <v>723</v>
      </c>
      <c r="D727" s="4">
        <v>134</v>
      </c>
      <c r="E727" s="4">
        <f t="shared" si="143"/>
        <v>6.25</v>
      </c>
      <c r="F727" s="11">
        <v>22.5</v>
      </c>
      <c r="G727" s="11">
        <f t="shared" si="150"/>
        <v>0.47222222222222188</v>
      </c>
      <c r="H727" s="11">
        <f t="shared" si="144"/>
        <v>1.6999999999999993</v>
      </c>
      <c r="I727" s="11">
        <f>'Vehicle Data'!$B$6*'WLTP Calculations'!G727</f>
        <v>138.21283333333324</v>
      </c>
      <c r="J727" s="11">
        <f>'Vehicle Data'!$B$6*9.81*'Vehicle Data'!$B$8</f>
        <v>57.42499320000001</v>
      </c>
      <c r="K727" s="11">
        <f>0.5*(1.225*'Vehicle Data'!B$9*'Vehicle Data'!B$7*'WLTP Calculations'!F727)</f>
        <v>2.7286875000000004</v>
      </c>
      <c r="L727" s="11">
        <f t="shared" si="151"/>
        <v>0.19836651403333325</v>
      </c>
      <c r="M727" s="11">
        <f t="shared" si="152"/>
        <v>1.2397907127083327</v>
      </c>
      <c r="N727" s="11">
        <f t="shared" si="153"/>
        <v>1.3765753892430554</v>
      </c>
      <c r="O727" s="11">
        <f t="shared" si="145"/>
        <v>185.83767754781249</v>
      </c>
      <c r="P727" s="11">
        <f t="shared" si="146"/>
        <v>0</v>
      </c>
      <c r="Q727" s="9">
        <f t="shared" si="154"/>
        <v>76455.751757429127</v>
      </c>
      <c r="R727" s="9">
        <f t="shared" si="147"/>
        <v>76.455751757429127</v>
      </c>
      <c r="S727" s="9">
        <f t="shared" si="155"/>
        <v>29182.501372246712</v>
      </c>
      <c r="T727" s="38">
        <f t="shared" si="148"/>
        <v>29.182501372246712</v>
      </c>
      <c r="U727" s="38">
        <f t="shared" si="149"/>
        <v>1896.8625891960362</v>
      </c>
      <c r="V727" s="34"/>
      <c r="W727" s="34"/>
      <c r="X727" s="34"/>
      <c r="Y727" s="34"/>
      <c r="Z727" s="34"/>
      <c r="AA727" s="34"/>
      <c r="AB727" s="34"/>
      <c r="AC727" s="34"/>
      <c r="AD727" s="34"/>
      <c r="AE727" s="34"/>
      <c r="AF727" s="34"/>
      <c r="AG727" s="34"/>
    </row>
    <row r="728" spans="2:33" x14ac:dyDescent="0.75">
      <c r="B728" s="4" t="s">
        <v>9</v>
      </c>
      <c r="C728" s="4">
        <v>724</v>
      </c>
      <c r="D728" s="4">
        <v>135</v>
      </c>
      <c r="E728" s="4">
        <f t="shared" si="143"/>
        <v>6.6666666666666661</v>
      </c>
      <c r="F728" s="11">
        <v>24</v>
      </c>
      <c r="G728" s="11">
        <f t="shared" si="150"/>
        <v>0.56944444444444464</v>
      </c>
      <c r="H728" s="11">
        <f t="shared" si="144"/>
        <v>2.0500000000000007</v>
      </c>
      <c r="I728" s="11">
        <f>'Vehicle Data'!$B$6*'WLTP Calculations'!G728</f>
        <v>166.66841666666676</v>
      </c>
      <c r="J728" s="11">
        <f>'Vehicle Data'!$B$6*9.81*'Vehicle Data'!$B$8</f>
        <v>57.42499320000001</v>
      </c>
      <c r="K728" s="11">
        <f>0.5*(1.225*'Vehicle Data'!B$9*'Vehicle Data'!B$7*'WLTP Calculations'!F728)</f>
        <v>2.9106000000000001</v>
      </c>
      <c r="L728" s="11">
        <f t="shared" si="151"/>
        <v>0.22700400986666677</v>
      </c>
      <c r="M728" s="11">
        <f t="shared" si="152"/>
        <v>1.5133600657777784</v>
      </c>
      <c r="N728" s="11">
        <f t="shared" si="153"/>
        <v>1.8668266914240748</v>
      </c>
      <c r="O728" s="11">
        <f t="shared" si="145"/>
        <v>253.88843003367415</v>
      </c>
      <c r="P728" s="11">
        <f t="shared" si="146"/>
        <v>0</v>
      </c>
      <c r="Q728" s="9">
        <f t="shared" si="154"/>
        <v>76709.640187462806</v>
      </c>
      <c r="R728" s="9">
        <f t="shared" si="147"/>
        <v>76.70964018746281</v>
      </c>
      <c r="S728" s="9">
        <f t="shared" si="155"/>
        <v>29182.501372246712</v>
      </c>
      <c r="T728" s="38">
        <f t="shared" si="148"/>
        <v>29.182501372246712</v>
      </c>
      <c r="U728" s="38">
        <f t="shared" si="149"/>
        <v>1896.8625891960362</v>
      </c>
      <c r="V728" s="34"/>
      <c r="W728" s="34"/>
      <c r="X728" s="34"/>
      <c r="Y728" s="34"/>
      <c r="Z728" s="34"/>
      <c r="AA728" s="34"/>
      <c r="AB728" s="34"/>
      <c r="AC728" s="34"/>
      <c r="AD728" s="34"/>
      <c r="AE728" s="34"/>
      <c r="AF728" s="34"/>
      <c r="AG728" s="34"/>
    </row>
    <row r="729" spans="2:33" x14ac:dyDescent="0.75">
      <c r="B729" s="4" t="s">
        <v>9</v>
      </c>
      <c r="C729" s="4">
        <v>725</v>
      </c>
      <c r="D729" s="4">
        <v>136</v>
      </c>
      <c r="E729" s="4">
        <f t="shared" si="143"/>
        <v>7.3888888888888893</v>
      </c>
      <c r="F729" s="11">
        <v>26.6</v>
      </c>
      <c r="G729" s="11">
        <f t="shared" si="150"/>
        <v>0.81944444444444464</v>
      </c>
      <c r="H729" s="11">
        <f t="shared" si="144"/>
        <v>2.9499999999999993</v>
      </c>
      <c r="I729" s="11">
        <f>'Vehicle Data'!$B$6*'WLTP Calculations'!G729</f>
        <v>239.83991666666677</v>
      </c>
      <c r="J729" s="11">
        <f>'Vehicle Data'!$B$6*9.81*'Vehicle Data'!$B$8</f>
        <v>57.42499320000001</v>
      </c>
      <c r="K729" s="11">
        <f>0.5*(1.225*'Vehicle Data'!B$9*'Vehicle Data'!B$7*'WLTP Calculations'!F729)</f>
        <v>3.2259150000000005</v>
      </c>
      <c r="L729" s="11">
        <f t="shared" si="151"/>
        <v>0.30049082486666673</v>
      </c>
      <c r="M729" s="11">
        <f t="shared" si="152"/>
        <v>2.2202933170703711</v>
      </c>
      <c r="N729" s="11">
        <f t="shared" si="153"/>
        <v>2.7479521691041668</v>
      </c>
      <c r="O729" s="11">
        <f t="shared" si="145"/>
        <v>376.46944716727086</v>
      </c>
      <c r="P729" s="11">
        <f t="shared" si="146"/>
        <v>0</v>
      </c>
      <c r="Q729" s="9">
        <f t="shared" si="154"/>
        <v>77086.109634630076</v>
      </c>
      <c r="R729" s="9">
        <f t="shared" si="147"/>
        <v>77.086109634630077</v>
      </c>
      <c r="S729" s="9">
        <f t="shared" si="155"/>
        <v>29182.501372246712</v>
      </c>
      <c r="T729" s="38">
        <f t="shared" si="148"/>
        <v>29.182501372246712</v>
      </c>
      <c r="U729" s="38">
        <f t="shared" si="149"/>
        <v>1896.8625891960362</v>
      </c>
      <c r="V729" s="34"/>
      <c r="W729" s="34"/>
      <c r="X729" s="34"/>
      <c r="Y729" s="34"/>
      <c r="Z729" s="34"/>
      <c r="AA729" s="34"/>
      <c r="AB729" s="34"/>
      <c r="AC729" s="34"/>
      <c r="AD729" s="34"/>
      <c r="AE729" s="34"/>
      <c r="AF729" s="34"/>
      <c r="AG729" s="34"/>
    </row>
    <row r="730" spans="2:33" x14ac:dyDescent="0.75">
      <c r="B730" s="4" t="s">
        <v>9</v>
      </c>
      <c r="C730" s="4">
        <v>726</v>
      </c>
      <c r="D730" s="4">
        <v>137</v>
      </c>
      <c r="E730" s="4">
        <f t="shared" si="143"/>
        <v>8.3055555555555554</v>
      </c>
      <c r="F730" s="11">
        <v>29.9</v>
      </c>
      <c r="G730" s="11">
        <f t="shared" si="150"/>
        <v>1.1388888888888884</v>
      </c>
      <c r="H730" s="11">
        <f t="shared" si="144"/>
        <v>4.0999999999999979</v>
      </c>
      <c r="I730" s="11">
        <f>'Vehicle Data'!$B$6*'WLTP Calculations'!G730</f>
        <v>333.33683333333323</v>
      </c>
      <c r="J730" s="11">
        <f>'Vehicle Data'!$B$6*9.81*'Vehicle Data'!$B$8</f>
        <v>57.42499320000001</v>
      </c>
      <c r="K730" s="11">
        <f>0.5*(1.225*'Vehicle Data'!B$9*'Vehicle Data'!B$7*'WLTP Calculations'!F730)</f>
        <v>3.6261225000000001</v>
      </c>
      <c r="L730" s="11">
        <f t="shared" si="151"/>
        <v>0.39438794903333324</v>
      </c>
      <c r="M730" s="11">
        <f t="shared" si="152"/>
        <v>3.2756110211379621</v>
      </c>
      <c r="N730" s="11">
        <f t="shared" si="153"/>
        <v>3.4879424188134247</v>
      </c>
      <c r="O730" s="11">
        <f t="shared" si="145"/>
        <v>481.3360537962526</v>
      </c>
      <c r="P730" s="11">
        <f t="shared" si="146"/>
        <v>0</v>
      </c>
      <c r="Q730" s="9">
        <f t="shared" si="154"/>
        <v>77567.445688426335</v>
      </c>
      <c r="R730" s="9">
        <f t="shared" si="147"/>
        <v>77.567445688426332</v>
      </c>
      <c r="S730" s="9">
        <f t="shared" si="155"/>
        <v>29182.501372246712</v>
      </c>
      <c r="T730" s="38">
        <f t="shared" si="148"/>
        <v>29.182501372246712</v>
      </c>
      <c r="U730" s="38">
        <f t="shared" si="149"/>
        <v>1896.8625891960362</v>
      </c>
      <c r="V730" s="34"/>
      <c r="W730" s="34"/>
      <c r="X730" s="34"/>
      <c r="Y730" s="34"/>
      <c r="Z730" s="34"/>
      <c r="AA730" s="34"/>
      <c r="AB730" s="34"/>
      <c r="AC730" s="34"/>
      <c r="AD730" s="34"/>
      <c r="AE730" s="34"/>
      <c r="AF730" s="34"/>
      <c r="AG730" s="34"/>
    </row>
    <row r="731" spans="2:33" x14ac:dyDescent="0.75">
      <c r="B731" s="4" t="s">
        <v>9</v>
      </c>
      <c r="C731" s="4">
        <v>727</v>
      </c>
      <c r="D731" s="4">
        <v>138</v>
      </c>
      <c r="E731" s="4">
        <f t="shared" si="143"/>
        <v>9.6666666666666661</v>
      </c>
      <c r="F731" s="11">
        <v>34.799999999999997</v>
      </c>
      <c r="G731" s="11">
        <f t="shared" si="150"/>
        <v>1.0972222222222214</v>
      </c>
      <c r="H731" s="11">
        <f t="shared" si="144"/>
        <v>3.9499999999999993</v>
      </c>
      <c r="I731" s="11">
        <f>'Vehicle Data'!$B$6*'WLTP Calculations'!G731</f>
        <v>321.14158333333313</v>
      </c>
      <c r="J731" s="11">
        <f>'Vehicle Data'!$B$6*9.81*'Vehicle Data'!$B$8</f>
        <v>57.42499320000001</v>
      </c>
      <c r="K731" s="11">
        <f>0.5*(1.225*'Vehicle Data'!B$9*'Vehicle Data'!B$7*'WLTP Calculations'!F731)</f>
        <v>4.22037</v>
      </c>
      <c r="L731" s="11">
        <f t="shared" si="151"/>
        <v>0.38278694653333317</v>
      </c>
      <c r="M731" s="11">
        <f t="shared" si="152"/>
        <v>3.7002738164888873</v>
      </c>
      <c r="N731" s="11">
        <f t="shared" si="153"/>
        <v>3.3281362712944453</v>
      </c>
      <c r="O731" s="11">
        <f t="shared" si="145"/>
        <v>462.61094170992789</v>
      </c>
      <c r="P731" s="11">
        <f t="shared" si="146"/>
        <v>0</v>
      </c>
      <c r="Q731" s="9">
        <f t="shared" si="154"/>
        <v>78030.056630136256</v>
      </c>
      <c r="R731" s="9">
        <f t="shared" si="147"/>
        <v>78.030056630136258</v>
      </c>
      <c r="S731" s="9">
        <f t="shared" si="155"/>
        <v>29182.501372246712</v>
      </c>
      <c r="T731" s="38">
        <f t="shared" si="148"/>
        <v>29.182501372246712</v>
      </c>
      <c r="U731" s="38">
        <f t="shared" si="149"/>
        <v>1896.8625891960362</v>
      </c>
      <c r="V731" s="34"/>
      <c r="W731" s="34"/>
      <c r="X731" s="34"/>
      <c r="Y731" s="34"/>
      <c r="Z731" s="34"/>
      <c r="AA731" s="34"/>
      <c r="AB731" s="34"/>
      <c r="AC731" s="34"/>
      <c r="AD731" s="34"/>
      <c r="AE731" s="34"/>
      <c r="AF731" s="34"/>
      <c r="AG731" s="34"/>
    </row>
    <row r="732" spans="2:33" x14ac:dyDescent="0.75">
      <c r="B732" s="4" t="s">
        <v>9</v>
      </c>
      <c r="C732" s="4">
        <v>728</v>
      </c>
      <c r="D732" s="4">
        <v>139</v>
      </c>
      <c r="E732" s="4">
        <f t="shared" si="143"/>
        <v>10.499999999999998</v>
      </c>
      <c r="F732" s="11">
        <v>37.799999999999997</v>
      </c>
      <c r="G732" s="11">
        <f t="shared" si="150"/>
        <v>0.75000000000000089</v>
      </c>
      <c r="H732" s="11">
        <f t="shared" si="144"/>
        <v>2.7000000000000028</v>
      </c>
      <c r="I732" s="11">
        <f>'Vehicle Data'!$B$6*'WLTP Calculations'!G732</f>
        <v>219.51450000000028</v>
      </c>
      <c r="J732" s="11">
        <f>'Vehicle Data'!$B$6*9.81*'Vehicle Data'!$B$8</f>
        <v>57.42499320000001</v>
      </c>
      <c r="K732" s="11">
        <f>0.5*(1.225*'Vehicle Data'!B$9*'Vehicle Data'!B$7*'WLTP Calculations'!F732)</f>
        <v>4.5841950000000002</v>
      </c>
      <c r="L732" s="11">
        <f t="shared" si="151"/>
        <v>0.28152368820000034</v>
      </c>
      <c r="M732" s="11">
        <f t="shared" si="152"/>
        <v>2.9559987261000029</v>
      </c>
      <c r="N732" s="11">
        <f t="shared" si="153"/>
        <v>2.6883175960555583</v>
      </c>
      <c r="O732" s="11">
        <f t="shared" si="145"/>
        <v>376.36446344777818</v>
      </c>
      <c r="P732" s="11">
        <f t="shared" si="146"/>
        <v>0</v>
      </c>
      <c r="Q732" s="9">
        <f t="shared" si="154"/>
        <v>78406.421093584038</v>
      </c>
      <c r="R732" s="9">
        <f t="shared" si="147"/>
        <v>78.406421093584044</v>
      </c>
      <c r="S732" s="9">
        <f t="shared" si="155"/>
        <v>29182.501372246712</v>
      </c>
      <c r="T732" s="38">
        <f t="shared" si="148"/>
        <v>29.182501372246712</v>
      </c>
      <c r="U732" s="38">
        <f t="shared" si="149"/>
        <v>1896.8625891960362</v>
      </c>
      <c r="V732" s="34"/>
      <c r="W732" s="34"/>
      <c r="X732" s="34"/>
      <c r="Y732" s="34"/>
      <c r="Z732" s="34"/>
      <c r="AA732" s="34"/>
      <c r="AB732" s="34"/>
      <c r="AC732" s="34"/>
      <c r="AD732" s="34"/>
      <c r="AE732" s="34"/>
      <c r="AF732" s="34"/>
      <c r="AG732" s="34"/>
    </row>
    <row r="733" spans="2:33" x14ac:dyDescent="0.75">
      <c r="B733" s="4" t="s">
        <v>9</v>
      </c>
      <c r="C733" s="4">
        <v>729</v>
      </c>
      <c r="D733" s="4">
        <v>140</v>
      </c>
      <c r="E733" s="4">
        <f t="shared" si="143"/>
        <v>11.166666666666668</v>
      </c>
      <c r="F733" s="11">
        <v>40.200000000000003</v>
      </c>
      <c r="G733" s="11">
        <f t="shared" si="150"/>
        <v>0.52777777777777857</v>
      </c>
      <c r="H733" s="11">
        <f t="shared" si="144"/>
        <v>1.9000000000000021</v>
      </c>
      <c r="I733" s="11">
        <f>'Vehicle Data'!$B$6*'WLTP Calculations'!G733</f>
        <v>154.47316666666691</v>
      </c>
      <c r="J733" s="11">
        <f>'Vehicle Data'!$B$6*9.81*'Vehicle Data'!$B$8</f>
        <v>57.42499320000001</v>
      </c>
      <c r="K733" s="11">
        <f>0.5*(1.225*'Vehicle Data'!B$9*'Vehicle Data'!B$7*'WLTP Calculations'!F733)</f>
        <v>4.875255000000001</v>
      </c>
      <c r="L733" s="11">
        <f t="shared" si="151"/>
        <v>0.21677341486666693</v>
      </c>
      <c r="M733" s="11">
        <f t="shared" si="152"/>
        <v>2.4206364660111142</v>
      </c>
      <c r="N733" s="11">
        <f t="shared" si="153"/>
        <v>1.9705377211240735</v>
      </c>
      <c r="O733" s="11">
        <f t="shared" si="145"/>
        <v>277.84581867849437</v>
      </c>
      <c r="P733" s="11">
        <f t="shared" si="146"/>
        <v>0</v>
      </c>
      <c r="Q733" s="9">
        <f t="shared" si="154"/>
        <v>78684.266912262538</v>
      </c>
      <c r="R733" s="9">
        <f t="shared" si="147"/>
        <v>78.684266912262544</v>
      </c>
      <c r="S733" s="9">
        <f t="shared" si="155"/>
        <v>29182.501372246712</v>
      </c>
      <c r="T733" s="38">
        <f t="shared" si="148"/>
        <v>29.182501372246712</v>
      </c>
      <c r="U733" s="38">
        <f t="shared" si="149"/>
        <v>1896.8625891960362</v>
      </c>
      <c r="V733" s="34"/>
      <c r="W733" s="34"/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</row>
    <row r="734" spans="2:33" x14ac:dyDescent="0.75">
      <c r="B734" s="4" t="s">
        <v>9</v>
      </c>
      <c r="C734" s="4">
        <v>730</v>
      </c>
      <c r="D734" s="4">
        <v>141</v>
      </c>
      <c r="E734" s="4">
        <f t="shared" si="143"/>
        <v>11.555555555555555</v>
      </c>
      <c r="F734" s="11">
        <v>41.6</v>
      </c>
      <c r="G734" s="11">
        <f t="shared" si="150"/>
        <v>0.23611111111110983</v>
      </c>
      <c r="H734" s="11">
        <f t="shared" si="144"/>
        <v>0.84999999999999787</v>
      </c>
      <c r="I734" s="11">
        <f>'Vehicle Data'!$B$6*'WLTP Calculations'!G734</f>
        <v>69.106416666666306</v>
      </c>
      <c r="J734" s="11">
        <f>'Vehicle Data'!$B$6*9.81*'Vehicle Data'!$B$8</f>
        <v>57.42499320000001</v>
      </c>
      <c r="K734" s="11">
        <f>0.5*(1.225*'Vehicle Data'!B$9*'Vehicle Data'!B$7*'WLTP Calculations'!F734)</f>
        <v>5.0450400000000002</v>
      </c>
      <c r="L734" s="11">
        <f t="shared" si="151"/>
        <v>0.13157644986666631</v>
      </c>
      <c r="M734" s="11">
        <f t="shared" si="152"/>
        <v>1.5204389762370329</v>
      </c>
      <c r="N734" s="11">
        <f t="shared" si="153"/>
        <v>1.2185982081874975</v>
      </c>
      <c r="O734" s="11">
        <f t="shared" si="145"/>
        <v>173.04094556262464</v>
      </c>
      <c r="P734" s="11">
        <f t="shared" si="146"/>
        <v>0</v>
      </c>
      <c r="Q734" s="9">
        <f t="shared" si="154"/>
        <v>78857.307857825159</v>
      </c>
      <c r="R734" s="9">
        <f t="shared" si="147"/>
        <v>78.857307857825163</v>
      </c>
      <c r="S734" s="9">
        <f t="shared" si="155"/>
        <v>29182.501372246712</v>
      </c>
      <c r="T734" s="38">
        <f t="shared" si="148"/>
        <v>29.182501372246712</v>
      </c>
      <c r="U734" s="38">
        <f t="shared" si="149"/>
        <v>1896.8625891960362</v>
      </c>
      <c r="V734" s="34"/>
      <c r="W734" s="34"/>
      <c r="X734" s="34"/>
      <c r="Y734" s="34"/>
      <c r="Z734" s="34"/>
      <c r="AA734" s="34"/>
      <c r="AB734" s="34"/>
      <c r="AC734" s="34"/>
      <c r="AD734" s="34"/>
      <c r="AE734" s="34"/>
      <c r="AF734" s="34"/>
      <c r="AG734" s="34"/>
    </row>
    <row r="735" spans="2:33" x14ac:dyDescent="0.75">
      <c r="B735" s="4" t="s">
        <v>9</v>
      </c>
      <c r="C735" s="4">
        <v>731</v>
      </c>
      <c r="D735" s="4">
        <v>142</v>
      </c>
      <c r="E735" s="4">
        <f t="shared" si="143"/>
        <v>11.638888888888888</v>
      </c>
      <c r="F735" s="11">
        <v>41.9</v>
      </c>
      <c r="G735" s="11">
        <f t="shared" si="150"/>
        <v>5.5555555555555358E-2</v>
      </c>
      <c r="H735" s="11">
        <f t="shared" si="144"/>
        <v>0.19999999999999929</v>
      </c>
      <c r="I735" s="11">
        <f>'Vehicle Data'!$B$6*'WLTP Calculations'!G735</f>
        <v>16.260333333333278</v>
      </c>
      <c r="J735" s="11">
        <f>'Vehicle Data'!$B$6*9.81*'Vehicle Data'!$B$8</f>
        <v>57.42499320000001</v>
      </c>
      <c r="K735" s="11">
        <f>0.5*(1.225*'Vehicle Data'!B$9*'Vehicle Data'!B$7*'WLTP Calculations'!F735)</f>
        <v>5.0814225000000004</v>
      </c>
      <c r="L735" s="11">
        <f t="shared" si="151"/>
        <v>7.8766749033333291E-2</v>
      </c>
      <c r="M735" s="11">
        <f t="shared" si="152"/>
        <v>0.91675744013796234</v>
      </c>
      <c r="N735" s="11">
        <f t="shared" si="153"/>
        <v>0.89420918040231667</v>
      </c>
      <c r="O735" s="11">
        <f t="shared" si="145"/>
        <v>127.87191279753128</v>
      </c>
      <c r="P735" s="11">
        <f t="shared" si="146"/>
        <v>0</v>
      </c>
      <c r="Q735" s="9">
        <f t="shared" si="154"/>
        <v>78985.179770622693</v>
      </c>
      <c r="R735" s="9">
        <f t="shared" si="147"/>
        <v>78.985179770622693</v>
      </c>
      <c r="S735" s="9">
        <f t="shared" si="155"/>
        <v>29182.501372246712</v>
      </c>
      <c r="T735" s="38">
        <f t="shared" si="148"/>
        <v>29.182501372246712</v>
      </c>
      <c r="U735" s="38">
        <f t="shared" si="149"/>
        <v>1896.8625891960362</v>
      </c>
      <c r="V735" s="34"/>
      <c r="W735" s="34"/>
      <c r="X735" s="34"/>
      <c r="Y735" s="34"/>
      <c r="Z735" s="34"/>
      <c r="AA735" s="34"/>
      <c r="AB735" s="34"/>
      <c r="AC735" s="34"/>
      <c r="AD735" s="34"/>
      <c r="AE735" s="34"/>
      <c r="AF735" s="34"/>
      <c r="AG735" s="34"/>
    </row>
    <row r="736" spans="2:33" x14ac:dyDescent="0.75">
      <c r="B736" s="4" t="s">
        <v>9</v>
      </c>
      <c r="C736" s="4">
        <v>732</v>
      </c>
      <c r="D736" s="4">
        <v>143</v>
      </c>
      <c r="E736" s="4">
        <f t="shared" si="143"/>
        <v>11.666666666666666</v>
      </c>
      <c r="F736" s="11">
        <v>42</v>
      </c>
      <c r="G736" s="11">
        <f t="shared" si="150"/>
        <v>4.1666666666667851E-2</v>
      </c>
      <c r="H736" s="11">
        <f t="shared" si="144"/>
        <v>0.15000000000000213</v>
      </c>
      <c r="I736" s="11">
        <f>'Vehicle Data'!$B$6*'WLTP Calculations'!G736</f>
        <v>12.195250000000348</v>
      </c>
      <c r="J736" s="11">
        <f>'Vehicle Data'!$B$6*9.81*'Vehicle Data'!$B$8</f>
        <v>57.42499320000001</v>
      </c>
      <c r="K736" s="11">
        <f>0.5*(1.225*'Vehicle Data'!B$9*'Vehicle Data'!B$7*'WLTP Calculations'!F736)</f>
        <v>5.0935500000000005</v>
      </c>
      <c r="L736" s="11">
        <f t="shared" si="151"/>
        <v>7.4713793200000364E-2</v>
      </c>
      <c r="M736" s="11">
        <f t="shared" si="152"/>
        <v>0.87166092066667089</v>
      </c>
      <c r="N736" s="11">
        <f t="shared" si="153"/>
        <v>0.89770437015370574</v>
      </c>
      <c r="O736" s="11">
        <f t="shared" si="145"/>
        <v>129.26942930213363</v>
      </c>
      <c r="P736" s="11">
        <f t="shared" si="146"/>
        <v>0</v>
      </c>
      <c r="Q736" s="9">
        <f t="shared" si="154"/>
        <v>79114.449199924828</v>
      </c>
      <c r="R736" s="9">
        <f t="shared" si="147"/>
        <v>79.114449199924834</v>
      </c>
      <c r="S736" s="9">
        <f t="shared" si="155"/>
        <v>29182.501372246712</v>
      </c>
      <c r="T736" s="38">
        <f t="shared" si="148"/>
        <v>29.182501372246712</v>
      </c>
      <c r="U736" s="38">
        <f t="shared" si="149"/>
        <v>1896.8625891960362</v>
      </c>
      <c r="V736" s="34"/>
      <c r="W736" s="34"/>
      <c r="X736" s="34"/>
      <c r="Y736" s="34"/>
      <c r="Z736" s="34"/>
      <c r="AA736" s="34"/>
      <c r="AB736" s="34"/>
      <c r="AC736" s="34"/>
      <c r="AD736" s="34"/>
      <c r="AE736" s="34"/>
      <c r="AF736" s="34"/>
      <c r="AG736" s="34"/>
    </row>
    <row r="737" spans="2:33" x14ac:dyDescent="0.75">
      <c r="B737" s="4" t="s">
        <v>9</v>
      </c>
      <c r="C737" s="4">
        <v>733</v>
      </c>
      <c r="D737" s="4">
        <v>144</v>
      </c>
      <c r="E737" s="4">
        <f t="shared" si="143"/>
        <v>11.722222222222223</v>
      </c>
      <c r="F737" s="11">
        <v>42.2</v>
      </c>
      <c r="G737" s="11">
        <f t="shared" si="150"/>
        <v>5.5555555555555358E-2</v>
      </c>
      <c r="H737" s="11">
        <f t="shared" si="144"/>
        <v>0.19999999999999929</v>
      </c>
      <c r="I737" s="11">
        <f>'Vehicle Data'!$B$6*'WLTP Calculations'!G737</f>
        <v>16.260333333333278</v>
      </c>
      <c r="J737" s="11">
        <f>'Vehicle Data'!$B$6*9.81*'Vehicle Data'!$B$8</f>
        <v>57.42499320000001</v>
      </c>
      <c r="K737" s="11">
        <f>0.5*(1.225*'Vehicle Data'!B$9*'Vehicle Data'!B$7*'WLTP Calculations'!F737)</f>
        <v>5.1178050000000006</v>
      </c>
      <c r="L737" s="11">
        <f t="shared" si="151"/>
        <v>7.8803131533333307E-2</v>
      </c>
      <c r="M737" s="11">
        <f t="shared" si="152"/>
        <v>0.92374781964074049</v>
      </c>
      <c r="N737" s="11">
        <f t="shared" si="153"/>
        <v>0.95001845459074097</v>
      </c>
      <c r="O737" s="11">
        <f t="shared" si="145"/>
        <v>137.75267591565745</v>
      </c>
      <c r="P737" s="11">
        <f t="shared" si="146"/>
        <v>0</v>
      </c>
      <c r="Q737" s="9">
        <f t="shared" si="154"/>
        <v>79252.201875840488</v>
      </c>
      <c r="R737" s="9">
        <f t="shared" si="147"/>
        <v>79.252201875840484</v>
      </c>
      <c r="S737" s="9">
        <f t="shared" si="155"/>
        <v>29182.501372246712</v>
      </c>
      <c r="T737" s="38">
        <f t="shared" si="148"/>
        <v>29.182501372246712</v>
      </c>
      <c r="U737" s="38">
        <f t="shared" si="149"/>
        <v>1896.8625891960362</v>
      </c>
      <c r="V737" s="34"/>
      <c r="W737" s="34"/>
      <c r="X737" s="34"/>
      <c r="Y737" s="34"/>
      <c r="Z737" s="34"/>
      <c r="AA737" s="34"/>
      <c r="AB737" s="34"/>
      <c r="AC737" s="34"/>
      <c r="AD737" s="34"/>
      <c r="AE737" s="34"/>
      <c r="AF737" s="34"/>
      <c r="AG737" s="34"/>
    </row>
    <row r="738" spans="2:33" x14ac:dyDescent="0.75">
      <c r="B738" s="4" t="s">
        <v>9</v>
      </c>
      <c r="C738" s="4">
        <v>734</v>
      </c>
      <c r="D738" s="4">
        <v>145</v>
      </c>
      <c r="E738" s="4">
        <f t="shared" si="143"/>
        <v>11.777777777777777</v>
      </c>
      <c r="F738" s="11">
        <v>42.4</v>
      </c>
      <c r="G738" s="11">
        <f t="shared" si="150"/>
        <v>6.9444444444444642E-2</v>
      </c>
      <c r="H738" s="11">
        <f t="shared" si="144"/>
        <v>0.25</v>
      </c>
      <c r="I738" s="11">
        <f>'Vehicle Data'!$B$6*'WLTP Calculations'!G738</f>
        <v>20.325416666666726</v>
      </c>
      <c r="J738" s="11">
        <f>'Vehicle Data'!$B$6*9.81*'Vehicle Data'!$B$8</f>
        <v>57.42499320000001</v>
      </c>
      <c r="K738" s="11">
        <f>0.5*(1.225*'Vehicle Data'!B$9*'Vehicle Data'!B$7*'WLTP Calculations'!F738)</f>
        <v>5.1420599999999999</v>
      </c>
      <c r="L738" s="11">
        <f t="shared" si="151"/>
        <v>8.2892469866666735E-2</v>
      </c>
      <c r="M738" s="11">
        <f t="shared" si="152"/>
        <v>0.97628908954074145</v>
      </c>
      <c r="N738" s="11">
        <f t="shared" si="153"/>
        <v>1.0281751159819468</v>
      </c>
      <c r="O738" s="11">
        <f t="shared" si="145"/>
        <v>150.11356693336424</v>
      </c>
      <c r="P738" s="11">
        <f t="shared" si="146"/>
        <v>0</v>
      </c>
      <c r="Q738" s="9">
        <f t="shared" si="154"/>
        <v>79402.315442773848</v>
      </c>
      <c r="R738" s="9">
        <f t="shared" si="147"/>
        <v>79.402315442773855</v>
      </c>
      <c r="S738" s="9">
        <f t="shared" si="155"/>
        <v>29182.501372246712</v>
      </c>
      <c r="T738" s="38">
        <f t="shared" si="148"/>
        <v>29.182501372246712</v>
      </c>
      <c r="U738" s="38">
        <f t="shared" si="149"/>
        <v>1896.8625891960362</v>
      </c>
      <c r="V738" s="34"/>
      <c r="W738" s="34"/>
      <c r="X738" s="34"/>
      <c r="Y738" s="34"/>
      <c r="Z738" s="34"/>
      <c r="AA738" s="34"/>
      <c r="AB738" s="34"/>
      <c r="AC738" s="34"/>
      <c r="AD738" s="34"/>
      <c r="AE738" s="34"/>
      <c r="AF738" s="34"/>
      <c r="AG738" s="34"/>
    </row>
    <row r="739" spans="2:33" x14ac:dyDescent="0.75">
      <c r="B739" s="4" t="s">
        <v>9</v>
      </c>
      <c r="C739" s="4">
        <v>735</v>
      </c>
      <c r="D739" s="4">
        <v>146</v>
      </c>
      <c r="E739" s="4">
        <f t="shared" si="143"/>
        <v>11.861111111111112</v>
      </c>
      <c r="F739" s="11">
        <v>42.7</v>
      </c>
      <c r="G739" s="11">
        <f t="shared" si="150"/>
        <v>9.7222222222223209E-2</v>
      </c>
      <c r="H739" s="11">
        <f t="shared" si="144"/>
        <v>0.35000000000000142</v>
      </c>
      <c r="I739" s="11">
        <f>'Vehicle Data'!$B$6*'WLTP Calculations'!G739</f>
        <v>28.455583333333625</v>
      </c>
      <c r="J739" s="11">
        <f>'Vehicle Data'!$B$6*9.81*'Vehicle Data'!$B$8</f>
        <v>57.42499320000001</v>
      </c>
      <c r="K739" s="11">
        <f>0.5*(1.225*'Vehicle Data'!B$9*'Vehicle Data'!B$7*'WLTP Calculations'!F739)</f>
        <v>5.1784425000000009</v>
      </c>
      <c r="L739" s="11">
        <f t="shared" si="151"/>
        <v>9.1059019033333646E-2</v>
      </c>
      <c r="M739" s="11">
        <f t="shared" si="152"/>
        <v>1.0800611424231519</v>
      </c>
      <c r="N739" s="11">
        <f t="shared" si="153"/>
        <v>1.1584124845916679</v>
      </c>
      <c r="O739" s="11">
        <f t="shared" si="145"/>
        <v>170.28663523497519</v>
      </c>
      <c r="P739" s="11">
        <f t="shared" si="146"/>
        <v>0</v>
      </c>
      <c r="Q739" s="9">
        <f t="shared" si="154"/>
        <v>79572.602078008829</v>
      </c>
      <c r="R739" s="9">
        <f t="shared" si="147"/>
        <v>79.572602078008828</v>
      </c>
      <c r="S739" s="9">
        <f t="shared" si="155"/>
        <v>29182.501372246712</v>
      </c>
      <c r="T739" s="38">
        <f t="shared" si="148"/>
        <v>29.182501372246712</v>
      </c>
      <c r="U739" s="38">
        <f t="shared" si="149"/>
        <v>1896.8625891960362</v>
      </c>
      <c r="V739" s="34"/>
      <c r="W739" s="34"/>
      <c r="X739" s="34"/>
      <c r="Y739" s="34"/>
      <c r="Z739" s="34"/>
      <c r="AA739" s="34"/>
      <c r="AB739" s="34"/>
      <c r="AC739" s="34"/>
      <c r="AD739" s="34"/>
      <c r="AE739" s="34"/>
      <c r="AF739" s="34"/>
      <c r="AG739" s="34"/>
    </row>
    <row r="740" spans="2:33" x14ac:dyDescent="0.75">
      <c r="B740" s="4" t="s">
        <v>9</v>
      </c>
      <c r="C740" s="4">
        <v>736</v>
      </c>
      <c r="D740" s="4">
        <v>147</v>
      </c>
      <c r="E740" s="4">
        <f t="shared" si="143"/>
        <v>11.972222222222223</v>
      </c>
      <c r="F740" s="11">
        <v>43.1</v>
      </c>
      <c r="G740" s="11">
        <f t="shared" si="150"/>
        <v>0.1388888888888884</v>
      </c>
      <c r="H740" s="11">
        <f t="shared" si="144"/>
        <v>0.5</v>
      </c>
      <c r="I740" s="11">
        <f>'Vehicle Data'!$B$6*'WLTP Calculations'!G740</f>
        <v>40.650833333333196</v>
      </c>
      <c r="J740" s="11">
        <f>'Vehicle Data'!$B$6*9.81*'Vehicle Data'!$B$8</f>
        <v>57.42499320000001</v>
      </c>
      <c r="K740" s="11">
        <f>0.5*(1.225*'Vehicle Data'!B$9*'Vehicle Data'!B$7*'WLTP Calculations'!F740)</f>
        <v>5.2269525000000003</v>
      </c>
      <c r="L740" s="11">
        <f t="shared" si="151"/>
        <v>0.10330277903333321</v>
      </c>
      <c r="M740" s="11">
        <f t="shared" si="152"/>
        <v>1.2367638267601837</v>
      </c>
      <c r="N740" s="11">
        <f t="shared" si="153"/>
        <v>1.2211412373509236</v>
      </c>
      <c r="O740" s="11">
        <f t="shared" si="145"/>
        <v>180.72890312793669</v>
      </c>
      <c r="P740" s="11">
        <f t="shared" si="146"/>
        <v>0</v>
      </c>
      <c r="Q740" s="9">
        <f t="shared" si="154"/>
        <v>79753.330981136765</v>
      </c>
      <c r="R740" s="9">
        <f t="shared" si="147"/>
        <v>79.75333098113677</v>
      </c>
      <c r="S740" s="9">
        <f t="shared" si="155"/>
        <v>29182.501372246712</v>
      </c>
      <c r="T740" s="38">
        <f t="shared" si="148"/>
        <v>29.182501372246712</v>
      </c>
      <c r="U740" s="38">
        <f t="shared" si="149"/>
        <v>1896.8625891960362</v>
      </c>
      <c r="V740" s="34"/>
      <c r="W740" s="34"/>
      <c r="X740" s="34"/>
      <c r="Y740" s="34"/>
      <c r="Z740" s="34"/>
      <c r="AA740" s="34"/>
      <c r="AB740" s="34"/>
      <c r="AC740" s="34"/>
      <c r="AD740" s="34"/>
      <c r="AE740" s="34"/>
      <c r="AF740" s="34"/>
      <c r="AG740" s="34"/>
    </row>
    <row r="741" spans="2:33" x14ac:dyDescent="0.75">
      <c r="B741" s="4" t="s">
        <v>9</v>
      </c>
      <c r="C741" s="4">
        <v>737</v>
      </c>
      <c r="D741" s="4">
        <v>148</v>
      </c>
      <c r="E741" s="4">
        <f t="shared" si="143"/>
        <v>12.138888888888889</v>
      </c>
      <c r="F741" s="11">
        <v>43.7</v>
      </c>
      <c r="G741" s="11">
        <f t="shared" si="150"/>
        <v>0.12499999999999911</v>
      </c>
      <c r="H741" s="11">
        <f t="shared" si="144"/>
        <v>0.44999999999999929</v>
      </c>
      <c r="I741" s="11">
        <f>'Vehicle Data'!$B$6*'WLTP Calculations'!G741</f>
        <v>36.585749999999742</v>
      </c>
      <c r="J741" s="11">
        <f>'Vehicle Data'!$B$6*9.81*'Vehicle Data'!$B$8</f>
        <v>57.42499320000001</v>
      </c>
      <c r="K741" s="11">
        <f>0.5*(1.225*'Vehicle Data'!B$9*'Vehicle Data'!B$7*'WLTP Calculations'!F741)</f>
        <v>5.2997175000000007</v>
      </c>
      <c r="L741" s="11">
        <f t="shared" si="151"/>
        <v>9.9310460699999756E-2</v>
      </c>
      <c r="M741" s="11">
        <f t="shared" si="152"/>
        <v>1.2055186479416637</v>
      </c>
      <c r="N741" s="11">
        <f t="shared" si="153"/>
        <v>1.0856680416745355</v>
      </c>
      <c r="O741" s="11">
        <f t="shared" si="145"/>
        <v>161.76453820950579</v>
      </c>
      <c r="P741" s="11">
        <f t="shared" si="146"/>
        <v>0</v>
      </c>
      <c r="Q741" s="9">
        <f t="shared" si="154"/>
        <v>79915.095519346272</v>
      </c>
      <c r="R741" s="9">
        <f t="shared" si="147"/>
        <v>79.915095519346266</v>
      </c>
      <c r="S741" s="9">
        <f t="shared" si="155"/>
        <v>29182.501372246712</v>
      </c>
      <c r="T741" s="38">
        <f t="shared" si="148"/>
        <v>29.182501372246712</v>
      </c>
      <c r="U741" s="38">
        <f t="shared" si="149"/>
        <v>1896.8625891960362</v>
      </c>
      <c r="V741" s="34"/>
      <c r="W741" s="34"/>
      <c r="X741" s="34"/>
      <c r="Y741" s="34"/>
      <c r="Z741" s="34"/>
      <c r="AA741" s="34"/>
      <c r="AB741" s="34"/>
      <c r="AC741" s="34"/>
      <c r="AD741" s="34"/>
      <c r="AE741" s="34"/>
      <c r="AF741" s="34"/>
      <c r="AG741" s="34"/>
    </row>
    <row r="742" spans="2:33" x14ac:dyDescent="0.75">
      <c r="B742" s="4" t="s">
        <v>9</v>
      </c>
      <c r="C742" s="4">
        <v>738</v>
      </c>
      <c r="D742" s="4">
        <v>149</v>
      </c>
      <c r="E742" s="4">
        <f t="shared" si="143"/>
        <v>12.222222222222221</v>
      </c>
      <c r="F742" s="11">
        <v>44</v>
      </c>
      <c r="G742" s="11">
        <f t="shared" si="150"/>
        <v>5.5555555555555358E-2</v>
      </c>
      <c r="H742" s="11">
        <f t="shared" si="144"/>
        <v>0.19999999999999929</v>
      </c>
      <c r="I742" s="11">
        <f>'Vehicle Data'!$B$6*'WLTP Calculations'!G742</f>
        <v>16.260333333333278</v>
      </c>
      <c r="J742" s="11">
        <f>'Vehicle Data'!$B$6*9.81*'Vehicle Data'!$B$8</f>
        <v>57.42499320000001</v>
      </c>
      <c r="K742" s="11">
        <f>0.5*(1.225*'Vehicle Data'!B$9*'Vehicle Data'!B$7*'WLTP Calculations'!F742)</f>
        <v>5.3361000000000001</v>
      </c>
      <c r="L742" s="11">
        <f t="shared" si="151"/>
        <v>7.90214265333333E-2</v>
      </c>
      <c r="M742" s="11">
        <f t="shared" si="152"/>
        <v>0.96581743540740694</v>
      </c>
      <c r="N742" s="11">
        <f t="shared" si="153"/>
        <v>1.1910769549078699</v>
      </c>
      <c r="O742" s="11">
        <f t="shared" si="145"/>
        <v>178.66154323618048</v>
      </c>
      <c r="P742" s="11">
        <f t="shared" si="146"/>
        <v>0</v>
      </c>
      <c r="Q742" s="9">
        <f t="shared" si="154"/>
        <v>80093.757062582459</v>
      </c>
      <c r="R742" s="9">
        <f t="shared" si="147"/>
        <v>80.093757062582455</v>
      </c>
      <c r="S742" s="9">
        <f t="shared" si="155"/>
        <v>29182.501372246712</v>
      </c>
      <c r="T742" s="38">
        <f t="shared" si="148"/>
        <v>29.182501372246712</v>
      </c>
      <c r="U742" s="38">
        <f t="shared" si="149"/>
        <v>1896.8625891960362</v>
      </c>
      <c r="V742" s="34"/>
      <c r="W742" s="34"/>
      <c r="X742" s="34"/>
      <c r="Y742" s="34"/>
      <c r="Z742" s="34"/>
      <c r="AA742" s="34"/>
      <c r="AB742" s="34"/>
      <c r="AC742" s="34"/>
      <c r="AD742" s="34"/>
      <c r="AE742" s="34"/>
      <c r="AF742" s="34"/>
      <c r="AG742" s="34"/>
    </row>
    <row r="743" spans="2:33" x14ac:dyDescent="0.75">
      <c r="B743" s="4" t="s">
        <v>9</v>
      </c>
      <c r="C743" s="4">
        <v>739</v>
      </c>
      <c r="D743" s="4">
        <v>150</v>
      </c>
      <c r="E743" s="4">
        <f t="shared" si="143"/>
        <v>12.25</v>
      </c>
      <c r="F743" s="11">
        <v>44.1</v>
      </c>
      <c r="G743" s="11">
        <f t="shared" si="150"/>
        <v>0.18055555555555536</v>
      </c>
      <c r="H743" s="11">
        <f t="shared" si="144"/>
        <v>0.64999999999999858</v>
      </c>
      <c r="I743" s="11">
        <f>'Vehicle Data'!$B$6*'WLTP Calculations'!G743</f>
        <v>52.846083333333283</v>
      </c>
      <c r="J743" s="11">
        <f>'Vehicle Data'!$B$6*9.81*'Vehicle Data'!$B$8</f>
        <v>57.42499320000001</v>
      </c>
      <c r="K743" s="11">
        <f>0.5*(1.225*'Vehicle Data'!B$9*'Vehicle Data'!B$7*'WLTP Calculations'!F743)</f>
        <v>5.3482275000000001</v>
      </c>
      <c r="L743" s="11">
        <f t="shared" si="151"/>
        <v>0.11561930403333329</v>
      </c>
      <c r="M743" s="11">
        <f t="shared" si="152"/>
        <v>1.4163364744083327</v>
      </c>
      <c r="N743" s="11">
        <f t="shared" si="153"/>
        <v>1.6922834777194427</v>
      </c>
      <c r="O743" s="11">
        <f t="shared" si="145"/>
        <v>255.53480513563585</v>
      </c>
      <c r="P743" s="11">
        <f t="shared" si="146"/>
        <v>0</v>
      </c>
      <c r="Q743" s="9">
        <f t="shared" si="154"/>
        <v>80349.291867718101</v>
      </c>
      <c r="R743" s="9">
        <f t="shared" si="147"/>
        <v>80.349291867718094</v>
      </c>
      <c r="S743" s="9">
        <f t="shared" si="155"/>
        <v>29182.501372246712</v>
      </c>
      <c r="T743" s="38">
        <f t="shared" si="148"/>
        <v>29.182501372246712</v>
      </c>
      <c r="U743" s="38">
        <f t="shared" si="149"/>
        <v>1896.8625891960362</v>
      </c>
      <c r="V743" s="34"/>
      <c r="W743" s="34"/>
      <c r="X743" s="34"/>
      <c r="Y743" s="34"/>
      <c r="Z743" s="34"/>
      <c r="AA743" s="34"/>
      <c r="AB743" s="34"/>
      <c r="AC743" s="34"/>
      <c r="AD743" s="34"/>
      <c r="AE743" s="34"/>
      <c r="AF743" s="34"/>
      <c r="AG743" s="34"/>
    </row>
    <row r="744" spans="2:33" x14ac:dyDescent="0.75">
      <c r="B744" s="4" t="s">
        <v>9</v>
      </c>
      <c r="C744" s="4">
        <v>740</v>
      </c>
      <c r="D744" s="4">
        <v>151</v>
      </c>
      <c r="E744" s="4">
        <f t="shared" si="143"/>
        <v>12.583333333333332</v>
      </c>
      <c r="F744" s="11">
        <v>45.3</v>
      </c>
      <c r="G744" s="11">
        <f t="shared" si="150"/>
        <v>0.31944444444444375</v>
      </c>
      <c r="H744" s="11">
        <f t="shared" si="144"/>
        <v>1.1499999999999986</v>
      </c>
      <c r="I744" s="11">
        <f>'Vehicle Data'!$B$6*'WLTP Calculations'!G744</f>
        <v>93.496916666666479</v>
      </c>
      <c r="J744" s="11">
        <f>'Vehicle Data'!$B$6*9.81*'Vehicle Data'!$B$8</f>
        <v>57.42499320000001</v>
      </c>
      <c r="K744" s="11">
        <f>0.5*(1.225*'Vehicle Data'!B$9*'Vehicle Data'!B$7*'WLTP Calculations'!F744)</f>
        <v>5.4937575000000001</v>
      </c>
      <c r="L744" s="11">
        <f t="shared" si="151"/>
        <v>0.15641566736666646</v>
      </c>
      <c r="M744" s="11">
        <f t="shared" si="152"/>
        <v>1.9682304810305526</v>
      </c>
      <c r="N744" s="11">
        <f t="shared" si="153"/>
        <v>1.8881982092856475</v>
      </c>
      <c r="O744" s="11">
        <f t="shared" si="145"/>
        <v>287.00612781141842</v>
      </c>
      <c r="P744" s="11">
        <f t="shared" si="146"/>
        <v>0</v>
      </c>
      <c r="Q744" s="9">
        <f t="shared" si="154"/>
        <v>80636.297995529516</v>
      </c>
      <c r="R744" s="9">
        <f t="shared" si="147"/>
        <v>80.636297995529517</v>
      </c>
      <c r="S744" s="9">
        <f t="shared" si="155"/>
        <v>29182.501372246712</v>
      </c>
      <c r="T744" s="38">
        <f t="shared" si="148"/>
        <v>29.182501372246712</v>
      </c>
      <c r="U744" s="38">
        <f t="shared" si="149"/>
        <v>1896.8625891960362</v>
      </c>
      <c r="V744" s="34"/>
      <c r="W744" s="34"/>
      <c r="X744" s="34"/>
      <c r="Y744" s="34"/>
      <c r="Z744" s="34"/>
      <c r="AA744" s="34"/>
      <c r="AB744" s="34"/>
      <c r="AC744" s="34"/>
      <c r="AD744" s="34"/>
      <c r="AE744" s="34"/>
      <c r="AF744" s="34"/>
      <c r="AG744" s="34"/>
    </row>
    <row r="745" spans="2:33" x14ac:dyDescent="0.75">
      <c r="B745" s="4" t="s">
        <v>9</v>
      </c>
      <c r="C745" s="4">
        <v>741</v>
      </c>
      <c r="D745" s="4">
        <v>152</v>
      </c>
      <c r="E745" s="4">
        <f t="shared" si="143"/>
        <v>12.888888888888888</v>
      </c>
      <c r="F745" s="11">
        <v>46.4</v>
      </c>
      <c r="G745" s="11">
        <f t="shared" si="150"/>
        <v>0.26388888888888928</v>
      </c>
      <c r="H745" s="11">
        <f t="shared" si="144"/>
        <v>0.95000000000000284</v>
      </c>
      <c r="I745" s="11">
        <f>'Vehicle Data'!$B$6*'WLTP Calculations'!G745</f>
        <v>77.236583333333456</v>
      </c>
      <c r="J745" s="11">
        <f>'Vehicle Data'!$B$6*9.81*'Vehicle Data'!$B$8</f>
        <v>57.42499320000001</v>
      </c>
      <c r="K745" s="11">
        <f>0.5*(1.225*'Vehicle Data'!B$9*'Vehicle Data'!B$7*'WLTP Calculations'!F745)</f>
        <v>5.6271599999999999</v>
      </c>
      <c r="L745" s="11">
        <f t="shared" si="151"/>
        <v>0.14028873653333346</v>
      </c>
      <c r="M745" s="11">
        <f t="shared" si="152"/>
        <v>1.8081659375407422</v>
      </c>
      <c r="N745" s="11">
        <f t="shared" si="153"/>
        <v>1.5579007986370379</v>
      </c>
      <c r="O745" s="11">
        <f t="shared" si="145"/>
        <v>238.3588221914668</v>
      </c>
      <c r="P745" s="11">
        <f t="shared" si="146"/>
        <v>0</v>
      </c>
      <c r="Q745" s="9">
        <f t="shared" si="154"/>
        <v>80874.656817720985</v>
      </c>
      <c r="R745" s="9">
        <f t="shared" si="147"/>
        <v>80.874656817720989</v>
      </c>
      <c r="S745" s="9">
        <f t="shared" si="155"/>
        <v>29182.501372246712</v>
      </c>
      <c r="T745" s="38">
        <f t="shared" si="148"/>
        <v>29.182501372246712</v>
      </c>
      <c r="U745" s="38">
        <f t="shared" si="149"/>
        <v>1896.8625891960362</v>
      </c>
      <c r="V745" s="34"/>
      <c r="W745" s="34"/>
      <c r="X745" s="34"/>
      <c r="Y745" s="34"/>
      <c r="Z745" s="34"/>
      <c r="AA745" s="34"/>
      <c r="AB745" s="34"/>
      <c r="AC745" s="34"/>
      <c r="AD745" s="34"/>
      <c r="AE745" s="34"/>
      <c r="AF745" s="34"/>
      <c r="AG745" s="34"/>
    </row>
    <row r="746" spans="2:33" x14ac:dyDescent="0.75">
      <c r="B746" s="4" t="s">
        <v>9</v>
      </c>
      <c r="C746" s="4">
        <v>742</v>
      </c>
      <c r="D746" s="4">
        <v>153</v>
      </c>
      <c r="E746" s="4">
        <f t="shared" si="143"/>
        <v>13.111111111111111</v>
      </c>
      <c r="F746" s="11">
        <v>47.2</v>
      </c>
      <c r="G746" s="11">
        <f t="shared" si="150"/>
        <v>0.125</v>
      </c>
      <c r="H746" s="11">
        <f t="shared" si="144"/>
        <v>0.44999999999999929</v>
      </c>
      <c r="I746" s="11">
        <f>'Vehicle Data'!$B$6*'WLTP Calculations'!G746</f>
        <v>36.585750000000004</v>
      </c>
      <c r="J746" s="11">
        <f>'Vehicle Data'!$B$6*9.81*'Vehicle Data'!$B$8</f>
        <v>57.42499320000001</v>
      </c>
      <c r="K746" s="11">
        <f>0.5*(1.225*'Vehicle Data'!B$9*'Vehicle Data'!B$7*'WLTP Calculations'!F746)</f>
        <v>5.7241800000000005</v>
      </c>
      <c r="L746" s="11">
        <f t="shared" si="151"/>
        <v>9.9734923200000006E-2</v>
      </c>
      <c r="M746" s="11">
        <f t="shared" si="152"/>
        <v>1.3076356597333334</v>
      </c>
      <c r="N746" s="11">
        <f t="shared" si="153"/>
        <v>1.1221631640949072</v>
      </c>
      <c r="O746" s="11">
        <f t="shared" si="145"/>
        <v>172.81312727061572</v>
      </c>
      <c r="P746" s="11">
        <f t="shared" si="146"/>
        <v>0</v>
      </c>
      <c r="Q746" s="9">
        <f t="shared" si="154"/>
        <v>81047.469944991593</v>
      </c>
      <c r="R746" s="9">
        <f t="shared" si="147"/>
        <v>81.04746994499159</v>
      </c>
      <c r="S746" s="9">
        <f t="shared" si="155"/>
        <v>29182.501372246712</v>
      </c>
      <c r="T746" s="38">
        <f t="shared" si="148"/>
        <v>29.182501372246712</v>
      </c>
      <c r="U746" s="38">
        <f t="shared" si="149"/>
        <v>1896.8625891960362</v>
      </c>
      <c r="V746" s="34"/>
      <c r="W746" s="34"/>
      <c r="X746" s="34"/>
      <c r="Y746" s="34"/>
      <c r="Z746" s="34"/>
      <c r="AA746" s="34"/>
      <c r="AB746" s="34"/>
      <c r="AC746" s="34"/>
      <c r="AD746" s="34"/>
      <c r="AE746" s="34"/>
      <c r="AF746" s="34"/>
      <c r="AG746" s="34"/>
    </row>
    <row r="747" spans="2:33" x14ac:dyDescent="0.75">
      <c r="B747" s="4" t="s">
        <v>9</v>
      </c>
      <c r="C747" s="4">
        <v>743</v>
      </c>
      <c r="D747" s="4">
        <v>154</v>
      </c>
      <c r="E747" s="4">
        <f t="shared" si="143"/>
        <v>13.138888888888888</v>
      </c>
      <c r="F747" s="11">
        <v>47.3</v>
      </c>
      <c r="G747" s="11">
        <f t="shared" si="150"/>
        <v>2.7777777777777679E-2</v>
      </c>
      <c r="H747" s="11">
        <f t="shared" si="144"/>
        <v>9.9999999999997868E-2</v>
      </c>
      <c r="I747" s="11">
        <f>'Vehicle Data'!$B$6*'WLTP Calculations'!G747</f>
        <v>8.1301666666666392</v>
      </c>
      <c r="J747" s="11">
        <f>'Vehicle Data'!$B$6*9.81*'Vehicle Data'!$B$8</f>
        <v>57.42499320000001</v>
      </c>
      <c r="K747" s="11">
        <f>0.5*(1.225*'Vehicle Data'!B$9*'Vehicle Data'!B$7*'WLTP Calculations'!F747)</f>
        <v>5.7363074999999997</v>
      </c>
      <c r="L747" s="11">
        <f t="shared" si="151"/>
        <v>7.1291467366666653E-2</v>
      </c>
      <c r="M747" s="11">
        <f t="shared" si="152"/>
        <v>0.93669066845648119</v>
      </c>
      <c r="N747" s="11">
        <f t="shared" si="153"/>
        <v>0.91099886848935241</v>
      </c>
      <c r="O747" s="11">
        <f t="shared" si="145"/>
        <v>141.20482461584962</v>
      </c>
      <c r="P747" s="11">
        <f t="shared" si="146"/>
        <v>0</v>
      </c>
      <c r="Q747" s="9">
        <f t="shared" si="154"/>
        <v>81188.674769607445</v>
      </c>
      <c r="R747" s="9">
        <f t="shared" si="147"/>
        <v>81.188674769607445</v>
      </c>
      <c r="S747" s="9">
        <f t="shared" si="155"/>
        <v>29182.501372246712</v>
      </c>
      <c r="T747" s="38">
        <f t="shared" si="148"/>
        <v>29.182501372246712</v>
      </c>
      <c r="U747" s="38">
        <f t="shared" si="149"/>
        <v>1896.8625891960362</v>
      </c>
      <c r="V747" s="34"/>
      <c r="W747" s="34"/>
      <c r="X747" s="34"/>
      <c r="Y747" s="34"/>
      <c r="Z747" s="34"/>
      <c r="AA747" s="34"/>
      <c r="AB747" s="34"/>
      <c r="AC747" s="34"/>
      <c r="AD747" s="34"/>
      <c r="AE747" s="34"/>
      <c r="AF747" s="34"/>
      <c r="AG747" s="34"/>
    </row>
    <row r="748" spans="2:33" x14ac:dyDescent="0.75">
      <c r="B748" s="4" t="s">
        <v>9</v>
      </c>
      <c r="C748" s="4">
        <v>744</v>
      </c>
      <c r="D748" s="4">
        <v>155</v>
      </c>
      <c r="E748" s="4">
        <f t="shared" si="143"/>
        <v>13.166666666666666</v>
      </c>
      <c r="F748" s="11">
        <v>47.4</v>
      </c>
      <c r="G748" s="11">
        <f t="shared" si="150"/>
        <v>1.3888888888889284E-2</v>
      </c>
      <c r="H748" s="11">
        <f t="shared" si="144"/>
        <v>5.0000000000000711E-2</v>
      </c>
      <c r="I748" s="11">
        <f>'Vehicle Data'!$B$6*'WLTP Calculations'!G748</f>
        <v>4.0650833333334493</v>
      </c>
      <c r="J748" s="11">
        <f>'Vehicle Data'!$B$6*9.81*'Vehicle Data'!$B$8</f>
        <v>57.42499320000001</v>
      </c>
      <c r="K748" s="11">
        <f>0.5*(1.225*'Vehicle Data'!B$9*'Vehicle Data'!B$7*'WLTP Calculations'!F748)</f>
        <v>5.7484350000000006</v>
      </c>
      <c r="L748" s="11">
        <f t="shared" si="151"/>
        <v>6.7238511533333448E-2</v>
      </c>
      <c r="M748" s="11">
        <f t="shared" si="152"/>
        <v>0.88530706852222374</v>
      </c>
      <c r="N748" s="11">
        <f t="shared" si="153"/>
        <v>0.88530706852222374</v>
      </c>
      <c r="O748" s="11">
        <f t="shared" si="145"/>
        <v>138.1079026894669</v>
      </c>
      <c r="P748" s="11">
        <f t="shared" si="146"/>
        <v>0</v>
      </c>
      <c r="Q748" s="9">
        <f t="shared" si="154"/>
        <v>81326.782672296918</v>
      </c>
      <c r="R748" s="9">
        <f t="shared" si="147"/>
        <v>81.326782672296915</v>
      </c>
      <c r="S748" s="9">
        <f t="shared" si="155"/>
        <v>29182.501372246712</v>
      </c>
      <c r="T748" s="38">
        <f t="shared" si="148"/>
        <v>29.182501372246712</v>
      </c>
      <c r="U748" s="38">
        <f t="shared" si="149"/>
        <v>1896.8625891960362</v>
      </c>
      <c r="V748" s="34"/>
      <c r="W748" s="34"/>
      <c r="X748" s="34"/>
      <c r="Y748" s="34"/>
      <c r="Z748" s="34"/>
      <c r="AA748" s="34"/>
      <c r="AB748" s="34"/>
      <c r="AC748" s="34"/>
      <c r="AD748" s="34"/>
      <c r="AE748" s="34"/>
      <c r="AF748" s="34"/>
      <c r="AG748" s="34"/>
    </row>
    <row r="749" spans="2:33" x14ac:dyDescent="0.75">
      <c r="B749" s="4" t="s">
        <v>9</v>
      </c>
      <c r="C749" s="4">
        <v>745</v>
      </c>
      <c r="D749" s="4">
        <v>156</v>
      </c>
      <c r="E749" s="4">
        <f t="shared" si="143"/>
        <v>13.166666666666666</v>
      </c>
      <c r="F749" s="11">
        <v>47.4</v>
      </c>
      <c r="G749" s="11">
        <f t="shared" si="150"/>
        <v>1.3888888888889284E-2</v>
      </c>
      <c r="H749" s="11">
        <f t="shared" si="144"/>
        <v>5.0000000000000711E-2</v>
      </c>
      <c r="I749" s="11">
        <f>'Vehicle Data'!$B$6*'WLTP Calculations'!G749</f>
        <v>4.0650833333334493</v>
      </c>
      <c r="J749" s="11">
        <f>'Vehicle Data'!$B$6*9.81*'Vehicle Data'!$B$8</f>
        <v>57.42499320000001</v>
      </c>
      <c r="K749" s="11">
        <f>0.5*(1.225*'Vehicle Data'!B$9*'Vehicle Data'!B$7*'WLTP Calculations'!F749)</f>
        <v>5.7484350000000006</v>
      </c>
      <c r="L749" s="11">
        <f t="shared" si="151"/>
        <v>6.7238511533333448E-2</v>
      </c>
      <c r="M749" s="11">
        <f t="shared" si="152"/>
        <v>0.88530706852222374</v>
      </c>
      <c r="N749" s="11">
        <f t="shared" si="153"/>
        <v>0.99359397695787166</v>
      </c>
      <c r="O749" s="11">
        <f t="shared" si="145"/>
        <v>155.99425438238586</v>
      </c>
      <c r="P749" s="11">
        <f t="shared" si="146"/>
        <v>0</v>
      </c>
      <c r="Q749" s="9">
        <f t="shared" si="154"/>
        <v>81482.776926679304</v>
      </c>
      <c r="R749" s="9">
        <f t="shared" si="147"/>
        <v>81.482776926679307</v>
      </c>
      <c r="S749" s="9">
        <f t="shared" si="155"/>
        <v>29182.501372246712</v>
      </c>
      <c r="T749" s="38">
        <f t="shared" si="148"/>
        <v>29.182501372246712</v>
      </c>
      <c r="U749" s="38">
        <f t="shared" si="149"/>
        <v>1896.8625891960362</v>
      </c>
      <c r="V749" s="34"/>
      <c r="W749" s="34"/>
      <c r="X749" s="34"/>
      <c r="Y749" s="34"/>
      <c r="Z749" s="34"/>
      <c r="AA749" s="34"/>
      <c r="AB749" s="34"/>
      <c r="AC749" s="34"/>
      <c r="AD749" s="34"/>
      <c r="AE749" s="34"/>
      <c r="AF749" s="34"/>
      <c r="AG749" s="34"/>
    </row>
    <row r="750" spans="2:33" x14ac:dyDescent="0.75">
      <c r="B750" s="4" t="s">
        <v>9</v>
      </c>
      <c r="C750" s="4">
        <v>746</v>
      </c>
      <c r="D750" s="4">
        <v>157</v>
      </c>
      <c r="E750" s="4">
        <f t="shared" si="143"/>
        <v>13.194444444444445</v>
      </c>
      <c r="F750" s="11">
        <v>47.5</v>
      </c>
      <c r="G750" s="11">
        <f t="shared" si="150"/>
        <v>6.9444444444444642E-2</v>
      </c>
      <c r="H750" s="11">
        <f t="shared" si="144"/>
        <v>0.25</v>
      </c>
      <c r="I750" s="11">
        <f>'Vehicle Data'!$B$6*'WLTP Calculations'!G750</f>
        <v>20.325416666666726</v>
      </c>
      <c r="J750" s="11">
        <f>'Vehicle Data'!$B$6*9.81*'Vehicle Data'!$B$8</f>
        <v>57.42499320000001</v>
      </c>
      <c r="K750" s="11">
        <f>0.5*(1.225*'Vehicle Data'!B$9*'Vehicle Data'!B$7*'WLTP Calculations'!F750)</f>
        <v>5.7605625000000007</v>
      </c>
      <c r="L750" s="11">
        <f t="shared" si="151"/>
        <v>8.3510972366666741E-2</v>
      </c>
      <c r="M750" s="11">
        <f t="shared" si="152"/>
        <v>1.1018808853935196</v>
      </c>
      <c r="N750" s="11">
        <f t="shared" si="153"/>
        <v>1.2691076864972226</v>
      </c>
      <c r="O750" s="11">
        <f t="shared" si="145"/>
        <v>200.51901446656117</v>
      </c>
      <c r="P750" s="11">
        <f t="shared" si="146"/>
        <v>0</v>
      </c>
      <c r="Q750" s="9">
        <f t="shared" si="154"/>
        <v>81683.295941145858</v>
      </c>
      <c r="R750" s="9">
        <f t="shared" si="147"/>
        <v>81.683295941145857</v>
      </c>
      <c r="S750" s="9">
        <f t="shared" si="155"/>
        <v>29182.501372246712</v>
      </c>
      <c r="T750" s="38">
        <f t="shared" si="148"/>
        <v>29.182501372246712</v>
      </c>
      <c r="U750" s="38">
        <f t="shared" si="149"/>
        <v>1896.8625891960362</v>
      </c>
      <c r="V750" s="34"/>
      <c r="W750" s="34"/>
      <c r="X750" s="34"/>
      <c r="Y750" s="34"/>
      <c r="Z750" s="34"/>
      <c r="AA750" s="34"/>
      <c r="AB750" s="34"/>
      <c r="AC750" s="34"/>
      <c r="AD750" s="34"/>
      <c r="AE750" s="34"/>
      <c r="AF750" s="34"/>
      <c r="AG750" s="34"/>
    </row>
    <row r="751" spans="2:33" x14ac:dyDescent="0.75">
      <c r="B751" s="4" t="s">
        <v>9</v>
      </c>
      <c r="C751" s="4">
        <v>747</v>
      </c>
      <c r="D751" s="4">
        <v>158</v>
      </c>
      <c r="E751" s="4">
        <f t="shared" si="143"/>
        <v>13.305555555555555</v>
      </c>
      <c r="F751" s="11">
        <v>47.9</v>
      </c>
      <c r="G751" s="11">
        <f t="shared" si="150"/>
        <v>0.15277777777777768</v>
      </c>
      <c r="H751" s="11">
        <f t="shared" si="144"/>
        <v>0.55000000000000071</v>
      </c>
      <c r="I751" s="11">
        <f>'Vehicle Data'!$B$6*'WLTP Calculations'!G751</f>
        <v>44.715916666666644</v>
      </c>
      <c r="J751" s="11">
        <f>'Vehicle Data'!$B$6*9.81*'Vehicle Data'!$B$8</f>
        <v>57.42499320000001</v>
      </c>
      <c r="K751" s="11">
        <f>0.5*(1.225*'Vehicle Data'!B$9*'Vehicle Data'!B$7*'WLTP Calculations'!F751)</f>
        <v>5.8090725000000001</v>
      </c>
      <c r="L751" s="11">
        <f t="shared" si="151"/>
        <v>0.10794998236666664</v>
      </c>
      <c r="M751" s="11">
        <f t="shared" si="152"/>
        <v>1.4363344876009256</v>
      </c>
      <c r="N751" s="11">
        <f t="shared" si="153"/>
        <v>1.5571598991504623</v>
      </c>
      <c r="O751" s="11">
        <f t="shared" si="145"/>
        <v>247.58842396492349</v>
      </c>
      <c r="P751" s="11">
        <f t="shared" si="146"/>
        <v>0</v>
      </c>
      <c r="Q751" s="9">
        <f t="shared" si="154"/>
        <v>81930.884365110775</v>
      </c>
      <c r="R751" s="9">
        <f t="shared" si="147"/>
        <v>81.930884365110771</v>
      </c>
      <c r="S751" s="9">
        <f t="shared" si="155"/>
        <v>29182.501372246712</v>
      </c>
      <c r="T751" s="38">
        <f t="shared" si="148"/>
        <v>29.182501372246712</v>
      </c>
      <c r="U751" s="38">
        <f t="shared" si="149"/>
        <v>1896.8625891960362</v>
      </c>
      <c r="V751" s="34"/>
      <c r="W751" s="34"/>
      <c r="X751" s="34"/>
      <c r="Y751" s="34"/>
      <c r="Z751" s="34"/>
      <c r="AA751" s="34"/>
      <c r="AB751" s="34"/>
      <c r="AC751" s="34"/>
      <c r="AD751" s="34"/>
      <c r="AE751" s="34"/>
      <c r="AF751" s="34"/>
      <c r="AG751" s="34"/>
    </row>
    <row r="752" spans="2:33" x14ac:dyDescent="0.75">
      <c r="B752" s="4" t="s">
        <v>9</v>
      </c>
      <c r="C752" s="4">
        <v>748</v>
      </c>
      <c r="D752" s="4">
        <v>159</v>
      </c>
      <c r="E752" s="4">
        <f t="shared" si="143"/>
        <v>13.5</v>
      </c>
      <c r="F752" s="11">
        <v>48.6</v>
      </c>
      <c r="G752" s="11">
        <f t="shared" si="150"/>
        <v>0.20833333333333304</v>
      </c>
      <c r="H752" s="11">
        <f t="shared" si="144"/>
        <v>0.75</v>
      </c>
      <c r="I752" s="11">
        <f>'Vehicle Data'!$B$6*'WLTP Calculations'!G752</f>
        <v>60.976249999999922</v>
      </c>
      <c r="J752" s="11">
        <f>'Vehicle Data'!$B$6*9.81*'Vehicle Data'!$B$8</f>
        <v>57.42499320000001</v>
      </c>
      <c r="K752" s="11">
        <f>0.5*(1.225*'Vehicle Data'!B$9*'Vehicle Data'!B$7*'WLTP Calculations'!F752)</f>
        <v>5.8939650000000006</v>
      </c>
      <c r="L752" s="11">
        <f t="shared" si="151"/>
        <v>0.12429520819999992</v>
      </c>
      <c r="M752" s="11">
        <f t="shared" si="152"/>
        <v>1.6779853106999989</v>
      </c>
      <c r="N752" s="11">
        <f t="shared" si="153"/>
        <v>1.6087885891111096</v>
      </c>
      <c r="O752" s="11">
        <f t="shared" si="145"/>
        <v>257.40617425777754</v>
      </c>
      <c r="P752" s="11">
        <f t="shared" si="146"/>
        <v>0</v>
      </c>
      <c r="Q752" s="9">
        <f t="shared" si="154"/>
        <v>82188.290539368551</v>
      </c>
      <c r="R752" s="9">
        <f t="shared" si="147"/>
        <v>82.188290539368552</v>
      </c>
      <c r="S752" s="9">
        <f t="shared" si="155"/>
        <v>29182.501372246712</v>
      </c>
      <c r="T752" s="38">
        <f t="shared" si="148"/>
        <v>29.182501372246712</v>
      </c>
      <c r="U752" s="38">
        <f t="shared" si="149"/>
        <v>1896.8625891960362</v>
      </c>
      <c r="V752" s="34"/>
      <c r="W752" s="34"/>
      <c r="X752" s="34"/>
      <c r="Y752" s="34"/>
      <c r="Z752" s="34"/>
      <c r="AA752" s="34"/>
      <c r="AB752" s="34"/>
      <c r="AC752" s="34"/>
      <c r="AD752" s="34"/>
      <c r="AE752" s="34"/>
      <c r="AF752" s="34"/>
      <c r="AG752" s="34"/>
    </row>
    <row r="753" spans="2:33" x14ac:dyDescent="0.75">
      <c r="B753" s="4" t="s">
        <v>9</v>
      </c>
      <c r="C753" s="4">
        <v>749</v>
      </c>
      <c r="D753" s="4">
        <v>160</v>
      </c>
      <c r="E753" s="4">
        <f t="shared" si="143"/>
        <v>13.722222222222221</v>
      </c>
      <c r="F753" s="11">
        <v>49.4</v>
      </c>
      <c r="G753" s="11">
        <f t="shared" si="150"/>
        <v>0.16666666666666607</v>
      </c>
      <c r="H753" s="11">
        <f t="shared" si="144"/>
        <v>0.59999999999999787</v>
      </c>
      <c r="I753" s="11">
        <f>'Vehicle Data'!$B$6*'WLTP Calculations'!G753</f>
        <v>48.780999999999835</v>
      </c>
      <c r="J753" s="11">
        <f>'Vehicle Data'!$B$6*9.81*'Vehicle Data'!$B$8</f>
        <v>57.42499320000001</v>
      </c>
      <c r="K753" s="11">
        <f>0.5*(1.225*'Vehicle Data'!B$9*'Vehicle Data'!B$7*'WLTP Calculations'!F753)</f>
        <v>5.9909850000000002</v>
      </c>
      <c r="L753" s="11">
        <f t="shared" si="151"/>
        <v>0.11219697819999985</v>
      </c>
      <c r="M753" s="11">
        <f t="shared" si="152"/>
        <v>1.5395918675222202</v>
      </c>
      <c r="N753" s="11">
        <f t="shared" si="153"/>
        <v>1.3212259493666654</v>
      </c>
      <c r="O753" s="11">
        <f t="shared" si="145"/>
        <v>212.71737784803312</v>
      </c>
      <c r="P753" s="11">
        <f t="shared" si="146"/>
        <v>0</v>
      </c>
      <c r="Q753" s="9">
        <f t="shared" si="154"/>
        <v>82401.007917216586</v>
      </c>
      <c r="R753" s="9">
        <f t="shared" si="147"/>
        <v>82.401007917216589</v>
      </c>
      <c r="S753" s="9">
        <f t="shared" si="155"/>
        <v>29182.501372246712</v>
      </c>
      <c r="T753" s="38">
        <f t="shared" si="148"/>
        <v>29.182501372246712</v>
      </c>
      <c r="U753" s="38">
        <f t="shared" si="149"/>
        <v>1896.8625891960362</v>
      </c>
      <c r="V753" s="34"/>
      <c r="W753" s="34"/>
      <c r="X753" s="34"/>
      <c r="Y753" s="34"/>
      <c r="Z753" s="34"/>
      <c r="AA753" s="34"/>
      <c r="AB753" s="34"/>
      <c r="AC753" s="34"/>
      <c r="AD753" s="34"/>
      <c r="AE753" s="34"/>
      <c r="AF753" s="34"/>
      <c r="AG753" s="34"/>
    </row>
    <row r="754" spans="2:33" x14ac:dyDescent="0.75">
      <c r="B754" s="4" t="s">
        <v>9</v>
      </c>
      <c r="C754" s="4">
        <v>750</v>
      </c>
      <c r="D754" s="4">
        <v>161</v>
      </c>
      <c r="E754" s="4">
        <f t="shared" si="143"/>
        <v>13.833333333333332</v>
      </c>
      <c r="F754" s="11">
        <v>49.8</v>
      </c>
      <c r="G754" s="11">
        <f t="shared" si="150"/>
        <v>5.5555555555555358E-2</v>
      </c>
      <c r="H754" s="11">
        <f t="shared" si="144"/>
        <v>0.19999999999999929</v>
      </c>
      <c r="I754" s="11">
        <f>'Vehicle Data'!$B$6*'WLTP Calculations'!G754</f>
        <v>16.260333333333278</v>
      </c>
      <c r="J754" s="11">
        <f>'Vehicle Data'!$B$6*9.81*'Vehicle Data'!$B$8</f>
        <v>57.42499320000001</v>
      </c>
      <c r="K754" s="11">
        <f>0.5*(1.225*'Vehicle Data'!B$9*'Vehicle Data'!B$7*'WLTP Calculations'!F754)</f>
        <v>6.0394949999999996</v>
      </c>
      <c r="L754" s="11">
        <f t="shared" si="151"/>
        <v>7.9724821533333295E-2</v>
      </c>
      <c r="M754" s="11">
        <f t="shared" si="152"/>
        <v>1.1028600312111105</v>
      </c>
      <c r="N754" s="11">
        <f t="shared" si="153"/>
        <v>0.96227589926666734</v>
      </c>
      <c r="O754" s="11">
        <f t="shared" si="145"/>
        <v>155.88869568120012</v>
      </c>
      <c r="P754" s="11">
        <f t="shared" si="146"/>
        <v>0</v>
      </c>
      <c r="Q754" s="9">
        <f t="shared" si="154"/>
        <v>82556.896612897792</v>
      </c>
      <c r="R754" s="9">
        <f t="shared" si="147"/>
        <v>82.556896612897788</v>
      </c>
      <c r="S754" s="9">
        <f t="shared" si="155"/>
        <v>29182.501372246712</v>
      </c>
      <c r="T754" s="38">
        <f t="shared" si="148"/>
        <v>29.182501372246712</v>
      </c>
      <c r="U754" s="38">
        <f t="shared" si="149"/>
        <v>1896.8625891960362</v>
      </c>
      <c r="V754" s="34"/>
      <c r="W754" s="34"/>
      <c r="X754" s="34"/>
      <c r="Y754" s="34"/>
      <c r="Z754" s="34"/>
      <c r="AA754" s="34"/>
      <c r="AB754" s="34"/>
      <c r="AC754" s="34"/>
      <c r="AD754" s="34"/>
      <c r="AE754" s="34"/>
      <c r="AF754" s="34"/>
      <c r="AG754" s="34"/>
    </row>
    <row r="755" spans="2:33" x14ac:dyDescent="0.75">
      <c r="B755" s="4" t="s">
        <v>9</v>
      </c>
      <c r="C755" s="4">
        <v>751</v>
      </c>
      <c r="D755" s="4">
        <v>162</v>
      </c>
      <c r="E755" s="4">
        <f t="shared" si="143"/>
        <v>13.833333333333332</v>
      </c>
      <c r="F755" s="11">
        <v>49.8</v>
      </c>
      <c r="G755" s="11">
        <f t="shared" si="150"/>
        <v>-1.3888888888888395E-2</v>
      </c>
      <c r="H755" s="11">
        <f t="shared" si="144"/>
        <v>-4.9999999999997158E-2</v>
      </c>
      <c r="I755" s="11">
        <f>'Vehicle Data'!$B$6*'WLTP Calculations'!G755</f>
        <v>-4.0650833333331891</v>
      </c>
      <c r="J755" s="11">
        <f>'Vehicle Data'!$B$6*9.81*'Vehicle Data'!$B$8</f>
        <v>57.42499320000001</v>
      </c>
      <c r="K755" s="11">
        <f>0.5*(1.225*'Vehicle Data'!B$9*'Vehicle Data'!B$7*'WLTP Calculations'!F755)</f>
        <v>6.0394949999999996</v>
      </c>
      <c r="L755" s="11">
        <f t="shared" si="151"/>
        <v>5.9399404866666818E-2</v>
      </c>
      <c r="M755" s="11">
        <f t="shared" si="152"/>
        <v>0.82169176732222426</v>
      </c>
      <c r="N755" s="11">
        <f t="shared" si="153"/>
        <v>0.70854159455787102</v>
      </c>
      <c r="O755" s="11">
        <f t="shared" si="145"/>
        <v>115.49227991293297</v>
      </c>
      <c r="P755" s="11">
        <f t="shared" si="146"/>
        <v>0</v>
      </c>
      <c r="Q755" s="9">
        <f t="shared" si="154"/>
        <v>82672.388892810719</v>
      </c>
      <c r="R755" s="9">
        <f t="shared" si="147"/>
        <v>82.672388892810716</v>
      </c>
      <c r="S755" s="9">
        <f t="shared" si="155"/>
        <v>29182.501372246712</v>
      </c>
      <c r="T755" s="38">
        <f t="shared" si="148"/>
        <v>29.182501372246712</v>
      </c>
      <c r="U755" s="38">
        <f t="shared" si="149"/>
        <v>1896.8625891960362</v>
      </c>
      <c r="V755" s="34"/>
      <c r="W755" s="34"/>
      <c r="X755" s="34"/>
      <c r="Y755" s="34"/>
      <c r="Z755" s="34"/>
      <c r="AA755" s="34"/>
      <c r="AB755" s="34"/>
      <c r="AC755" s="34"/>
      <c r="AD755" s="34"/>
      <c r="AE755" s="34"/>
      <c r="AF755" s="34"/>
      <c r="AG755" s="34"/>
    </row>
    <row r="756" spans="2:33" x14ac:dyDescent="0.75">
      <c r="B756" s="4" t="s">
        <v>9</v>
      </c>
      <c r="C756" s="4">
        <v>752</v>
      </c>
      <c r="D756" s="4">
        <v>163</v>
      </c>
      <c r="E756" s="4">
        <f t="shared" si="143"/>
        <v>13.805555555555555</v>
      </c>
      <c r="F756" s="11">
        <v>49.7</v>
      </c>
      <c r="G756" s="11">
        <f t="shared" si="150"/>
        <v>-6.9444444444444642E-2</v>
      </c>
      <c r="H756" s="11">
        <f t="shared" si="144"/>
        <v>-0.25</v>
      </c>
      <c r="I756" s="11">
        <f>'Vehicle Data'!$B$6*'WLTP Calculations'!G756</f>
        <v>-20.325416666666726</v>
      </c>
      <c r="J756" s="11">
        <f>'Vehicle Data'!$B$6*9.81*'Vehicle Data'!$B$8</f>
        <v>57.42499320000001</v>
      </c>
      <c r="K756" s="11">
        <f>0.5*(1.225*'Vehicle Data'!B$9*'Vehicle Data'!B$7*'WLTP Calculations'!F756)</f>
        <v>6.0273675000000004</v>
      </c>
      <c r="L756" s="11">
        <f t="shared" si="151"/>
        <v>4.3126944033333288E-2</v>
      </c>
      <c r="M756" s="11">
        <f t="shared" si="152"/>
        <v>0.59539142179351789</v>
      </c>
      <c r="N756" s="11">
        <f t="shared" si="153"/>
        <v>0.39782161916203618</v>
      </c>
      <c r="O756" s="11">
        <f t="shared" si="145"/>
        <v>65.242745542573928</v>
      </c>
      <c r="P756" s="11">
        <f t="shared" si="146"/>
        <v>0</v>
      </c>
      <c r="Q756" s="9">
        <f t="shared" si="154"/>
        <v>82737.631638353298</v>
      </c>
      <c r="R756" s="9">
        <f t="shared" si="147"/>
        <v>82.737631638353292</v>
      </c>
      <c r="S756" s="9">
        <f t="shared" si="155"/>
        <v>29182.501372246712</v>
      </c>
      <c r="T756" s="38">
        <f t="shared" si="148"/>
        <v>29.182501372246712</v>
      </c>
      <c r="U756" s="38">
        <f t="shared" si="149"/>
        <v>1896.8625891960362</v>
      </c>
      <c r="V756" s="34"/>
      <c r="W756" s="34"/>
      <c r="X756" s="34"/>
      <c r="Y756" s="34"/>
      <c r="Z756" s="34"/>
      <c r="AA756" s="34"/>
      <c r="AB756" s="34"/>
      <c r="AC756" s="34"/>
      <c r="AD756" s="34"/>
      <c r="AE756" s="34"/>
      <c r="AF756" s="34"/>
      <c r="AG756" s="34"/>
    </row>
    <row r="757" spans="2:33" x14ac:dyDescent="0.75">
      <c r="B757" s="4" t="s">
        <v>9</v>
      </c>
      <c r="C757" s="4">
        <v>753</v>
      </c>
      <c r="D757" s="4">
        <v>164</v>
      </c>
      <c r="E757" s="4">
        <f t="shared" si="143"/>
        <v>13.694444444444443</v>
      </c>
      <c r="F757" s="11">
        <v>49.3</v>
      </c>
      <c r="G757" s="11">
        <f t="shared" si="150"/>
        <v>-0.16666666666666696</v>
      </c>
      <c r="H757" s="11">
        <f t="shared" si="144"/>
        <v>-0.60000000000000142</v>
      </c>
      <c r="I757" s="11">
        <f>'Vehicle Data'!$B$6*'WLTP Calculations'!G757</f>
        <v>-48.781000000000091</v>
      </c>
      <c r="J757" s="11">
        <f>'Vehicle Data'!$B$6*9.81*'Vehicle Data'!$B$8</f>
        <v>57.42499320000001</v>
      </c>
      <c r="K757" s="11">
        <f>0.5*(1.225*'Vehicle Data'!B$9*'Vehicle Data'!B$7*'WLTP Calculations'!F757)</f>
        <v>5.9788575000000002</v>
      </c>
      <c r="L757" s="11">
        <f t="shared" si="151"/>
        <v>1.4622850699999919E-2</v>
      </c>
      <c r="M757" s="11">
        <f t="shared" si="152"/>
        <v>0.20025181653055443</v>
      </c>
      <c r="N757" s="11">
        <f t="shared" si="153"/>
        <v>6.105925279537059E-2</v>
      </c>
      <c r="O757" s="11">
        <f t="shared" si="145"/>
        <v>10.074776711236147</v>
      </c>
      <c r="P757" s="11">
        <f t="shared" si="146"/>
        <v>0</v>
      </c>
      <c r="Q757" s="9">
        <f t="shared" si="154"/>
        <v>82747.706415064531</v>
      </c>
      <c r="R757" s="9">
        <f t="shared" si="147"/>
        <v>82.747706415064528</v>
      </c>
      <c r="S757" s="9">
        <f t="shared" si="155"/>
        <v>29182.501372246712</v>
      </c>
      <c r="T757" s="38">
        <f t="shared" si="148"/>
        <v>29.182501372246712</v>
      </c>
      <c r="U757" s="38">
        <f t="shared" si="149"/>
        <v>1896.8625891960362</v>
      </c>
      <c r="V757" s="34"/>
      <c r="W757" s="34"/>
      <c r="X757" s="34"/>
      <c r="Y757" s="34"/>
      <c r="Z757" s="34"/>
      <c r="AA757" s="34"/>
      <c r="AB757" s="34"/>
      <c r="AC757" s="34"/>
      <c r="AD757" s="34"/>
      <c r="AE757" s="34"/>
      <c r="AF757" s="34"/>
      <c r="AG757" s="34"/>
    </row>
    <row r="758" spans="2:33" x14ac:dyDescent="0.75">
      <c r="B758" s="4" t="s">
        <v>9</v>
      </c>
      <c r="C758" s="4">
        <v>754</v>
      </c>
      <c r="D758" s="4">
        <v>165</v>
      </c>
      <c r="E758" s="4">
        <f t="shared" si="143"/>
        <v>13.472222222222221</v>
      </c>
      <c r="F758" s="11">
        <v>48.5</v>
      </c>
      <c r="G758" s="11">
        <f t="shared" si="150"/>
        <v>-0.23611111111111072</v>
      </c>
      <c r="H758" s="11">
        <f t="shared" si="144"/>
        <v>-0.84999999999999787</v>
      </c>
      <c r="I758" s="11">
        <f>'Vehicle Data'!$B$6*'WLTP Calculations'!G758</f>
        <v>-69.106416666666561</v>
      </c>
      <c r="J758" s="11">
        <f>'Vehicle Data'!$B$6*9.81*'Vehicle Data'!$B$8</f>
        <v>57.42499320000001</v>
      </c>
      <c r="K758" s="11">
        <f>0.5*(1.225*'Vehicle Data'!B$9*'Vehicle Data'!B$7*'WLTP Calculations'!F758)</f>
        <v>5.8818375000000005</v>
      </c>
      <c r="L758" s="11">
        <f t="shared" si="151"/>
        <v>-5.799585966666551E-3</v>
      </c>
      <c r="M758" s="11">
        <f t="shared" si="152"/>
        <v>-7.8133310939813252E-2</v>
      </c>
      <c r="N758" s="11">
        <f t="shared" si="153"/>
        <v>-0.21250353690694326</v>
      </c>
      <c r="O758" s="11">
        <f t="shared" si="145"/>
        <v>0</v>
      </c>
      <c r="P758" s="11">
        <f t="shared" si="146"/>
        <v>-35.27558712655258</v>
      </c>
      <c r="Q758" s="9">
        <f t="shared" si="154"/>
        <v>82747.706415064531</v>
      </c>
      <c r="R758" s="9">
        <f t="shared" si="147"/>
        <v>82.747706415064528</v>
      </c>
      <c r="S758" s="9">
        <f t="shared" si="155"/>
        <v>29217.776959373263</v>
      </c>
      <c r="T758" s="38">
        <f t="shared" si="148"/>
        <v>29.217776959373264</v>
      </c>
      <c r="U758" s="38">
        <f t="shared" si="149"/>
        <v>1899.1555023592621</v>
      </c>
      <c r="V758" s="34"/>
      <c r="W758" s="34"/>
      <c r="X758" s="34"/>
      <c r="Y758" s="34"/>
      <c r="Z758" s="34"/>
      <c r="AA758" s="34"/>
      <c r="AB758" s="34"/>
      <c r="AC758" s="34"/>
      <c r="AD758" s="34"/>
      <c r="AE758" s="34"/>
      <c r="AF758" s="34"/>
      <c r="AG758" s="34"/>
    </row>
    <row r="759" spans="2:33" x14ac:dyDescent="0.75">
      <c r="B759" s="4" t="s">
        <v>9</v>
      </c>
      <c r="C759" s="4">
        <v>755</v>
      </c>
      <c r="D759" s="4">
        <v>166</v>
      </c>
      <c r="E759" s="4">
        <f t="shared" si="143"/>
        <v>13.222222222222221</v>
      </c>
      <c r="F759" s="11">
        <v>47.6</v>
      </c>
      <c r="G759" s="11">
        <f t="shared" si="150"/>
        <v>-0.30555555555555536</v>
      </c>
      <c r="H759" s="11">
        <f t="shared" si="144"/>
        <v>-1.1000000000000014</v>
      </c>
      <c r="I759" s="11">
        <f>'Vehicle Data'!$B$6*'WLTP Calculations'!G759</f>
        <v>-89.431833333333287</v>
      </c>
      <c r="J759" s="11">
        <f>'Vehicle Data'!$B$6*9.81*'Vehicle Data'!$B$8</f>
        <v>57.42499320000001</v>
      </c>
      <c r="K759" s="11">
        <f>0.5*(1.225*'Vehicle Data'!B$9*'Vehicle Data'!B$7*'WLTP Calculations'!F759)</f>
        <v>5.7726900000000008</v>
      </c>
      <c r="L759" s="11">
        <f t="shared" si="151"/>
        <v>-2.6234150133333276E-2</v>
      </c>
      <c r="M759" s="11">
        <f t="shared" si="152"/>
        <v>-0.34687376287407329</v>
      </c>
      <c r="N759" s="11">
        <f t="shared" si="153"/>
        <v>-0.78754351825509106</v>
      </c>
      <c r="O759" s="11">
        <f t="shared" si="145"/>
        <v>0</v>
      </c>
      <c r="P759" s="11">
        <f t="shared" si="146"/>
        <v>-131.51976754860021</v>
      </c>
      <c r="Q759" s="9">
        <f t="shared" si="154"/>
        <v>82747.706415064531</v>
      </c>
      <c r="R759" s="9">
        <f t="shared" si="147"/>
        <v>82.747706415064528</v>
      </c>
      <c r="S759" s="9">
        <f t="shared" si="155"/>
        <v>29349.296726921864</v>
      </c>
      <c r="T759" s="38">
        <f t="shared" si="148"/>
        <v>29.349296726921864</v>
      </c>
      <c r="U759" s="38">
        <f t="shared" si="149"/>
        <v>1907.7042872499212</v>
      </c>
      <c r="V759" s="34"/>
      <c r="W759" s="34"/>
      <c r="X759" s="34"/>
      <c r="Y759" s="34"/>
      <c r="Z759" s="34"/>
      <c r="AA759" s="34"/>
      <c r="AB759" s="34"/>
      <c r="AC759" s="34"/>
      <c r="AD759" s="34"/>
      <c r="AE759" s="34"/>
      <c r="AF759" s="34"/>
      <c r="AG759" s="34"/>
    </row>
    <row r="760" spans="2:33" x14ac:dyDescent="0.75">
      <c r="B760" s="4" t="s">
        <v>9</v>
      </c>
      <c r="C760" s="4">
        <v>756</v>
      </c>
      <c r="D760" s="4">
        <v>167</v>
      </c>
      <c r="E760" s="4">
        <f t="shared" si="143"/>
        <v>12.861111111111111</v>
      </c>
      <c r="F760" s="11">
        <v>46.3</v>
      </c>
      <c r="G760" s="11">
        <f t="shared" si="150"/>
        <v>-0.54166666666666607</v>
      </c>
      <c r="H760" s="11">
        <f t="shared" si="144"/>
        <v>-1.9499999999999993</v>
      </c>
      <c r="I760" s="11">
        <f>'Vehicle Data'!$B$6*'WLTP Calculations'!G760</f>
        <v>-158.53824999999983</v>
      </c>
      <c r="J760" s="11">
        <f>'Vehicle Data'!$B$6*9.81*'Vehicle Data'!$B$8</f>
        <v>57.42499320000001</v>
      </c>
      <c r="K760" s="11">
        <f>0.5*(1.225*'Vehicle Data'!B$9*'Vehicle Data'!B$7*'WLTP Calculations'!F760)</f>
        <v>5.6150324999999999</v>
      </c>
      <c r="L760" s="11">
        <f t="shared" si="151"/>
        <v>-9.5498224299999823E-2</v>
      </c>
      <c r="M760" s="11">
        <f t="shared" si="152"/>
        <v>-1.2282132736361089</v>
      </c>
      <c r="N760" s="11">
        <f t="shared" si="153"/>
        <v>-1.9604983116898138</v>
      </c>
      <c r="O760" s="11">
        <f t="shared" si="145"/>
        <v>0</v>
      </c>
      <c r="P760" s="11">
        <f t="shared" si="146"/>
        <v>-329.36371636388873</v>
      </c>
      <c r="Q760" s="9">
        <f t="shared" si="154"/>
        <v>82747.706415064531</v>
      </c>
      <c r="R760" s="9">
        <f t="shared" si="147"/>
        <v>82.747706415064528</v>
      </c>
      <c r="S760" s="9">
        <f t="shared" si="155"/>
        <v>29678.660443285753</v>
      </c>
      <c r="T760" s="38">
        <f t="shared" si="148"/>
        <v>29.678660443285754</v>
      </c>
      <c r="U760" s="38">
        <f t="shared" si="149"/>
        <v>1929.1129288135739</v>
      </c>
      <c r="V760" s="34"/>
      <c r="W760" s="34"/>
      <c r="X760" s="34"/>
      <c r="Y760" s="34"/>
      <c r="Z760" s="34"/>
      <c r="AA760" s="34"/>
      <c r="AB760" s="34"/>
      <c r="AC760" s="34"/>
      <c r="AD760" s="34"/>
      <c r="AE760" s="34"/>
      <c r="AF760" s="34"/>
      <c r="AG760" s="34"/>
    </row>
    <row r="761" spans="2:33" x14ac:dyDescent="0.75">
      <c r="B761" s="4" t="s">
        <v>9</v>
      </c>
      <c r="C761" s="4">
        <v>757</v>
      </c>
      <c r="D761" s="4">
        <v>168</v>
      </c>
      <c r="E761" s="4">
        <f t="shared" si="143"/>
        <v>12.138888888888889</v>
      </c>
      <c r="F761" s="11">
        <v>43.7</v>
      </c>
      <c r="G761" s="11">
        <f t="shared" si="150"/>
        <v>-0.97222222222222232</v>
      </c>
      <c r="H761" s="11">
        <f t="shared" si="144"/>
        <v>-3.5</v>
      </c>
      <c r="I761" s="11">
        <f>'Vehicle Data'!$B$6*'WLTP Calculations'!G761</f>
        <v>-284.5558333333334</v>
      </c>
      <c r="J761" s="11">
        <f>'Vehicle Data'!$B$6*9.81*'Vehicle Data'!$B$8</f>
        <v>57.42499320000001</v>
      </c>
      <c r="K761" s="11">
        <f>0.5*(1.225*'Vehicle Data'!B$9*'Vehicle Data'!B$7*'WLTP Calculations'!F761)</f>
        <v>5.2997175000000007</v>
      </c>
      <c r="L761" s="11">
        <f t="shared" si="151"/>
        <v>-0.22183112263333338</v>
      </c>
      <c r="M761" s="11">
        <f t="shared" si="152"/>
        <v>-2.692783349743519</v>
      </c>
      <c r="N761" s="11">
        <f t="shared" si="153"/>
        <v>-3.1370355835509258</v>
      </c>
      <c r="O761" s="11">
        <f t="shared" si="145"/>
        <v>0</v>
      </c>
      <c r="P761" s="11">
        <f t="shared" si="146"/>
        <v>-530.15901362010641</v>
      </c>
      <c r="Q761" s="9">
        <f t="shared" si="154"/>
        <v>82747.706415064531</v>
      </c>
      <c r="R761" s="9">
        <f t="shared" si="147"/>
        <v>82.747706415064528</v>
      </c>
      <c r="S761" s="9">
        <f t="shared" si="155"/>
        <v>30208.819456905858</v>
      </c>
      <c r="T761" s="38">
        <f t="shared" si="148"/>
        <v>30.208819456905857</v>
      </c>
      <c r="U761" s="38">
        <f t="shared" si="149"/>
        <v>1963.5732646988806</v>
      </c>
      <c r="V761" s="34"/>
      <c r="W761" s="34"/>
      <c r="X761" s="34"/>
      <c r="Y761" s="34"/>
      <c r="Z761" s="34"/>
      <c r="AA761" s="34"/>
      <c r="AB761" s="34"/>
      <c r="AC761" s="34"/>
      <c r="AD761" s="34"/>
      <c r="AE761" s="34"/>
      <c r="AF761" s="34"/>
      <c r="AG761" s="34"/>
    </row>
    <row r="762" spans="2:33" x14ac:dyDescent="0.75">
      <c r="B762" s="4" t="s">
        <v>9</v>
      </c>
      <c r="C762" s="4">
        <v>758</v>
      </c>
      <c r="D762" s="4">
        <v>169</v>
      </c>
      <c r="E762" s="4">
        <f t="shared" si="143"/>
        <v>10.916666666666666</v>
      </c>
      <c r="F762" s="11">
        <v>39.299999999999997</v>
      </c>
      <c r="G762" s="11">
        <f t="shared" si="150"/>
        <v>-1.333333333333333</v>
      </c>
      <c r="H762" s="11">
        <f t="shared" si="144"/>
        <v>-4.8000000000000007</v>
      </c>
      <c r="I762" s="11">
        <f>'Vehicle Data'!$B$6*'WLTP Calculations'!G762</f>
        <v>-390.24799999999993</v>
      </c>
      <c r="J762" s="11">
        <f>'Vehicle Data'!$B$6*9.81*'Vehicle Data'!$B$8</f>
        <v>57.42499320000001</v>
      </c>
      <c r="K762" s="11">
        <f>0.5*(1.225*'Vehicle Data'!B$9*'Vehicle Data'!B$7*'WLTP Calculations'!F762)</f>
        <v>4.7661075000000004</v>
      </c>
      <c r="L762" s="11">
        <f t="shared" si="151"/>
        <v>-0.32805689929999993</v>
      </c>
      <c r="M762" s="11">
        <f t="shared" si="152"/>
        <v>-3.5812878173583322</v>
      </c>
      <c r="N762" s="11">
        <f t="shared" si="153"/>
        <v>-3.482113372678703</v>
      </c>
      <c r="O762" s="11">
        <f t="shared" si="145"/>
        <v>0</v>
      </c>
      <c r="P762" s="11">
        <f t="shared" si="146"/>
        <v>-591.95927335537954</v>
      </c>
      <c r="Q762" s="9">
        <f t="shared" si="154"/>
        <v>82747.706415064531</v>
      </c>
      <c r="R762" s="9">
        <f t="shared" si="147"/>
        <v>82.747706415064528</v>
      </c>
      <c r="S762" s="9">
        <f t="shared" si="155"/>
        <v>30800.778730261238</v>
      </c>
      <c r="T762" s="38">
        <f t="shared" si="148"/>
        <v>30.800778730261239</v>
      </c>
      <c r="U762" s="38">
        <f t="shared" si="149"/>
        <v>2002.0506174669806</v>
      </c>
      <c r="V762" s="34"/>
      <c r="W762" s="34"/>
      <c r="X762" s="34"/>
      <c r="Y762" s="34"/>
      <c r="Z762" s="34"/>
      <c r="AA762" s="34"/>
      <c r="AB762" s="34"/>
      <c r="AC762" s="34"/>
      <c r="AD762" s="34"/>
      <c r="AE762" s="34"/>
      <c r="AF762" s="34"/>
      <c r="AG762" s="34"/>
    </row>
    <row r="763" spans="2:33" x14ac:dyDescent="0.75">
      <c r="B763" s="4" t="s">
        <v>9</v>
      </c>
      <c r="C763" s="4">
        <v>759</v>
      </c>
      <c r="D763" s="4">
        <v>170</v>
      </c>
      <c r="E763" s="4">
        <f t="shared" si="143"/>
        <v>9.4722222222222232</v>
      </c>
      <c r="F763" s="11">
        <v>34.1</v>
      </c>
      <c r="G763" s="11">
        <f t="shared" si="150"/>
        <v>-1.4305555555555554</v>
      </c>
      <c r="H763" s="11">
        <f t="shared" si="144"/>
        <v>-5.1499999999999986</v>
      </c>
      <c r="I763" s="11">
        <f>'Vehicle Data'!$B$6*'WLTP Calculations'!G763</f>
        <v>-418.70358333333331</v>
      </c>
      <c r="J763" s="11">
        <f>'Vehicle Data'!$B$6*9.81*'Vehicle Data'!$B$8</f>
        <v>57.42499320000001</v>
      </c>
      <c r="K763" s="11">
        <f>0.5*(1.225*'Vehicle Data'!B$9*'Vehicle Data'!B$7*'WLTP Calculations'!F763)</f>
        <v>4.1354775000000004</v>
      </c>
      <c r="L763" s="11">
        <f t="shared" si="151"/>
        <v>-0.35714311263333332</v>
      </c>
      <c r="M763" s="11">
        <f t="shared" si="152"/>
        <v>-3.3829389279990743</v>
      </c>
      <c r="N763" s="11">
        <f t="shared" si="153"/>
        <v>-3.1488269994902787</v>
      </c>
      <c r="O763" s="11">
        <f t="shared" si="145"/>
        <v>0</v>
      </c>
      <c r="P763" s="11">
        <f t="shared" si="146"/>
        <v>-538.44941691283771</v>
      </c>
      <c r="Q763" s="9">
        <f t="shared" si="154"/>
        <v>82747.706415064531</v>
      </c>
      <c r="R763" s="9">
        <f t="shared" si="147"/>
        <v>82.747706415064528</v>
      </c>
      <c r="S763" s="9">
        <f t="shared" si="155"/>
        <v>31339.228147174075</v>
      </c>
      <c r="T763" s="38">
        <f t="shared" si="148"/>
        <v>31.339228147174076</v>
      </c>
      <c r="U763" s="38">
        <f t="shared" si="149"/>
        <v>2037.0498295663149</v>
      </c>
      <c r="V763" s="34"/>
      <c r="W763" s="34"/>
      <c r="X763" s="34"/>
      <c r="Y763" s="34"/>
      <c r="Z763" s="34"/>
      <c r="AA763" s="34"/>
      <c r="AB763" s="34"/>
      <c r="AC763" s="34"/>
      <c r="AD763" s="34"/>
      <c r="AE763" s="34"/>
      <c r="AF763" s="34"/>
      <c r="AG763" s="34"/>
    </row>
    <row r="764" spans="2:33" x14ac:dyDescent="0.75">
      <c r="B764" s="4" t="s">
        <v>9</v>
      </c>
      <c r="C764" s="4">
        <v>760</v>
      </c>
      <c r="D764" s="4">
        <v>171</v>
      </c>
      <c r="E764" s="4">
        <f t="shared" si="143"/>
        <v>8.0555555555555554</v>
      </c>
      <c r="F764" s="11">
        <v>29</v>
      </c>
      <c r="G764" s="11">
        <f t="shared" si="150"/>
        <v>-1.4444444444444451</v>
      </c>
      <c r="H764" s="11">
        <f t="shared" si="144"/>
        <v>-5.2000000000000011</v>
      </c>
      <c r="I764" s="11">
        <f>'Vehicle Data'!$B$6*'WLTP Calculations'!G764</f>
        <v>-422.76866666666689</v>
      </c>
      <c r="J764" s="11">
        <f>'Vehicle Data'!$B$6*9.81*'Vehicle Data'!$B$8</f>
        <v>57.42499320000001</v>
      </c>
      <c r="K764" s="11">
        <f>0.5*(1.225*'Vehicle Data'!B$9*'Vehicle Data'!B$7*'WLTP Calculations'!F764)</f>
        <v>3.5169750000000004</v>
      </c>
      <c r="L764" s="11">
        <f t="shared" si="151"/>
        <v>-0.36182669846666687</v>
      </c>
      <c r="M764" s="11">
        <f t="shared" si="152"/>
        <v>-2.9147150709814831</v>
      </c>
      <c r="N764" s="11">
        <f t="shared" si="153"/>
        <v>-2.6772479599921306</v>
      </c>
      <c r="O764" s="11">
        <f t="shared" si="145"/>
        <v>0</v>
      </c>
      <c r="P764" s="11">
        <f t="shared" si="146"/>
        <v>-460.48664911864648</v>
      </c>
      <c r="Q764" s="9">
        <f t="shared" si="154"/>
        <v>82747.706415064531</v>
      </c>
      <c r="R764" s="9">
        <f t="shared" si="147"/>
        <v>82.747706415064528</v>
      </c>
      <c r="S764" s="9">
        <f t="shared" si="155"/>
        <v>31799.714796292723</v>
      </c>
      <c r="T764" s="38">
        <f t="shared" si="148"/>
        <v>31.799714796292722</v>
      </c>
      <c r="U764" s="38">
        <f t="shared" si="149"/>
        <v>2066.9814617590268</v>
      </c>
      <c r="V764" s="34"/>
      <c r="W764" s="34"/>
      <c r="X764" s="34"/>
      <c r="Y764" s="34"/>
      <c r="Z764" s="34"/>
      <c r="AA764" s="34"/>
      <c r="AB764" s="34"/>
      <c r="AC764" s="34"/>
      <c r="AD764" s="34"/>
      <c r="AE764" s="34"/>
      <c r="AF764" s="34"/>
      <c r="AG764" s="34"/>
    </row>
    <row r="765" spans="2:33" x14ac:dyDescent="0.75">
      <c r="B765" s="4" t="s">
        <v>9</v>
      </c>
      <c r="C765" s="4">
        <v>761</v>
      </c>
      <c r="D765" s="4">
        <v>172</v>
      </c>
      <c r="E765" s="4">
        <f t="shared" si="143"/>
        <v>6.583333333333333</v>
      </c>
      <c r="F765" s="11">
        <v>23.7</v>
      </c>
      <c r="G765" s="11">
        <f t="shared" si="150"/>
        <v>-1.4722222222222223</v>
      </c>
      <c r="H765" s="11">
        <f t="shared" si="144"/>
        <v>-5.3000000000000007</v>
      </c>
      <c r="I765" s="11">
        <f>'Vehicle Data'!$B$6*'WLTP Calculations'!G765</f>
        <v>-430.89883333333341</v>
      </c>
      <c r="J765" s="11">
        <f>'Vehicle Data'!$B$6*9.81*'Vehicle Data'!$B$8</f>
        <v>57.42499320000001</v>
      </c>
      <c r="K765" s="11">
        <f>0.5*(1.225*'Vehicle Data'!B$9*'Vehicle Data'!B$7*'WLTP Calculations'!F765)</f>
        <v>2.8742175000000003</v>
      </c>
      <c r="L765" s="11">
        <f t="shared" si="151"/>
        <v>-0.3705996226333334</v>
      </c>
      <c r="M765" s="11">
        <f t="shared" si="152"/>
        <v>-2.4397808490027781</v>
      </c>
      <c r="N765" s="11">
        <f t="shared" si="153"/>
        <v>-2.0439583959532408</v>
      </c>
      <c r="O765" s="11">
        <f t="shared" si="145"/>
        <v>0</v>
      </c>
      <c r="P765" s="11">
        <f t="shared" si="146"/>
        <v>-353.60480249991065</v>
      </c>
      <c r="Q765" s="9">
        <f t="shared" si="154"/>
        <v>82747.706415064531</v>
      </c>
      <c r="R765" s="9">
        <f t="shared" si="147"/>
        <v>82.747706415064528</v>
      </c>
      <c r="S765" s="9">
        <f t="shared" si="155"/>
        <v>32153.319598792634</v>
      </c>
      <c r="T765" s="38">
        <f t="shared" si="148"/>
        <v>32.153319598792635</v>
      </c>
      <c r="U765" s="38">
        <f t="shared" si="149"/>
        <v>2089.9657739215213</v>
      </c>
      <c r="V765" s="34"/>
      <c r="W765" s="34"/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</row>
    <row r="766" spans="2:33" x14ac:dyDescent="0.75">
      <c r="B766" s="4" t="s">
        <v>9</v>
      </c>
      <c r="C766" s="4">
        <v>762</v>
      </c>
      <c r="D766" s="4">
        <v>173</v>
      </c>
      <c r="E766" s="4">
        <f t="shared" si="143"/>
        <v>5.1111111111111107</v>
      </c>
      <c r="F766" s="11">
        <v>18.399999999999999</v>
      </c>
      <c r="G766" s="11">
        <f t="shared" si="150"/>
        <v>-1.3055555555555554</v>
      </c>
      <c r="H766" s="11">
        <f t="shared" si="144"/>
        <v>-4.6999999999999993</v>
      </c>
      <c r="I766" s="11">
        <f>'Vehicle Data'!$B$6*'WLTP Calculations'!G766</f>
        <v>-382.11783333333329</v>
      </c>
      <c r="J766" s="11">
        <f>'Vehicle Data'!$B$6*9.81*'Vehicle Data'!$B$8</f>
        <v>57.42499320000001</v>
      </c>
      <c r="K766" s="11">
        <f>0.5*(1.225*'Vehicle Data'!B$9*'Vehicle Data'!B$7*'WLTP Calculations'!F766)</f>
        <v>2.2314599999999998</v>
      </c>
      <c r="L766" s="11">
        <f t="shared" si="151"/>
        <v>-0.32246138013333325</v>
      </c>
      <c r="M766" s="11">
        <f t="shared" si="152"/>
        <v>-1.6481359429037032</v>
      </c>
      <c r="N766" s="11">
        <f t="shared" si="153"/>
        <v>-1.2232884352236109</v>
      </c>
      <c r="O766" s="11">
        <f t="shared" si="145"/>
        <v>0</v>
      </c>
      <c r="P766" s="11">
        <f t="shared" si="146"/>
        <v>-212.85218772890829</v>
      </c>
      <c r="Q766" s="9">
        <f t="shared" si="154"/>
        <v>82747.706415064531</v>
      </c>
      <c r="R766" s="9">
        <f t="shared" si="147"/>
        <v>82.747706415064528</v>
      </c>
      <c r="S766" s="9">
        <f t="shared" si="155"/>
        <v>32366.171786521543</v>
      </c>
      <c r="T766" s="38">
        <f t="shared" si="148"/>
        <v>32.366171786521541</v>
      </c>
      <c r="U766" s="38">
        <f t="shared" si="149"/>
        <v>2103.8011661239002</v>
      </c>
      <c r="V766" s="34"/>
      <c r="W766" s="34"/>
      <c r="X766" s="34"/>
      <c r="Y766" s="34"/>
      <c r="Z766" s="34"/>
      <c r="AA766" s="34"/>
      <c r="AB766" s="34"/>
      <c r="AC766" s="34"/>
      <c r="AD766" s="34"/>
      <c r="AE766" s="34"/>
      <c r="AF766" s="34"/>
      <c r="AG766" s="34"/>
    </row>
    <row r="767" spans="2:33" x14ac:dyDescent="0.75">
      <c r="B767" s="4" t="s">
        <v>9</v>
      </c>
      <c r="C767" s="4">
        <v>763</v>
      </c>
      <c r="D767" s="4">
        <v>174</v>
      </c>
      <c r="E767" s="4">
        <f t="shared" si="143"/>
        <v>3.9722222222222223</v>
      </c>
      <c r="F767" s="11">
        <v>14.3</v>
      </c>
      <c r="G767" s="11">
        <f t="shared" si="150"/>
        <v>-0.88888888888888884</v>
      </c>
      <c r="H767" s="11">
        <f t="shared" si="144"/>
        <v>-3.1999999999999993</v>
      </c>
      <c r="I767" s="11">
        <f>'Vehicle Data'!$B$6*'WLTP Calculations'!G767</f>
        <v>-260.16533333333336</v>
      </c>
      <c r="J767" s="11">
        <f>'Vehicle Data'!$B$6*9.81*'Vehicle Data'!$B$8</f>
        <v>57.42499320000001</v>
      </c>
      <c r="K767" s="11">
        <f>0.5*(1.225*'Vehicle Data'!B$9*'Vehicle Data'!B$7*'WLTP Calculations'!F767)</f>
        <v>1.7342325000000003</v>
      </c>
      <c r="L767" s="11">
        <f t="shared" si="151"/>
        <v>-0.20100610763333335</v>
      </c>
      <c r="M767" s="11">
        <f t="shared" si="152"/>
        <v>-0.79844092754351859</v>
      </c>
      <c r="N767" s="11">
        <f t="shared" si="153"/>
        <v>-0.40271372510509257</v>
      </c>
      <c r="O767" s="11">
        <f t="shared" si="145"/>
        <v>0</v>
      </c>
      <c r="P767" s="11">
        <f t="shared" si="146"/>
        <v>-70.474901893391205</v>
      </c>
      <c r="Q767" s="9">
        <f t="shared" si="154"/>
        <v>82747.706415064531</v>
      </c>
      <c r="R767" s="9">
        <f t="shared" si="147"/>
        <v>82.747706415064528</v>
      </c>
      <c r="S767" s="9">
        <f t="shared" si="155"/>
        <v>32436.646688414934</v>
      </c>
      <c r="T767" s="38">
        <f t="shared" si="148"/>
        <v>32.436646688414932</v>
      </c>
      <c r="U767" s="38">
        <f t="shared" si="149"/>
        <v>2108.3820347469705</v>
      </c>
      <c r="V767" s="34"/>
      <c r="W767" s="34"/>
      <c r="X767" s="34"/>
      <c r="Y767" s="34"/>
      <c r="Z767" s="34"/>
      <c r="AA767" s="34"/>
      <c r="AB767" s="34"/>
      <c r="AC767" s="34"/>
      <c r="AD767" s="34"/>
      <c r="AE767" s="34"/>
      <c r="AF767" s="34"/>
      <c r="AG767" s="34"/>
    </row>
    <row r="768" spans="2:33" x14ac:dyDescent="0.75">
      <c r="B768" s="4" t="s">
        <v>9</v>
      </c>
      <c r="C768" s="4">
        <v>764</v>
      </c>
      <c r="D768" s="4">
        <v>175</v>
      </c>
      <c r="E768" s="4">
        <f t="shared" si="143"/>
        <v>3.333333333333333</v>
      </c>
      <c r="F768" s="11">
        <v>12</v>
      </c>
      <c r="G768" s="11">
        <f t="shared" si="150"/>
        <v>-0.20833333333333326</v>
      </c>
      <c r="H768" s="11">
        <f t="shared" si="144"/>
        <v>-0.75</v>
      </c>
      <c r="I768" s="11">
        <f>'Vehicle Data'!$B$6*'WLTP Calculations'!G768</f>
        <v>-60.976249999999986</v>
      </c>
      <c r="J768" s="11">
        <f>'Vehicle Data'!$B$6*9.81*'Vehicle Data'!$B$8</f>
        <v>57.42499320000001</v>
      </c>
      <c r="K768" s="11">
        <f>0.5*(1.225*'Vehicle Data'!B$9*'Vehicle Data'!B$7*'WLTP Calculations'!F768)</f>
        <v>1.4553</v>
      </c>
      <c r="L768" s="11">
        <f t="shared" si="151"/>
        <v>-2.0959567999999759E-3</v>
      </c>
      <c r="M768" s="11">
        <f t="shared" si="152"/>
        <v>-6.9865226666665859E-3</v>
      </c>
      <c r="N768" s="11">
        <f t="shared" si="153"/>
        <v>0.39042788805925954</v>
      </c>
      <c r="O768" s="11">
        <f t="shared" si="145"/>
        <v>68.715308298429676</v>
      </c>
      <c r="P768" s="11">
        <f t="shared" si="146"/>
        <v>0</v>
      </c>
      <c r="Q768" s="9">
        <f t="shared" si="154"/>
        <v>82816.421723362961</v>
      </c>
      <c r="R768" s="9">
        <f t="shared" si="147"/>
        <v>82.816421723362964</v>
      </c>
      <c r="S768" s="9">
        <f t="shared" si="155"/>
        <v>32436.646688414934</v>
      </c>
      <c r="T768" s="38">
        <f t="shared" si="148"/>
        <v>32.436646688414932</v>
      </c>
      <c r="U768" s="38">
        <f t="shared" si="149"/>
        <v>2108.3820347469705</v>
      </c>
      <c r="V768" s="34"/>
      <c r="W768" s="34"/>
      <c r="X768" s="34"/>
      <c r="Y768" s="34"/>
      <c r="Z768" s="34"/>
      <c r="AA768" s="34"/>
      <c r="AB768" s="34"/>
      <c r="AC768" s="34"/>
      <c r="AD768" s="34"/>
      <c r="AE768" s="34"/>
      <c r="AF768" s="34"/>
      <c r="AG768" s="34"/>
    </row>
    <row r="769" spans="2:33" x14ac:dyDescent="0.75">
      <c r="B769" s="4" t="s">
        <v>9</v>
      </c>
      <c r="C769" s="4">
        <v>765</v>
      </c>
      <c r="D769" s="4">
        <v>176</v>
      </c>
      <c r="E769" s="4">
        <f t="shared" si="143"/>
        <v>3.5555555555555558</v>
      </c>
      <c r="F769" s="11">
        <v>12.8</v>
      </c>
      <c r="G769" s="11">
        <f t="shared" si="150"/>
        <v>0.5555555555555558</v>
      </c>
      <c r="H769" s="11">
        <f t="shared" si="144"/>
        <v>2</v>
      </c>
      <c r="I769" s="11">
        <f>'Vehicle Data'!$B$6*'WLTP Calculations'!G769</f>
        <v>162.60333333333344</v>
      </c>
      <c r="J769" s="11">
        <f>'Vehicle Data'!$B$6*9.81*'Vehicle Data'!$B$8</f>
        <v>57.42499320000001</v>
      </c>
      <c r="K769" s="11">
        <f>0.5*(1.225*'Vehicle Data'!B$9*'Vehicle Data'!B$7*'WLTP Calculations'!F769)</f>
        <v>1.5523200000000001</v>
      </c>
      <c r="L769" s="11">
        <f t="shared" si="151"/>
        <v>0.22158064653333345</v>
      </c>
      <c r="M769" s="11">
        <f t="shared" si="152"/>
        <v>0.78784229878518564</v>
      </c>
      <c r="N769" s="11">
        <f t="shared" si="153"/>
        <v>1.0949559120592598</v>
      </c>
      <c r="O769" s="11">
        <f t="shared" si="145"/>
        <v>193.80719643448899</v>
      </c>
      <c r="P769" s="11">
        <f t="shared" si="146"/>
        <v>0</v>
      </c>
      <c r="Q769" s="9">
        <f t="shared" si="154"/>
        <v>83010.228919797446</v>
      </c>
      <c r="R769" s="9">
        <f t="shared" si="147"/>
        <v>83.010228919797441</v>
      </c>
      <c r="S769" s="9">
        <f t="shared" si="155"/>
        <v>32436.646688414934</v>
      </c>
      <c r="T769" s="38">
        <f t="shared" si="148"/>
        <v>32.436646688414932</v>
      </c>
      <c r="U769" s="38">
        <f t="shared" si="149"/>
        <v>2108.3820347469705</v>
      </c>
      <c r="V769" s="34"/>
      <c r="W769" s="34"/>
      <c r="X769" s="34"/>
      <c r="Y769" s="34"/>
      <c r="Z769" s="34"/>
      <c r="AA769" s="34"/>
      <c r="AB769" s="34"/>
      <c r="AC769" s="34"/>
      <c r="AD769" s="34"/>
      <c r="AE769" s="34"/>
      <c r="AF769" s="34"/>
      <c r="AG769" s="34"/>
    </row>
    <row r="770" spans="2:33" x14ac:dyDescent="0.75">
      <c r="B770" s="4" t="s">
        <v>9</v>
      </c>
      <c r="C770" s="4">
        <v>766</v>
      </c>
      <c r="D770" s="4">
        <v>177</v>
      </c>
      <c r="E770" s="4">
        <f t="shared" si="143"/>
        <v>4.4444444444444446</v>
      </c>
      <c r="F770" s="11">
        <v>16</v>
      </c>
      <c r="G770" s="11">
        <f t="shared" si="150"/>
        <v>0.87500000000000022</v>
      </c>
      <c r="H770" s="11">
        <f t="shared" si="144"/>
        <v>3.1500000000000004</v>
      </c>
      <c r="I770" s="11">
        <f>'Vehicle Data'!$B$6*'WLTP Calculations'!G770</f>
        <v>256.10025000000007</v>
      </c>
      <c r="J770" s="11">
        <f>'Vehicle Data'!$B$6*9.81*'Vehicle Data'!$B$8</f>
        <v>57.42499320000001</v>
      </c>
      <c r="K770" s="11">
        <f>0.5*(1.225*'Vehicle Data'!B$9*'Vehicle Data'!B$7*'WLTP Calculations'!F770)</f>
        <v>1.9404000000000001</v>
      </c>
      <c r="L770" s="11">
        <f t="shared" si="151"/>
        <v>0.31546564320000009</v>
      </c>
      <c r="M770" s="11">
        <f t="shared" si="152"/>
        <v>1.4020695253333337</v>
      </c>
      <c r="N770" s="11">
        <f t="shared" si="153"/>
        <v>1.5496760917689816</v>
      </c>
      <c r="O770" s="11">
        <f t="shared" si="145"/>
        <v>275.8423443348787</v>
      </c>
      <c r="P770" s="11">
        <f t="shared" si="146"/>
        <v>0</v>
      </c>
      <c r="Q770" s="9">
        <f t="shared" si="154"/>
        <v>83286.071264132319</v>
      </c>
      <c r="R770" s="9">
        <f t="shared" si="147"/>
        <v>83.286071264132318</v>
      </c>
      <c r="S770" s="9">
        <f t="shared" si="155"/>
        <v>32436.646688414934</v>
      </c>
      <c r="T770" s="38">
        <f t="shared" si="148"/>
        <v>32.436646688414932</v>
      </c>
      <c r="U770" s="38">
        <f t="shared" si="149"/>
        <v>2108.3820347469705</v>
      </c>
      <c r="V770" s="34"/>
      <c r="W770" s="34"/>
      <c r="X770" s="34"/>
      <c r="Y770" s="34"/>
      <c r="Z770" s="34"/>
      <c r="AA770" s="34"/>
      <c r="AB770" s="34"/>
      <c r="AC770" s="34"/>
      <c r="AD770" s="34"/>
      <c r="AE770" s="34"/>
      <c r="AF770" s="34"/>
      <c r="AG770" s="34"/>
    </row>
    <row r="771" spans="2:33" x14ac:dyDescent="0.75">
      <c r="B771" s="4" t="s">
        <v>9</v>
      </c>
      <c r="C771" s="4">
        <v>767</v>
      </c>
      <c r="D771" s="4">
        <v>178</v>
      </c>
      <c r="E771" s="4">
        <f t="shared" si="143"/>
        <v>5.3055555555555562</v>
      </c>
      <c r="F771" s="11">
        <v>19.100000000000001</v>
      </c>
      <c r="G771" s="11">
        <f t="shared" si="150"/>
        <v>0.8888888888888884</v>
      </c>
      <c r="H771" s="11">
        <f t="shared" si="144"/>
        <v>3.1999999999999993</v>
      </c>
      <c r="I771" s="11">
        <f>'Vehicle Data'!$B$6*'WLTP Calculations'!G771</f>
        <v>260.16533333333319</v>
      </c>
      <c r="J771" s="11">
        <f>'Vehicle Data'!$B$6*9.81*'Vehicle Data'!$B$8</f>
        <v>57.42499320000001</v>
      </c>
      <c r="K771" s="11">
        <f>0.5*(1.225*'Vehicle Data'!B$9*'Vehicle Data'!B$7*'WLTP Calculations'!F771)</f>
        <v>2.3163525000000003</v>
      </c>
      <c r="L771" s="11">
        <f t="shared" si="151"/>
        <v>0.3199066790333332</v>
      </c>
      <c r="M771" s="11">
        <f t="shared" si="152"/>
        <v>1.6972826582046292</v>
      </c>
      <c r="N771" s="11">
        <f t="shared" si="153"/>
        <v>1.8577985686874996</v>
      </c>
      <c r="O771" s="11">
        <f t="shared" si="145"/>
        <v>332.54594379506244</v>
      </c>
      <c r="P771" s="11">
        <f t="shared" si="146"/>
        <v>0</v>
      </c>
      <c r="Q771" s="9">
        <f t="shared" si="154"/>
        <v>83618.617207927382</v>
      </c>
      <c r="R771" s="9">
        <f t="shared" si="147"/>
        <v>83.618617207927386</v>
      </c>
      <c r="S771" s="9">
        <f t="shared" si="155"/>
        <v>32436.646688414934</v>
      </c>
      <c r="T771" s="38">
        <f t="shared" si="148"/>
        <v>32.436646688414932</v>
      </c>
      <c r="U771" s="38">
        <f t="shared" si="149"/>
        <v>2108.3820347469705</v>
      </c>
      <c r="V771" s="34"/>
      <c r="W771" s="34"/>
      <c r="X771" s="34"/>
      <c r="Y771" s="34"/>
      <c r="Z771" s="34"/>
      <c r="AA771" s="34"/>
      <c r="AB771" s="34"/>
      <c r="AC771" s="34"/>
      <c r="AD771" s="34"/>
      <c r="AE771" s="34"/>
      <c r="AF771" s="34"/>
      <c r="AG771" s="34"/>
    </row>
    <row r="772" spans="2:33" x14ac:dyDescent="0.75">
      <c r="B772" s="4" t="s">
        <v>9</v>
      </c>
      <c r="C772" s="4">
        <v>768</v>
      </c>
      <c r="D772" s="4">
        <v>179</v>
      </c>
      <c r="E772" s="4">
        <f t="shared" ref="E772:E835" si="156">F772/3.6</f>
        <v>6.2222222222222214</v>
      </c>
      <c r="F772" s="11">
        <v>22.4</v>
      </c>
      <c r="G772" s="11">
        <f t="shared" si="150"/>
        <v>0.90277777777777768</v>
      </c>
      <c r="H772" s="11">
        <f t="shared" si="144"/>
        <v>3.25</v>
      </c>
      <c r="I772" s="11">
        <f>'Vehicle Data'!$B$6*'WLTP Calculations'!G772</f>
        <v>264.23041666666666</v>
      </c>
      <c r="J772" s="11">
        <f>'Vehicle Data'!$B$6*9.81*'Vehicle Data'!$B$8</f>
        <v>57.42499320000001</v>
      </c>
      <c r="K772" s="11">
        <f>0.5*(1.225*'Vehicle Data'!B$9*'Vehicle Data'!B$7*'WLTP Calculations'!F772)</f>
        <v>2.7165599999999999</v>
      </c>
      <c r="L772" s="11">
        <f t="shared" si="151"/>
        <v>0.32437196986666667</v>
      </c>
      <c r="M772" s="11">
        <f t="shared" si="152"/>
        <v>2.0183144791703702</v>
      </c>
      <c r="N772" s="11">
        <f t="shared" si="153"/>
        <v>2.3373031946666671</v>
      </c>
      <c r="O772" s="11">
        <f t="shared" si="145"/>
        <v>420.71457504000011</v>
      </c>
      <c r="P772" s="11">
        <f t="shared" si="146"/>
        <v>0</v>
      </c>
      <c r="Q772" s="9">
        <f t="shared" si="154"/>
        <v>84039.331782967376</v>
      </c>
      <c r="R772" s="9">
        <f t="shared" si="147"/>
        <v>84.03933178296738</v>
      </c>
      <c r="S772" s="9">
        <f t="shared" si="155"/>
        <v>32436.646688414934</v>
      </c>
      <c r="T772" s="38">
        <f t="shared" si="148"/>
        <v>32.436646688414932</v>
      </c>
      <c r="U772" s="38">
        <f t="shared" si="149"/>
        <v>2108.3820347469705</v>
      </c>
      <c r="V772" s="34"/>
      <c r="W772" s="34"/>
      <c r="X772" s="34"/>
      <c r="Y772" s="34"/>
      <c r="Z772" s="34"/>
      <c r="AA772" s="34"/>
      <c r="AB772" s="34"/>
      <c r="AC772" s="34"/>
      <c r="AD772" s="34"/>
      <c r="AE772" s="34"/>
      <c r="AF772" s="34"/>
      <c r="AG772" s="34"/>
    </row>
    <row r="773" spans="2:33" x14ac:dyDescent="0.75">
      <c r="B773" s="4" t="s">
        <v>9</v>
      </c>
      <c r="C773" s="4">
        <v>769</v>
      </c>
      <c r="D773" s="4">
        <v>180</v>
      </c>
      <c r="E773" s="4">
        <f t="shared" si="156"/>
        <v>7.1111111111111116</v>
      </c>
      <c r="F773" s="11">
        <v>25.6</v>
      </c>
      <c r="G773" s="11">
        <f t="shared" si="150"/>
        <v>1.0694444444444446</v>
      </c>
      <c r="H773" s="11">
        <f t="shared" ref="H773:H836" si="157">($F774-$F772)/2</f>
        <v>3.8500000000000014</v>
      </c>
      <c r="I773" s="11">
        <f>'Vehicle Data'!$B$6*'WLTP Calculations'!G773</f>
        <v>313.01141666666678</v>
      </c>
      <c r="J773" s="11">
        <f>'Vehicle Data'!$B$6*9.81*'Vehicle Data'!$B$8</f>
        <v>57.42499320000001</v>
      </c>
      <c r="K773" s="11">
        <f>0.5*(1.225*'Vehicle Data'!B$9*'Vehicle Data'!B$7*'WLTP Calculations'!F773)</f>
        <v>3.1046400000000003</v>
      </c>
      <c r="L773" s="11">
        <f t="shared" si="151"/>
        <v>0.37354104986666681</v>
      </c>
      <c r="M773" s="11">
        <f t="shared" si="152"/>
        <v>2.6562919101629641</v>
      </c>
      <c r="N773" s="11">
        <f t="shared" si="153"/>
        <v>3.231922686526389</v>
      </c>
      <c r="O773" s="11">
        <f t="shared" ref="O773:O836" si="158">IF((M773 + M774) / 2 &gt; 0, ((M773 + M774) / 2) * D774, 0)</f>
        <v>584.97800626127639</v>
      </c>
      <c r="P773" s="11">
        <f t="shared" ref="P773:P836" si="159">IF((M773 + M774) / 2 &lt; 0, ((M773 + M774) / 2) * D774, 0)</f>
        <v>0</v>
      </c>
      <c r="Q773" s="9">
        <f t="shared" si="154"/>
        <v>84624.309789228646</v>
      </c>
      <c r="R773" s="9">
        <f t="shared" ref="R773:R836" si="160">Q773/1000</f>
        <v>84.624309789228647</v>
      </c>
      <c r="S773" s="9">
        <f t="shared" si="155"/>
        <v>32436.646688414934</v>
      </c>
      <c r="T773" s="38">
        <f t="shared" ref="T773:T836" si="161">S773/1000</f>
        <v>32.436646688414932</v>
      </c>
      <c r="U773" s="38">
        <f t="shared" ref="U773:U836" si="162">T773*X$4</f>
        <v>2108.3820347469705</v>
      </c>
      <c r="V773" s="34"/>
      <c r="W773" s="34"/>
      <c r="X773" s="34"/>
      <c r="Y773" s="34"/>
      <c r="Z773" s="34"/>
      <c r="AA773" s="34"/>
      <c r="AB773" s="34"/>
      <c r="AC773" s="34"/>
      <c r="AD773" s="34"/>
      <c r="AE773" s="34"/>
      <c r="AF773" s="34"/>
      <c r="AG773" s="34"/>
    </row>
    <row r="774" spans="2:33" x14ac:dyDescent="0.75">
      <c r="B774" s="4" t="s">
        <v>9</v>
      </c>
      <c r="C774" s="4">
        <v>770</v>
      </c>
      <c r="D774" s="4">
        <v>181</v>
      </c>
      <c r="E774" s="4">
        <f t="shared" si="156"/>
        <v>8.3611111111111107</v>
      </c>
      <c r="F774" s="11">
        <v>30.1</v>
      </c>
      <c r="G774" s="11">
        <f t="shared" ref="G774:G837" si="163">($E775-$E773)/2</f>
        <v>1.3472222222222219</v>
      </c>
      <c r="H774" s="11">
        <f t="shared" si="157"/>
        <v>4.8499999999999979</v>
      </c>
      <c r="I774" s="11">
        <f>'Vehicle Data'!$B$6*'WLTP Calculations'!G774</f>
        <v>394.31308333333328</v>
      </c>
      <c r="J774" s="11">
        <f>'Vehicle Data'!$B$6*9.81*'Vehicle Data'!$B$8</f>
        <v>57.42499320000001</v>
      </c>
      <c r="K774" s="11">
        <f>0.5*(1.225*'Vehicle Data'!B$9*'Vehicle Data'!B$7*'WLTP Calculations'!F774)</f>
        <v>3.6503775000000003</v>
      </c>
      <c r="L774" s="11">
        <f t="shared" ref="L774:L837" si="164">(I774+J774+K774)/1000</f>
        <v>0.45538845403333328</v>
      </c>
      <c r="M774" s="11">
        <f t="shared" ref="M774:M837" si="165">(L774*E774)</f>
        <v>3.807553462889814</v>
      </c>
      <c r="N774" s="11">
        <f t="shared" ref="N774:N837" si="166">(((M774+M775)/2)*(C775-C774))</f>
        <v>4.1594671631175917</v>
      </c>
      <c r="O774" s="11">
        <f t="shared" si="158"/>
        <v>757.02302368740163</v>
      </c>
      <c r="P774" s="11">
        <f t="shared" si="159"/>
        <v>0</v>
      </c>
      <c r="Q774" s="9">
        <f t="shared" ref="Q774:Q837" si="167">(Q773+O774)</f>
        <v>85381.332812916051</v>
      </c>
      <c r="R774" s="9">
        <f t="shared" si="160"/>
        <v>85.381332812916057</v>
      </c>
      <c r="S774" s="9">
        <f t="shared" ref="S774:T837" si="168">S773+(P774*-1)</f>
        <v>32436.646688414934</v>
      </c>
      <c r="T774" s="38">
        <f t="shared" si="161"/>
        <v>32.436646688414932</v>
      </c>
      <c r="U774" s="38">
        <f t="shared" si="162"/>
        <v>2108.3820347469705</v>
      </c>
      <c r="V774" s="34"/>
      <c r="W774" s="34"/>
      <c r="X774" s="34"/>
      <c r="Y774" s="34"/>
      <c r="Z774" s="34"/>
      <c r="AA774" s="34"/>
      <c r="AB774" s="34"/>
      <c r="AC774" s="34"/>
      <c r="AD774" s="34"/>
      <c r="AE774" s="34"/>
      <c r="AF774" s="34"/>
      <c r="AG774" s="34"/>
    </row>
    <row r="775" spans="2:33" x14ac:dyDescent="0.75">
      <c r="B775" s="4" t="s">
        <v>9</v>
      </c>
      <c r="C775" s="4">
        <v>771</v>
      </c>
      <c r="D775" s="4">
        <v>182</v>
      </c>
      <c r="E775" s="4">
        <f t="shared" si="156"/>
        <v>9.8055555555555554</v>
      </c>
      <c r="F775" s="11">
        <v>35.299999999999997</v>
      </c>
      <c r="G775" s="11">
        <f t="shared" si="163"/>
        <v>1.3611111111111107</v>
      </c>
      <c r="H775" s="11">
        <f t="shared" si="157"/>
        <v>4.8999999999999986</v>
      </c>
      <c r="I775" s="11">
        <f>'Vehicle Data'!$B$6*'WLTP Calculations'!G775</f>
        <v>398.37816666666657</v>
      </c>
      <c r="J775" s="11">
        <f>'Vehicle Data'!$B$6*9.81*'Vehicle Data'!$B$8</f>
        <v>57.42499320000001</v>
      </c>
      <c r="K775" s="11">
        <f>0.5*(1.225*'Vehicle Data'!B$9*'Vehicle Data'!B$7*'WLTP Calculations'!F775)</f>
        <v>4.2810075000000003</v>
      </c>
      <c r="L775" s="11">
        <f t="shared" si="164"/>
        <v>0.46008416736666657</v>
      </c>
      <c r="M775" s="11">
        <f t="shared" si="165"/>
        <v>4.5113808633453694</v>
      </c>
      <c r="N775" s="11">
        <f t="shared" si="166"/>
        <v>4.6732510068712951</v>
      </c>
      <c r="O775" s="11">
        <f t="shared" si="158"/>
        <v>855.20493425744701</v>
      </c>
      <c r="P775" s="11">
        <f t="shared" si="159"/>
        <v>0</v>
      </c>
      <c r="Q775" s="9">
        <f t="shared" si="167"/>
        <v>86236.537747173497</v>
      </c>
      <c r="R775" s="9">
        <f t="shared" si="160"/>
        <v>86.2365377471735</v>
      </c>
      <c r="S775" s="9">
        <f t="shared" si="168"/>
        <v>32436.646688414934</v>
      </c>
      <c r="T775" s="38">
        <f t="shared" si="161"/>
        <v>32.436646688414932</v>
      </c>
      <c r="U775" s="38">
        <f t="shared" si="162"/>
        <v>2108.3820347469705</v>
      </c>
      <c r="V775" s="34"/>
      <c r="W775" s="34"/>
      <c r="X775" s="34"/>
      <c r="Y775" s="34"/>
      <c r="Z775" s="34"/>
      <c r="AA775" s="34"/>
      <c r="AB775" s="34"/>
      <c r="AC775" s="34"/>
      <c r="AD775" s="34"/>
      <c r="AE775" s="34"/>
      <c r="AF775" s="34"/>
      <c r="AG775" s="34"/>
    </row>
    <row r="776" spans="2:33" x14ac:dyDescent="0.75">
      <c r="B776" s="4" t="s">
        <v>9</v>
      </c>
      <c r="C776" s="4">
        <v>772</v>
      </c>
      <c r="D776" s="4">
        <v>183</v>
      </c>
      <c r="E776" s="4">
        <f t="shared" si="156"/>
        <v>11.083333333333332</v>
      </c>
      <c r="F776" s="11">
        <v>39.9</v>
      </c>
      <c r="G776" s="11">
        <f t="shared" si="163"/>
        <v>1.2777777777777777</v>
      </c>
      <c r="H776" s="11">
        <f t="shared" si="157"/>
        <v>4.6000000000000014</v>
      </c>
      <c r="I776" s="11">
        <f>'Vehicle Data'!$B$6*'WLTP Calculations'!G776</f>
        <v>373.98766666666666</v>
      </c>
      <c r="J776" s="11">
        <f>'Vehicle Data'!$B$6*9.81*'Vehicle Data'!$B$8</f>
        <v>57.42499320000001</v>
      </c>
      <c r="K776" s="11">
        <f>0.5*(1.225*'Vehicle Data'!B$9*'Vehicle Data'!B$7*'WLTP Calculations'!F776)</f>
        <v>4.8388724999999999</v>
      </c>
      <c r="L776" s="11">
        <f t="shared" si="164"/>
        <v>0.43625153236666664</v>
      </c>
      <c r="M776" s="11">
        <f t="shared" si="165"/>
        <v>4.8351211503972218</v>
      </c>
      <c r="N776" s="11">
        <f t="shared" si="166"/>
        <v>4.7152937487379649</v>
      </c>
      <c r="O776" s="11">
        <f t="shared" si="158"/>
        <v>867.61404976778556</v>
      </c>
      <c r="P776" s="11">
        <f t="shared" si="159"/>
        <v>0</v>
      </c>
      <c r="Q776" s="9">
        <f t="shared" si="167"/>
        <v>87104.151796941282</v>
      </c>
      <c r="R776" s="9">
        <f t="shared" si="160"/>
        <v>87.104151796941281</v>
      </c>
      <c r="S776" s="9">
        <f t="shared" si="168"/>
        <v>32436.646688414934</v>
      </c>
      <c r="T776" s="38">
        <f t="shared" si="161"/>
        <v>32.436646688414932</v>
      </c>
      <c r="U776" s="38">
        <f t="shared" si="162"/>
        <v>2108.3820347469705</v>
      </c>
      <c r="V776" s="34"/>
      <c r="W776" s="34"/>
      <c r="X776" s="34"/>
      <c r="Y776" s="34"/>
      <c r="Z776" s="34"/>
      <c r="AA776" s="34"/>
      <c r="AB776" s="34"/>
      <c r="AC776" s="34"/>
      <c r="AD776" s="34"/>
      <c r="AE776" s="34"/>
      <c r="AF776" s="34"/>
      <c r="AG776" s="34"/>
    </row>
    <row r="777" spans="2:33" x14ac:dyDescent="0.75">
      <c r="B777" s="4" t="s">
        <v>9</v>
      </c>
      <c r="C777" s="4">
        <v>773</v>
      </c>
      <c r="D777" s="4">
        <v>184</v>
      </c>
      <c r="E777" s="4">
        <f t="shared" si="156"/>
        <v>12.361111111111111</v>
      </c>
      <c r="F777" s="11">
        <v>44.5</v>
      </c>
      <c r="G777" s="11">
        <f t="shared" si="163"/>
        <v>1.0555555555555562</v>
      </c>
      <c r="H777" s="11">
        <f t="shared" si="157"/>
        <v>3.8000000000000007</v>
      </c>
      <c r="I777" s="11">
        <f>'Vehicle Data'!$B$6*'WLTP Calculations'!G777</f>
        <v>308.9463333333336</v>
      </c>
      <c r="J777" s="11">
        <f>'Vehicle Data'!$B$6*9.81*'Vehicle Data'!$B$8</f>
        <v>57.42499320000001</v>
      </c>
      <c r="K777" s="11">
        <f>0.5*(1.225*'Vehicle Data'!B$9*'Vehicle Data'!B$7*'WLTP Calculations'!F777)</f>
        <v>5.3967375000000004</v>
      </c>
      <c r="L777" s="11">
        <f t="shared" si="164"/>
        <v>0.37176806403333362</v>
      </c>
      <c r="M777" s="11">
        <f t="shared" si="165"/>
        <v>4.5954663470787072</v>
      </c>
      <c r="N777" s="11">
        <f t="shared" si="166"/>
        <v>4.4309508442453716</v>
      </c>
      <c r="O777" s="11">
        <f t="shared" si="158"/>
        <v>819.72590618539368</v>
      </c>
      <c r="P777" s="11">
        <f t="shared" si="159"/>
        <v>0</v>
      </c>
      <c r="Q777" s="9">
        <f t="shared" si="167"/>
        <v>87923.87770312668</v>
      </c>
      <c r="R777" s="9">
        <f t="shared" si="160"/>
        <v>87.923877703126678</v>
      </c>
      <c r="S777" s="9">
        <f t="shared" si="168"/>
        <v>32436.646688414934</v>
      </c>
      <c r="T777" s="38">
        <f t="shared" si="161"/>
        <v>32.436646688414932</v>
      </c>
      <c r="U777" s="38">
        <f t="shared" si="162"/>
        <v>2108.3820347469705</v>
      </c>
      <c r="V777" s="34"/>
      <c r="W777" s="34"/>
      <c r="X777" s="34"/>
      <c r="Y777" s="34"/>
      <c r="Z777" s="34"/>
      <c r="AA777" s="34"/>
      <c r="AB777" s="34"/>
      <c r="AC777" s="34"/>
      <c r="AD777" s="34"/>
      <c r="AE777" s="34"/>
      <c r="AF777" s="34"/>
      <c r="AG777" s="34"/>
    </row>
    <row r="778" spans="2:33" x14ac:dyDescent="0.75">
      <c r="B778" s="4" t="s">
        <v>9</v>
      </c>
      <c r="C778" s="4">
        <v>774</v>
      </c>
      <c r="D778" s="4">
        <v>185</v>
      </c>
      <c r="E778" s="4">
        <f t="shared" si="156"/>
        <v>13.194444444444445</v>
      </c>
      <c r="F778" s="11">
        <v>47.5</v>
      </c>
      <c r="G778" s="11">
        <f t="shared" si="163"/>
        <v>0.8888888888888884</v>
      </c>
      <c r="H778" s="11">
        <f t="shared" si="157"/>
        <v>3.1999999999999993</v>
      </c>
      <c r="I778" s="11">
        <f>'Vehicle Data'!$B$6*'WLTP Calculations'!G778</f>
        <v>260.16533333333319</v>
      </c>
      <c r="J778" s="11">
        <f>'Vehicle Data'!$B$6*9.81*'Vehicle Data'!$B$8</f>
        <v>57.42499320000001</v>
      </c>
      <c r="K778" s="11">
        <f>0.5*(1.225*'Vehicle Data'!B$9*'Vehicle Data'!B$7*'WLTP Calculations'!F778)</f>
        <v>5.7605625000000007</v>
      </c>
      <c r="L778" s="11">
        <f t="shared" si="164"/>
        <v>0.3233508890333332</v>
      </c>
      <c r="M778" s="11">
        <f t="shared" si="165"/>
        <v>4.2664353414120351</v>
      </c>
      <c r="N778" s="11">
        <f t="shared" si="166"/>
        <v>4.4795195577379623</v>
      </c>
      <c r="O778" s="11">
        <f t="shared" si="158"/>
        <v>833.19063773926098</v>
      </c>
      <c r="P778" s="11">
        <f t="shared" si="159"/>
        <v>0</v>
      </c>
      <c r="Q778" s="9">
        <f t="shared" si="167"/>
        <v>88757.068340865939</v>
      </c>
      <c r="R778" s="9">
        <f t="shared" si="160"/>
        <v>88.757068340865942</v>
      </c>
      <c r="S778" s="9">
        <f t="shared" si="168"/>
        <v>32436.646688414934</v>
      </c>
      <c r="T778" s="38">
        <f t="shared" si="161"/>
        <v>32.436646688414932</v>
      </c>
      <c r="U778" s="38">
        <f t="shared" si="162"/>
        <v>2108.3820347469705</v>
      </c>
      <c r="V778" s="34"/>
      <c r="W778" s="34"/>
      <c r="X778" s="34"/>
      <c r="Y778" s="34"/>
      <c r="Z778" s="34"/>
      <c r="AA778" s="34"/>
      <c r="AB778" s="34"/>
      <c r="AC778" s="34"/>
      <c r="AD778" s="34"/>
      <c r="AE778" s="34"/>
      <c r="AF778" s="34"/>
      <c r="AG778" s="34"/>
    </row>
    <row r="779" spans="2:33" x14ac:dyDescent="0.75">
      <c r="B779" s="4" t="s">
        <v>9</v>
      </c>
      <c r="C779" s="4">
        <v>775</v>
      </c>
      <c r="D779" s="4">
        <v>186</v>
      </c>
      <c r="E779" s="4">
        <f t="shared" si="156"/>
        <v>14.138888888888888</v>
      </c>
      <c r="F779" s="11">
        <v>50.9</v>
      </c>
      <c r="G779" s="11">
        <f t="shared" si="163"/>
        <v>0.91666666666666696</v>
      </c>
      <c r="H779" s="11">
        <f t="shared" si="157"/>
        <v>3.3000000000000007</v>
      </c>
      <c r="I779" s="11">
        <f>'Vehicle Data'!$B$6*'WLTP Calculations'!G779</f>
        <v>268.29550000000012</v>
      </c>
      <c r="J779" s="11">
        <f>'Vehicle Data'!$B$6*9.81*'Vehicle Data'!$B$8</f>
        <v>57.42499320000001</v>
      </c>
      <c r="K779" s="11">
        <f>0.5*(1.225*'Vehicle Data'!B$9*'Vehicle Data'!B$7*'WLTP Calculations'!F779)</f>
        <v>6.1728975000000004</v>
      </c>
      <c r="L779" s="11">
        <f t="shared" si="164"/>
        <v>0.33189339070000012</v>
      </c>
      <c r="M779" s="11">
        <f t="shared" si="165"/>
        <v>4.6926037740638904</v>
      </c>
      <c r="N779" s="11">
        <f t="shared" si="166"/>
        <v>4.4764929238194453</v>
      </c>
      <c r="O779" s="11">
        <f t="shared" si="158"/>
        <v>837.10417675423628</v>
      </c>
      <c r="P779" s="11">
        <f t="shared" si="159"/>
        <v>0</v>
      </c>
      <c r="Q779" s="9">
        <f t="shared" si="167"/>
        <v>89594.172517620173</v>
      </c>
      <c r="R779" s="9">
        <f t="shared" si="160"/>
        <v>89.594172517620166</v>
      </c>
      <c r="S779" s="9">
        <f t="shared" si="168"/>
        <v>32436.646688414934</v>
      </c>
      <c r="T779" s="38">
        <f t="shared" si="161"/>
        <v>32.436646688414932</v>
      </c>
      <c r="U779" s="38">
        <f t="shared" si="162"/>
        <v>2108.3820347469705</v>
      </c>
      <c r="V779" s="34"/>
      <c r="W779" s="34"/>
      <c r="X779" s="34"/>
      <c r="Y779" s="34"/>
      <c r="Z779" s="34"/>
      <c r="AA779" s="34"/>
      <c r="AB779" s="34"/>
      <c r="AC779" s="34"/>
      <c r="AD779" s="34"/>
      <c r="AE779" s="34"/>
      <c r="AF779" s="34"/>
      <c r="AG779" s="34"/>
    </row>
    <row r="780" spans="2:33" x14ac:dyDescent="0.75">
      <c r="B780" s="4" t="s">
        <v>9</v>
      </c>
      <c r="C780" s="4">
        <v>776</v>
      </c>
      <c r="D780" s="4">
        <v>187</v>
      </c>
      <c r="E780" s="4">
        <f t="shared" si="156"/>
        <v>15.027777777777779</v>
      </c>
      <c r="F780" s="11">
        <v>54.1</v>
      </c>
      <c r="G780" s="11">
        <f t="shared" si="163"/>
        <v>0.75</v>
      </c>
      <c r="H780" s="11">
        <f t="shared" si="157"/>
        <v>2.6999999999999993</v>
      </c>
      <c r="I780" s="11">
        <f>'Vehicle Data'!$B$6*'WLTP Calculations'!G780</f>
        <v>219.51450000000003</v>
      </c>
      <c r="J780" s="11">
        <f>'Vehicle Data'!$B$6*9.81*'Vehicle Data'!$B$8</f>
        <v>57.42499320000001</v>
      </c>
      <c r="K780" s="11">
        <f>0.5*(1.225*'Vehicle Data'!B$9*'Vehicle Data'!B$7*'WLTP Calculations'!F780)</f>
        <v>6.5609775000000008</v>
      </c>
      <c r="L780" s="11">
        <f t="shared" si="164"/>
        <v>0.28350047070000001</v>
      </c>
      <c r="M780" s="11">
        <f t="shared" si="165"/>
        <v>4.2603820735750002</v>
      </c>
      <c r="N780" s="11">
        <f t="shared" si="166"/>
        <v>3.9040797782564818</v>
      </c>
      <c r="O780" s="11">
        <f t="shared" si="158"/>
        <v>733.96699831221861</v>
      </c>
      <c r="P780" s="11">
        <f t="shared" si="159"/>
        <v>0</v>
      </c>
      <c r="Q780" s="9">
        <f t="shared" si="167"/>
        <v>90328.139515932387</v>
      </c>
      <c r="R780" s="9">
        <f t="shared" si="160"/>
        <v>90.328139515932392</v>
      </c>
      <c r="S780" s="9">
        <f t="shared" si="168"/>
        <v>32436.646688414934</v>
      </c>
      <c r="T780" s="38">
        <f t="shared" si="161"/>
        <v>32.436646688414932</v>
      </c>
      <c r="U780" s="38">
        <f t="shared" si="162"/>
        <v>2108.3820347469705</v>
      </c>
      <c r="V780" s="34"/>
      <c r="W780" s="34"/>
      <c r="X780" s="34"/>
      <c r="Y780" s="34"/>
      <c r="Z780" s="34"/>
      <c r="AA780" s="34"/>
      <c r="AB780" s="34"/>
      <c r="AC780" s="34"/>
      <c r="AD780" s="34"/>
      <c r="AE780" s="34"/>
      <c r="AF780" s="34"/>
      <c r="AG780" s="34"/>
    </row>
    <row r="781" spans="2:33" x14ac:dyDescent="0.75">
      <c r="B781" s="4" t="s">
        <v>9</v>
      </c>
      <c r="C781" s="4">
        <v>777</v>
      </c>
      <c r="D781" s="4">
        <v>188</v>
      </c>
      <c r="E781" s="4">
        <f t="shared" si="156"/>
        <v>15.638888888888888</v>
      </c>
      <c r="F781" s="11">
        <v>56.3</v>
      </c>
      <c r="G781" s="11">
        <f t="shared" si="163"/>
        <v>0.55555555555555536</v>
      </c>
      <c r="H781" s="11">
        <f t="shared" si="157"/>
        <v>2</v>
      </c>
      <c r="I781" s="11">
        <f>'Vehicle Data'!$B$6*'WLTP Calculations'!G781</f>
        <v>162.6033333333333</v>
      </c>
      <c r="J781" s="11">
        <f>'Vehicle Data'!$B$6*9.81*'Vehicle Data'!$B$8</f>
        <v>57.42499320000001</v>
      </c>
      <c r="K781" s="11">
        <f>0.5*(1.225*'Vehicle Data'!B$9*'Vehicle Data'!B$7*'WLTP Calculations'!F781)</f>
        <v>6.8277825000000005</v>
      </c>
      <c r="L781" s="11">
        <f t="shared" si="164"/>
        <v>0.22685610903333334</v>
      </c>
      <c r="M781" s="11">
        <f t="shared" si="165"/>
        <v>3.5477774829379629</v>
      </c>
      <c r="N781" s="11">
        <f t="shared" si="166"/>
        <v>3.4422382089694459</v>
      </c>
      <c r="O781" s="11">
        <f t="shared" si="158"/>
        <v>650.58302149522524</v>
      </c>
      <c r="P781" s="11">
        <f t="shared" si="159"/>
        <v>0</v>
      </c>
      <c r="Q781" s="9">
        <f t="shared" si="167"/>
        <v>90978.722537427617</v>
      </c>
      <c r="R781" s="9">
        <f t="shared" si="160"/>
        <v>90.978722537427615</v>
      </c>
      <c r="S781" s="9">
        <f t="shared" si="168"/>
        <v>32436.646688414934</v>
      </c>
      <c r="T781" s="38">
        <f t="shared" si="161"/>
        <v>32.436646688414932</v>
      </c>
      <c r="U781" s="38">
        <f t="shared" si="162"/>
        <v>2108.3820347469705</v>
      </c>
      <c r="V781" s="34"/>
      <c r="W781" s="34"/>
      <c r="X781" s="34"/>
      <c r="Y781" s="34"/>
      <c r="Z781" s="34"/>
      <c r="AA781" s="34"/>
      <c r="AB781" s="34"/>
      <c r="AC781" s="34"/>
      <c r="AD781" s="34"/>
      <c r="AE781" s="34"/>
      <c r="AF781" s="34"/>
      <c r="AG781" s="34"/>
    </row>
    <row r="782" spans="2:33" x14ac:dyDescent="0.75">
      <c r="B782" s="4" t="s">
        <v>9</v>
      </c>
      <c r="C782" s="4">
        <v>778</v>
      </c>
      <c r="D782" s="4">
        <v>189</v>
      </c>
      <c r="E782" s="4">
        <f t="shared" si="156"/>
        <v>16.138888888888889</v>
      </c>
      <c r="F782" s="11">
        <v>58.1</v>
      </c>
      <c r="G782" s="11">
        <f t="shared" si="163"/>
        <v>0.4861111111111116</v>
      </c>
      <c r="H782" s="11">
        <f t="shared" si="157"/>
        <v>1.75</v>
      </c>
      <c r="I782" s="11">
        <f>'Vehicle Data'!$B$6*'WLTP Calculations'!G782</f>
        <v>142.27791666666684</v>
      </c>
      <c r="J782" s="11">
        <f>'Vehicle Data'!$B$6*9.81*'Vehicle Data'!$B$8</f>
        <v>57.42499320000001</v>
      </c>
      <c r="K782" s="11">
        <f>0.5*(1.225*'Vehicle Data'!B$9*'Vehicle Data'!B$7*'WLTP Calculations'!F782)</f>
        <v>7.0460775000000009</v>
      </c>
      <c r="L782" s="11">
        <f t="shared" si="164"/>
        <v>0.20674898736666686</v>
      </c>
      <c r="M782" s="11">
        <f t="shared" si="165"/>
        <v>3.3366989350009293</v>
      </c>
      <c r="N782" s="11">
        <f t="shared" si="166"/>
        <v>3.2184131264393523</v>
      </c>
      <c r="O782" s="11">
        <f t="shared" si="158"/>
        <v>611.49849402347695</v>
      </c>
      <c r="P782" s="11">
        <f t="shared" si="159"/>
        <v>0</v>
      </c>
      <c r="Q782" s="9">
        <f t="shared" si="167"/>
        <v>91590.221031451088</v>
      </c>
      <c r="R782" s="9">
        <f t="shared" si="160"/>
        <v>91.590221031451094</v>
      </c>
      <c r="S782" s="9">
        <f t="shared" si="168"/>
        <v>32436.646688414934</v>
      </c>
      <c r="T782" s="38">
        <f t="shared" si="161"/>
        <v>32.436646688414932</v>
      </c>
      <c r="U782" s="38">
        <f t="shared" si="162"/>
        <v>2108.3820347469705</v>
      </c>
      <c r="V782" s="34"/>
      <c r="W782" s="34"/>
      <c r="X782" s="34"/>
      <c r="Y782" s="34"/>
      <c r="Z782" s="34"/>
      <c r="AA782" s="34"/>
      <c r="AB782" s="34"/>
      <c r="AC782" s="34"/>
      <c r="AD782" s="34"/>
      <c r="AE782" s="34"/>
      <c r="AF782" s="34"/>
      <c r="AG782" s="34"/>
    </row>
    <row r="783" spans="2:33" x14ac:dyDescent="0.75">
      <c r="B783" s="4" t="s">
        <v>9</v>
      </c>
      <c r="C783" s="4">
        <v>779</v>
      </c>
      <c r="D783" s="4">
        <v>190</v>
      </c>
      <c r="E783" s="4">
        <f t="shared" si="156"/>
        <v>16.611111111111111</v>
      </c>
      <c r="F783" s="11">
        <v>59.8</v>
      </c>
      <c r="G783" s="11">
        <f t="shared" si="163"/>
        <v>0.41666666666666607</v>
      </c>
      <c r="H783" s="11">
        <f t="shared" si="157"/>
        <v>1.5</v>
      </c>
      <c r="I783" s="11">
        <f>'Vehicle Data'!$B$6*'WLTP Calculations'!G783</f>
        <v>121.95249999999984</v>
      </c>
      <c r="J783" s="11">
        <f>'Vehicle Data'!$B$6*9.81*'Vehicle Data'!$B$8</f>
        <v>57.42499320000001</v>
      </c>
      <c r="K783" s="11">
        <f>0.5*(1.225*'Vehicle Data'!B$9*'Vehicle Data'!B$7*'WLTP Calculations'!F783)</f>
        <v>7.2522450000000003</v>
      </c>
      <c r="L783" s="11">
        <f t="shared" si="164"/>
        <v>0.18662973819999984</v>
      </c>
      <c r="M783" s="11">
        <f t="shared" si="165"/>
        <v>3.1001273178777748</v>
      </c>
      <c r="N783" s="11">
        <f t="shared" si="166"/>
        <v>2.8936850111060171</v>
      </c>
      <c r="O783" s="11">
        <f t="shared" si="158"/>
        <v>552.6938371212492</v>
      </c>
      <c r="P783" s="11">
        <f t="shared" si="159"/>
        <v>0</v>
      </c>
      <c r="Q783" s="9">
        <f t="shared" si="167"/>
        <v>92142.914868572334</v>
      </c>
      <c r="R783" s="9">
        <f t="shared" si="160"/>
        <v>92.142914868572333</v>
      </c>
      <c r="S783" s="9">
        <f t="shared" si="168"/>
        <v>32436.646688414934</v>
      </c>
      <c r="T783" s="38">
        <f t="shared" si="161"/>
        <v>32.436646688414932</v>
      </c>
      <c r="U783" s="38">
        <f t="shared" si="162"/>
        <v>2108.3820347469705</v>
      </c>
      <c r="V783" s="34"/>
      <c r="W783" s="34"/>
      <c r="X783" s="34"/>
      <c r="Y783" s="34"/>
      <c r="Z783" s="34"/>
      <c r="AA783" s="34"/>
      <c r="AB783" s="34"/>
      <c r="AC783" s="34"/>
      <c r="AD783" s="34"/>
      <c r="AE783" s="34"/>
      <c r="AF783" s="34"/>
      <c r="AG783" s="34"/>
    </row>
    <row r="784" spans="2:33" x14ac:dyDescent="0.75">
      <c r="B784" s="4" t="s">
        <v>9</v>
      </c>
      <c r="C784" s="4">
        <v>780</v>
      </c>
      <c r="D784" s="4">
        <v>191</v>
      </c>
      <c r="E784" s="4">
        <f t="shared" si="156"/>
        <v>16.972222222222221</v>
      </c>
      <c r="F784" s="11">
        <v>61.1</v>
      </c>
      <c r="G784" s="11">
        <f t="shared" si="163"/>
        <v>0.31944444444444464</v>
      </c>
      <c r="H784" s="11">
        <f t="shared" si="157"/>
        <v>1.1500000000000021</v>
      </c>
      <c r="I784" s="11">
        <f>'Vehicle Data'!$B$6*'WLTP Calculations'!G784</f>
        <v>93.496916666666735</v>
      </c>
      <c r="J784" s="11">
        <f>'Vehicle Data'!$B$6*9.81*'Vehicle Data'!$B$8</f>
        <v>57.42499320000001</v>
      </c>
      <c r="K784" s="11">
        <f>0.5*(1.225*'Vehicle Data'!B$9*'Vehicle Data'!B$7*'WLTP Calculations'!F784)</f>
        <v>7.4099025000000003</v>
      </c>
      <c r="L784" s="11">
        <f t="shared" si="164"/>
        <v>0.15833181236666671</v>
      </c>
      <c r="M784" s="11">
        <f t="shared" si="165"/>
        <v>2.6872427043342597</v>
      </c>
      <c r="N784" s="11">
        <f t="shared" si="166"/>
        <v>2.4999111682046289</v>
      </c>
      <c r="O784" s="11">
        <f t="shared" si="158"/>
        <v>479.98294429528875</v>
      </c>
      <c r="P784" s="11">
        <f t="shared" si="159"/>
        <v>0</v>
      </c>
      <c r="Q784" s="9">
        <f t="shared" si="167"/>
        <v>92622.897812867624</v>
      </c>
      <c r="R784" s="9">
        <f t="shared" si="160"/>
        <v>92.62289781286762</v>
      </c>
      <c r="S784" s="9">
        <f t="shared" si="168"/>
        <v>32436.646688414934</v>
      </c>
      <c r="T784" s="38">
        <f t="shared" si="161"/>
        <v>32.436646688414932</v>
      </c>
      <c r="U784" s="38">
        <f t="shared" si="162"/>
        <v>2108.3820347469705</v>
      </c>
      <c r="V784" s="34"/>
      <c r="W784" s="34"/>
      <c r="X784" s="34"/>
      <c r="Y784" s="34"/>
      <c r="Z784" s="34"/>
      <c r="AA784" s="34"/>
      <c r="AB784" s="34"/>
      <c r="AC784" s="34"/>
      <c r="AD784" s="34"/>
      <c r="AE784" s="34"/>
      <c r="AF784" s="34"/>
      <c r="AG784" s="34"/>
    </row>
    <row r="785" spans="2:33" x14ac:dyDescent="0.75">
      <c r="B785" s="4" t="s">
        <v>9</v>
      </c>
      <c r="C785" s="4">
        <v>781</v>
      </c>
      <c r="D785" s="4">
        <v>192</v>
      </c>
      <c r="E785" s="4">
        <f t="shared" si="156"/>
        <v>17.25</v>
      </c>
      <c r="F785" s="11">
        <v>62.1</v>
      </c>
      <c r="G785" s="11">
        <f t="shared" si="163"/>
        <v>0.23611111111111072</v>
      </c>
      <c r="H785" s="11">
        <f t="shared" si="157"/>
        <v>0.84999999999999787</v>
      </c>
      <c r="I785" s="11">
        <f>'Vehicle Data'!$B$6*'WLTP Calculations'!G785</f>
        <v>69.106416666666561</v>
      </c>
      <c r="J785" s="11">
        <f>'Vehicle Data'!$B$6*9.81*'Vehicle Data'!$B$8</f>
        <v>57.42499320000001</v>
      </c>
      <c r="K785" s="11">
        <f>0.5*(1.225*'Vehicle Data'!B$9*'Vehicle Data'!B$7*'WLTP Calculations'!F785)</f>
        <v>7.531177500000001</v>
      </c>
      <c r="L785" s="11">
        <f t="shared" si="164"/>
        <v>0.13406258736666657</v>
      </c>
      <c r="M785" s="11">
        <f t="shared" si="165"/>
        <v>2.3125796320749985</v>
      </c>
      <c r="N785" s="11">
        <f t="shared" si="166"/>
        <v>2.14907114505972</v>
      </c>
      <c r="O785" s="11">
        <f t="shared" si="158"/>
        <v>414.77073099652597</v>
      </c>
      <c r="P785" s="11">
        <f t="shared" si="159"/>
        <v>0</v>
      </c>
      <c r="Q785" s="9">
        <f t="shared" si="167"/>
        <v>93037.668543864143</v>
      </c>
      <c r="R785" s="9">
        <f t="shared" si="160"/>
        <v>93.037668543864143</v>
      </c>
      <c r="S785" s="9">
        <f t="shared" si="168"/>
        <v>32436.646688414934</v>
      </c>
      <c r="T785" s="38">
        <f t="shared" si="161"/>
        <v>32.436646688414932</v>
      </c>
      <c r="U785" s="38">
        <f t="shared" si="162"/>
        <v>2108.3820347469705</v>
      </c>
      <c r="V785" s="34"/>
      <c r="W785" s="34"/>
      <c r="X785" s="34"/>
      <c r="Y785" s="34"/>
      <c r="Z785" s="34"/>
      <c r="AA785" s="34"/>
      <c r="AB785" s="34"/>
      <c r="AC785" s="34"/>
      <c r="AD785" s="34"/>
      <c r="AE785" s="34"/>
      <c r="AF785" s="34"/>
      <c r="AG785" s="34"/>
    </row>
    <row r="786" spans="2:33" x14ac:dyDescent="0.75">
      <c r="B786" s="4" t="s">
        <v>9</v>
      </c>
      <c r="C786" s="4">
        <v>782</v>
      </c>
      <c r="D786" s="4">
        <v>193</v>
      </c>
      <c r="E786" s="4">
        <f t="shared" si="156"/>
        <v>17.444444444444443</v>
      </c>
      <c r="F786" s="11">
        <v>62.8</v>
      </c>
      <c r="G786" s="11">
        <f t="shared" si="163"/>
        <v>0.16666666666666607</v>
      </c>
      <c r="H786" s="11">
        <f t="shared" si="157"/>
        <v>0.59999999999999787</v>
      </c>
      <c r="I786" s="11">
        <f>'Vehicle Data'!$B$6*'WLTP Calculations'!G786</f>
        <v>48.780999999999835</v>
      </c>
      <c r="J786" s="11">
        <f>'Vehicle Data'!$B$6*9.81*'Vehicle Data'!$B$8</f>
        <v>57.42499320000001</v>
      </c>
      <c r="K786" s="11">
        <f>0.5*(1.225*'Vehicle Data'!B$9*'Vehicle Data'!B$7*'WLTP Calculations'!F786)</f>
        <v>7.6160700000000006</v>
      </c>
      <c r="L786" s="11">
        <f t="shared" si="164"/>
        <v>0.11382206319999986</v>
      </c>
      <c r="M786" s="11">
        <f t="shared" si="165"/>
        <v>1.9855626580444419</v>
      </c>
      <c r="N786" s="11">
        <f t="shared" si="166"/>
        <v>1.8510446421208355</v>
      </c>
      <c r="O786" s="11">
        <f t="shared" si="158"/>
        <v>359.10266057144207</v>
      </c>
      <c r="P786" s="11">
        <f t="shared" si="159"/>
        <v>0</v>
      </c>
      <c r="Q786" s="9">
        <f t="shared" si="167"/>
        <v>93396.771204435587</v>
      </c>
      <c r="R786" s="9">
        <f t="shared" si="160"/>
        <v>93.396771204435581</v>
      </c>
      <c r="S786" s="9">
        <f t="shared" si="168"/>
        <v>32436.646688414934</v>
      </c>
      <c r="T786" s="38">
        <f t="shared" si="161"/>
        <v>32.436646688414932</v>
      </c>
      <c r="U786" s="38">
        <f t="shared" si="162"/>
        <v>2108.3820347469705</v>
      </c>
      <c r="V786" s="34"/>
      <c r="W786" s="34"/>
      <c r="X786" s="34"/>
      <c r="Y786" s="34"/>
      <c r="Z786" s="34"/>
      <c r="AA786" s="34"/>
      <c r="AB786" s="34"/>
      <c r="AC786" s="34"/>
      <c r="AD786" s="34"/>
      <c r="AE786" s="34"/>
      <c r="AF786" s="34"/>
      <c r="AG786" s="34"/>
    </row>
    <row r="787" spans="2:33" x14ac:dyDescent="0.75">
      <c r="B787" s="4" t="s">
        <v>9</v>
      </c>
      <c r="C787" s="4">
        <v>783</v>
      </c>
      <c r="D787" s="4">
        <v>194</v>
      </c>
      <c r="E787" s="4">
        <f t="shared" si="156"/>
        <v>17.583333333333332</v>
      </c>
      <c r="F787" s="11">
        <v>63.3</v>
      </c>
      <c r="G787" s="11">
        <f t="shared" si="163"/>
        <v>0.11111111111111249</v>
      </c>
      <c r="H787" s="11">
        <f t="shared" si="157"/>
        <v>0.40000000000000213</v>
      </c>
      <c r="I787" s="11">
        <f>'Vehicle Data'!$B$6*'WLTP Calculations'!G787</f>
        <v>32.520666666667076</v>
      </c>
      <c r="J787" s="11">
        <f>'Vehicle Data'!$B$6*9.81*'Vehicle Data'!$B$8</f>
        <v>57.42499320000001</v>
      </c>
      <c r="K787" s="11">
        <f>0.5*(1.225*'Vehicle Data'!B$9*'Vehicle Data'!B$7*'WLTP Calculations'!F787)</f>
        <v>7.6767075</v>
      </c>
      <c r="L787" s="11">
        <f t="shared" si="164"/>
        <v>9.7622367366667087E-2</v>
      </c>
      <c r="M787" s="11">
        <f t="shared" si="165"/>
        <v>1.7165266261972294</v>
      </c>
      <c r="N787" s="11">
        <f t="shared" si="166"/>
        <v>1.6850073674763952</v>
      </c>
      <c r="O787" s="11">
        <f t="shared" si="158"/>
        <v>328.57643665789709</v>
      </c>
      <c r="P787" s="11">
        <f t="shared" si="159"/>
        <v>0</v>
      </c>
      <c r="Q787" s="9">
        <f t="shared" si="167"/>
        <v>93725.347641093482</v>
      </c>
      <c r="R787" s="9">
        <f t="shared" si="160"/>
        <v>93.725347641093478</v>
      </c>
      <c r="S787" s="9">
        <f t="shared" si="168"/>
        <v>32436.646688414934</v>
      </c>
      <c r="T787" s="38">
        <f t="shared" si="161"/>
        <v>32.436646688414932</v>
      </c>
      <c r="U787" s="38">
        <f t="shared" si="162"/>
        <v>2108.3820347469705</v>
      </c>
      <c r="V787" s="34"/>
      <c r="W787" s="34"/>
      <c r="X787" s="34"/>
      <c r="Y787" s="34"/>
      <c r="Z787" s="34"/>
      <c r="AA787" s="34"/>
      <c r="AB787" s="34"/>
      <c r="AC787" s="34"/>
      <c r="AD787" s="34"/>
      <c r="AE787" s="34"/>
      <c r="AF787" s="34"/>
      <c r="AG787" s="34"/>
    </row>
    <row r="788" spans="2:33" x14ac:dyDescent="0.75">
      <c r="B788" s="4" t="s">
        <v>9</v>
      </c>
      <c r="C788" s="4">
        <v>784</v>
      </c>
      <c r="D788" s="4">
        <v>195</v>
      </c>
      <c r="E788" s="4">
        <f t="shared" si="156"/>
        <v>17.666666666666668</v>
      </c>
      <c r="F788" s="11">
        <v>63.6</v>
      </c>
      <c r="G788" s="11">
        <f t="shared" si="163"/>
        <v>9.7222222222223209E-2</v>
      </c>
      <c r="H788" s="11">
        <f t="shared" si="157"/>
        <v>0.35000000000000142</v>
      </c>
      <c r="I788" s="11">
        <f>'Vehicle Data'!$B$6*'WLTP Calculations'!G788</f>
        <v>28.455583333333625</v>
      </c>
      <c r="J788" s="11">
        <f>'Vehicle Data'!$B$6*9.81*'Vehicle Data'!$B$8</f>
        <v>57.42499320000001</v>
      </c>
      <c r="K788" s="11">
        <f>0.5*(1.225*'Vehicle Data'!B$9*'Vehicle Data'!B$7*'WLTP Calculations'!F788)</f>
        <v>7.7130900000000011</v>
      </c>
      <c r="L788" s="11">
        <f t="shared" si="164"/>
        <v>9.3593666533333647E-2</v>
      </c>
      <c r="M788" s="11">
        <f t="shared" si="165"/>
        <v>1.6534881087555613</v>
      </c>
      <c r="N788" s="11">
        <f t="shared" si="166"/>
        <v>1.8036552531925931</v>
      </c>
      <c r="O788" s="11">
        <f t="shared" si="158"/>
        <v>353.51642962574823</v>
      </c>
      <c r="P788" s="11">
        <f t="shared" si="159"/>
        <v>0</v>
      </c>
      <c r="Q788" s="9">
        <f t="shared" si="167"/>
        <v>94078.864070719224</v>
      </c>
      <c r="R788" s="9">
        <f t="shared" si="160"/>
        <v>94.07886407071922</v>
      </c>
      <c r="S788" s="9">
        <f t="shared" si="168"/>
        <v>32436.646688414934</v>
      </c>
      <c r="T788" s="38">
        <f t="shared" si="161"/>
        <v>32.436646688414932</v>
      </c>
      <c r="U788" s="38">
        <f t="shared" si="162"/>
        <v>2108.3820347469705</v>
      </c>
      <c r="V788" s="34"/>
      <c r="W788" s="34"/>
      <c r="X788" s="34"/>
      <c r="Y788" s="34"/>
      <c r="Z788" s="34"/>
      <c r="AA788" s="34"/>
      <c r="AB788" s="34"/>
      <c r="AC788" s="34"/>
      <c r="AD788" s="34"/>
      <c r="AE788" s="34"/>
      <c r="AF788" s="34"/>
      <c r="AG788" s="34"/>
    </row>
    <row r="789" spans="2:33" x14ac:dyDescent="0.75">
      <c r="B789" s="4" t="s">
        <v>9</v>
      </c>
      <c r="C789" s="4">
        <v>785</v>
      </c>
      <c r="D789" s="4">
        <v>196</v>
      </c>
      <c r="E789" s="4">
        <f t="shared" si="156"/>
        <v>17.777777777777779</v>
      </c>
      <c r="F789" s="11">
        <v>64</v>
      </c>
      <c r="G789" s="11">
        <f t="shared" si="163"/>
        <v>0.15277777777777679</v>
      </c>
      <c r="H789" s="11">
        <f t="shared" si="157"/>
        <v>0.55000000000000071</v>
      </c>
      <c r="I789" s="11">
        <f>'Vehicle Data'!$B$6*'WLTP Calculations'!G789</f>
        <v>44.715916666666381</v>
      </c>
      <c r="J789" s="11">
        <f>'Vehicle Data'!$B$6*9.81*'Vehicle Data'!$B$8</f>
        <v>57.42499320000001</v>
      </c>
      <c r="K789" s="11">
        <f>0.5*(1.225*'Vehicle Data'!B$9*'Vehicle Data'!B$7*'WLTP Calculations'!F789)</f>
        <v>7.7616000000000005</v>
      </c>
      <c r="L789" s="11">
        <f t="shared" si="164"/>
        <v>0.10990250986666639</v>
      </c>
      <c r="M789" s="11">
        <f t="shared" si="165"/>
        <v>1.9538223976296247</v>
      </c>
      <c r="N789" s="11">
        <f t="shared" si="166"/>
        <v>2.0017995078134221</v>
      </c>
      <c r="O789" s="11">
        <f t="shared" si="158"/>
        <v>394.35450303924415</v>
      </c>
      <c r="P789" s="11">
        <f t="shared" si="159"/>
        <v>0</v>
      </c>
      <c r="Q789" s="9">
        <f t="shared" si="167"/>
        <v>94473.218573758466</v>
      </c>
      <c r="R789" s="9">
        <f t="shared" si="160"/>
        <v>94.473218573758473</v>
      </c>
      <c r="S789" s="9">
        <f t="shared" si="168"/>
        <v>32436.646688414934</v>
      </c>
      <c r="T789" s="38">
        <f t="shared" si="161"/>
        <v>32.436646688414932</v>
      </c>
      <c r="U789" s="38">
        <f t="shared" si="162"/>
        <v>2108.3820347469705</v>
      </c>
      <c r="V789" s="34"/>
      <c r="W789" s="34"/>
      <c r="X789" s="34"/>
      <c r="Y789" s="34"/>
      <c r="Z789" s="34"/>
      <c r="AA789" s="34"/>
      <c r="AB789" s="34"/>
      <c r="AC789" s="34"/>
      <c r="AD789" s="34"/>
      <c r="AE789" s="34"/>
      <c r="AF789" s="34"/>
      <c r="AG789" s="34"/>
    </row>
    <row r="790" spans="2:33" x14ac:dyDescent="0.75">
      <c r="B790" s="4" t="s">
        <v>9</v>
      </c>
      <c r="C790" s="4">
        <v>786</v>
      </c>
      <c r="D790" s="4">
        <v>197</v>
      </c>
      <c r="E790" s="4">
        <f t="shared" si="156"/>
        <v>17.972222222222221</v>
      </c>
      <c r="F790" s="11">
        <v>64.7</v>
      </c>
      <c r="G790" s="11">
        <f t="shared" si="163"/>
        <v>0.16666666666666607</v>
      </c>
      <c r="H790" s="11">
        <f t="shared" si="157"/>
        <v>0.60000000000000142</v>
      </c>
      <c r="I790" s="11">
        <f>'Vehicle Data'!$B$6*'WLTP Calculations'!G790</f>
        <v>48.780999999999835</v>
      </c>
      <c r="J790" s="11">
        <f>'Vehicle Data'!$B$6*9.81*'Vehicle Data'!$B$8</f>
        <v>57.42499320000001</v>
      </c>
      <c r="K790" s="11">
        <f>0.5*(1.225*'Vehicle Data'!B$9*'Vehicle Data'!B$7*'WLTP Calculations'!F790)</f>
        <v>7.846492500000001</v>
      </c>
      <c r="L790" s="11">
        <f t="shared" si="164"/>
        <v>0.11405248569999984</v>
      </c>
      <c r="M790" s="11">
        <f t="shared" si="165"/>
        <v>2.0497766179972192</v>
      </c>
      <c r="N790" s="11">
        <f t="shared" si="166"/>
        <v>1.8373765079763891</v>
      </c>
      <c r="O790" s="11">
        <f t="shared" si="158"/>
        <v>363.80054857932504</v>
      </c>
      <c r="P790" s="11">
        <f t="shared" si="159"/>
        <v>0</v>
      </c>
      <c r="Q790" s="9">
        <f t="shared" si="167"/>
        <v>94837.019122337791</v>
      </c>
      <c r="R790" s="9">
        <f t="shared" si="160"/>
        <v>94.837019122337793</v>
      </c>
      <c r="S790" s="9">
        <f t="shared" si="168"/>
        <v>32436.646688414934</v>
      </c>
      <c r="T790" s="38">
        <f t="shared" si="161"/>
        <v>32.436646688414932</v>
      </c>
      <c r="U790" s="38">
        <f t="shared" si="162"/>
        <v>2108.3820347469705</v>
      </c>
      <c r="V790" s="34"/>
      <c r="W790" s="34"/>
      <c r="X790" s="34"/>
      <c r="Y790" s="34"/>
      <c r="Z790" s="34"/>
      <c r="AA790" s="34"/>
      <c r="AB790" s="34"/>
      <c r="AC790" s="34"/>
      <c r="AD790" s="34"/>
      <c r="AE790" s="34"/>
      <c r="AF790" s="34"/>
      <c r="AG790" s="34"/>
    </row>
    <row r="791" spans="2:33" x14ac:dyDescent="0.75">
      <c r="B791" s="4" t="s">
        <v>9</v>
      </c>
      <c r="C791" s="4">
        <v>787</v>
      </c>
      <c r="D791" s="4">
        <v>198</v>
      </c>
      <c r="E791" s="4">
        <f t="shared" si="156"/>
        <v>18.111111111111111</v>
      </c>
      <c r="F791" s="11">
        <v>65.2</v>
      </c>
      <c r="G791" s="11">
        <f t="shared" si="163"/>
        <v>8.3333333333333925E-2</v>
      </c>
      <c r="H791" s="11">
        <f t="shared" si="157"/>
        <v>0.29999999999999716</v>
      </c>
      <c r="I791" s="11">
        <f>'Vehicle Data'!$B$6*'WLTP Calculations'!G791</f>
        <v>24.390500000000177</v>
      </c>
      <c r="J791" s="11">
        <f>'Vehicle Data'!$B$6*9.81*'Vehicle Data'!$B$8</f>
        <v>57.42499320000001</v>
      </c>
      <c r="K791" s="11">
        <f>0.5*(1.225*'Vehicle Data'!B$9*'Vehicle Data'!B$7*'WLTP Calculations'!F791)</f>
        <v>7.9071300000000004</v>
      </c>
      <c r="L791" s="11">
        <f t="shared" si="164"/>
        <v>8.9722623200000184E-2</v>
      </c>
      <c r="M791" s="11">
        <f t="shared" si="165"/>
        <v>1.6249763979555589</v>
      </c>
      <c r="N791" s="11">
        <f t="shared" si="166"/>
        <v>1.4419922979189843</v>
      </c>
      <c r="O791" s="11">
        <f t="shared" si="158"/>
        <v>286.95646728587786</v>
      </c>
      <c r="P791" s="11">
        <f t="shared" si="159"/>
        <v>0</v>
      </c>
      <c r="Q791" s="9">
        <f t="shared" si="167"/>
        <v>95123.975589623675</v>
      </c>
      <c r="R791" s="9">
        <f t="shared" si="160"/>
        <v>95.123975589623669</v>
      </c>
      <c r="S791" s="9">
        <f t="shared" si="168"/>
        <v>32436.646688414934</v>
      </c>
      <c r="T791" s="38">
        <f t="shared" si="161"/>
        <v>32.436646688414932</v>
      </c>
      <c r="U791" s="38">
        <f t="shared" si="162"/>
        <v>2108.3820347469705</v>
      </c>
      <c r="V791" s="34"/>
      <c r="W791" s="34"/>
      <c r="X791" s="34"/>
      <c r="Y791" s="34"/>
      <c r="Z791" s="34"/>
      <c r="AA791" s="34"/>
      <c r="AB791" s="34"/>
      <c r="AC791" s="34"/>
      <c r="AD791" s="34"/>
      <c r="AE791" s="34"/>
      <c r="AF791" s="34"/>
      <c r="AG791" s="34"/>
    </row>
    <row r="792" spans="2:33" x14ac:dyDescent="0.75">
      <c r="B792" s="4" t="s">
        <v>9</v>
      </c>
      <c r="C792" s="4">
        <v>788</v>
      </c>
      <c r="D792" s="4">
        <v>199</v>
      </c>
      <c r="E792" s="4">
        <f t="shared" si="156"/>
        <v>18.138888888888889</v>
      </c>
      <c r="F792" s="11">
        <v>65.3</v>
      </c>
      <c r="G792" s="11">
        <f t="shared" si="163"/>
        <v>1.3888888888889284E-2</v>
      </c>
      <c r="H792" s="11">
        <f t="shared" si="157"/>
        <v>4.9999999999997158E-2</v>
      </c>
      <c r="I792" s="11">
        <f>'Vehicle Data'!$B$6*'WLTP Calculations'!G792</f>
        <v>4.0650833333334493</v>
      </c>
      <c r="J792" s="11">
        <f>'Vehicle Data'!$B$6*9.81*'Vehicle Data'!$B$8</f>
        <v>57.42499320000001</v>
      </c>
      <c r="K792" s="11">
        <f>0.5*(1.225*'Vehicle Data'!B$9*'Vehicle Data'!B$7*'WLTP Calculations'!F792)</f>
        <v>7.9192575000000005</v>
      </c>
      <c r="L792" s="11">
        <f t="shared" si="164"/>
        <v>6.9409334033333464E-2</v>
      </c>
      <c r="M792" s="11">
        <f t="shared" si="165"/>
        <v>1.2590081978824097</v>
      </c>
      <c r="N792" s="11">
        <f t="shared" si="166"/>
        <v>1.2590081978824097</v>
      </c>
      <c r="O792" s="11">
        <f t="shared" si="158"/>
        <v>251.80163957648193</v>
      </c>
      <c r="P792" s="11">
        <f t="shared" si="159"/>
        <v>0</v>
      </c>
      <c r="Q792" s="9">
        <f t="shared" si="167"/>
        <v>95375.777229200161</v>
      </c>
      <c r="R792" s="9">
        <f t="shared" si="160"/>
        <v>95.375777229200168</v>
      </c>
      <c r="S792" s="9">
        <f t="shared" si="168"/>
        <v>32436.646688414934</v>
      </c>
      <c r="T792" s="38">
        <f t="shared" si="161"/>
        <v>32.436646688414932</v>
      </c>
      <c r="U792" s="38">
        <f t="shared" si="162"/>
        <v>2108.3820347469705</v>
      </c>
      <c r="V792" s="34"/>
      <c r="W792" s="34"/>
      <c r="X792" s="34"/>
      <c r="Y792" s="34"/>
      <c r="Z792" s="34"/>
      <c r="AA792" s="34"/>
      <c r="AB792" s="34"/>
      <c r="AC792" s="34"/>
      <c r="AD792" s="34"/>
      <c r="AE792" s="34"/>
      <c r="AF792" s="34"/>
      <c r="AG792" s="34"/>
    </row>
    <row r="793" spans="2:33" x14ac:dyDescent="0.75">
      <c r="B793" s="4" t="s">
        <v>9</v>
      </c>
      <c r="C793" s="4">
        <v>789</v>
      </c>
      <c r="D793" s="4">
        <v>200</v>
      </c>
      <c r="E793" s="4">
        <f t="shared" si="156"/>
        <v>18.138888888888889</v>
      </c>
      <c r="F793" s="11">
        <v>65.3</v>
      </c>
      <c r="G793" s="11">
        <f t="shared" si="163"/>
        <v>1.3888888888889284E-2</v>
      </c>
      <c r="H793" s="11">
        <f t="shared" si="157"/>
        <v>5.0000000000004263E-2</v>
      </c>
      <c r="I793" s="11">
        <f>'Vehicle Data'!$B$6*'WLTP Calculations'!G793</f>
        <v>4.0650833333334493</v>
      </c>
      <c r="J793" s="11">
        <f>'Vehicle Data'!$B$6*9.81*'Vehicle Data'!$B$8</f>
        <v>57.42499320000001</v>
      </c>
      <c r="K793" s="11">
        <f>0.5*(1.225*'Vehicle Data'!B$9*'Vehicle Data'!B$7*'WLTP Calculations'!F793)</f>
        <v>7.9192575000000005</v>
      </c>
      <c r="L793" s="11">
        <f t="shared" si="164"/>
        <v>6.9409334033333464E-2</v>
      </c>
      <c r="M793" s="11">
        <f t="shared" si="165"/>
        <v>1.2590081978824097</v>
      </c>
      <c r="N793" s="11">
        <f t="shared" si="166"/>
        <v>1.3708558953689824</v>
      </c>
      <c r="O793" s="11">
        <f t="shared" si="158"/>
        <v>275.54203496916546</v>
      </c>
      <c r="P793" s="11">
        <f t="shared" si="159"/>
        <v>0</v>
      </c>
      <c r="Q793" s="9">
        <f t="shared" si="167"/>
        <v>95651.319264169331</v>
      </c>
      <c r="R793" s="9">
        <f t="shared" si="160"/>
        <v>95.651319264169331</v>
      </c>
      <c r="S793" s="9">
        <f t="shared" si="168"/>
        <v>32436.646688414934</v>
      </c>
      <c r="T793" s="38">
        <f t="shared" si="161"/>
        <v>32.436646688414932</v>
      </c>
      <c r="U793" s="38">
        <f t="shared" si="162"/>
        <v>2108.3820347469705</v>
      </c>
      <c r="V793" s="34"/>
      <c r="W793" s="34"/>
      <c r="X793" s="34"/>
      <c r="Y793" s="34"/>
      <c r="Z793" s="34"/>
      <c r="AA793" s="34"/>
      <c r="AB793" s="34"/>
      <c r="AC793" s="34"/>
      <c r="AD793" s="34"/>
      <c r="AE793" s="34"/>
      <c r="AF793" s="34"/>
      <c r="AG793" s="34"/>
    </row>
    <row r="794" spans="2:33" x14ac:dyDescent="0.75">
      <c r="B794" s="4" t="s">
        <v>9</v>
      </c>
      <c r="C794" s="4">
        <v>790</v>
      </c>
      <c r="D794" s="4">
        <v>201</v>
      </c>
      <c r="E794" s="4">
        <f t="shared" si="156"/>
        <v>18.166666666666668</v>
      </c>
      <c r="F794" s="11">
        <v>65.400000000000006</v>
      </c>
      <c r="G794" s="11">
        <f t="shared" si="163"/>
        <v>5.5555555555555358E-2</v>
      </c>
      <c r="H794" s="11">
        <f t="shared" si="157"/>
        <v>0.20000000000000284</v>
      </c>
      <c r="I794" s="11">
        <f>'Vehicle Data'!$B$6*'WLTP Calculations'!G794</f>
        <v>16.260333333333278</v>
      </c>
      <c r="J794" s="11">
        <f>'Vehicle Data'!$B$6*9.81*'Vehicle Data'!$B$8</f>
        <v>57.42499320000001</v>
      </c>
      <c r="K794" s="11">
        <f>0.5*(1.225*'Vehicle Data'!B$9*'Vehicle Data'!B$7*'WLTP Calculations'!F794)</f>
        <v>7.9313850000000015</v>
      </c>
      <c r="L794" s="11">
        <f t="shared" si="164"/>
        <v>8.1616711533333303E-2</v>
      </c>
      <c r="M794" s="11">
        <f t="shared" si="165"/>
        <v>1.4827035928555552</v>
      </c>
      <c r="N794" s="11">
        <f t="shared" si="166"/>
        <v>1.5606240503152744</v>
      </c>
      <c r="O794" s="11">
        <f t="shared" si="158"/>
        <v>315.2460581636854</v>
      </c>
      <c r="P794" s="11">
        <f t="shared" si="159"/>
        <v>0</v>
      </c>
      <c r="Q794" s="9">
        <f t="shared" si="167"/>
        <v>95966.565322333016</v>
      </c>
      <c r="R794" s="9">
        <f t="shared" si="160"/>
        <v>95.966565322333011</v>
      </c>
      <c r="S794" s="9">
        <f t="shared" si="168"/>
        <v>32436.646688414934</v>
      </c>
      <c r="T794" s="38">
        <f t="shared" si="161"/>
        <v>32.436646688414932</v>
      </c>
      <c r="U794" s="38">
        <f t="shared" si="162"/>
        <v>2108.3820347469705</v>
      </c>
      <c r="V794" s="34"/>
      <c r="W794" s="34"/>
      <c r="X794" s="34"/>
      <c r="Y794" s="34"/>
      <c r="Z794" s="34"/>
      <c r="AA794" s="34"/>
      <c r="AB794" s="34"/>
      <c r="AC794" s="34"/>
      <c r="AD794" s="34"/>
      <c r="AE794" s="34"/>
      <c r="AF794" s="34"/>
      <c r="AG794" s="34"/>
    </row>
    <row r="795" spans="2:33" x14ac:dyDescent="0.75">
      <c r="B795" s="4" t="s">
        <v>9</v>
      </c>
      <c r="C795" s="4">
        <v>791</v>
      </c>
      <c r="D795" s="4">
        <v>202</v>
      </c>
      <c r="E795" s="4">
        <f t="shared" si="156"/>
        <v>18.25</v>
      </c>
      <c r="F795" s="11">
        <v>65.7</v>
      </c>
      <c r="G795" s="11">
        <f t="shared" si="163"/>
        <v>8.3333333333332149E-2</v>
      </c>
      <c r="H795" s="11">
        <f t="shared" si="157"/>
        <v>0.29999999999999716</v>
      </c>
      <c r="I795" s="11">
        <f>'Vehicle Data'!$B$6*'WLTP Calculations'!G795</f>
        <v>24.390499999999655</v>
      </c>
      <c r="J795" s="11">
        <f>'Vehicle Data'!$B$6*9.81*'Vehicle Data'!$B$8</f>
        <v>57.42499320000001</v>
      </c>
      <c r="K795" s="11">
        <f>0.5*(1.225*'Vehicle Data'!B$9*'Vehicle Data'!B$7*'WLTP Calculations'!F795)</f>
        <v>7.9677675000000008</v>
      </c>
      <c r="L795" s="11">
        <f t="shared" si="164"/>
        <v>8.9783260699999659E-2</v>
      </c>
      <c r="M795" s="11">
        <f t="shared" si="165"/>
        <v>1.6385445077749938</v>
      </c>
      <c r="N795" s="11">
        <f t="shared" si="166"/>
        <v>1.3817761359986069</v>
      </c>
      <c r="O795" s="11">
        <f t="shared" si="158"/>
        <v>280.50055560771722</v>
      </c>
      <c r="P795" s="11">
        <f t="shared" si="159"/>
        <v>0</v>
      </c>
      <c r="Q795" s="9">
        <f t="shared" si="167"/>
        <v>96247.065877940739</v>
      </c>
      <c r="R795" s="9">
        <f t="shared" si="160"/>
        <v>96.247065877940742</v>
      </c>
      <c r="S795" s="9">
        <f t="shared" si="168"/>
        <v>32436.646688414934</v>
      </c>
      <c r="T795" s="38">
        <f t="shared" si="161"/>
        <v>32.436646688414932</v>
      </c>
      <c r="U795" s="38">
        <f t="shared" si="162"/>
        <v>2108.3820347469705</v>
      </c>
      <c r="V795" s="34"/>
      <c r="W795" s="34"/>
      <c r="X795" s="34"/>
      <c r="Y795" s="34"/>
      <c r="Z795" s="34"/>
      <c r="AA795" s="34"/>
      <c r="AB795" s="34"/>
      <c r="AC795" s="34"/>
      <c r="AD795" s="34"/>
      <c r="AE795" s="34"/>
      <c r="AF795" s="34"/>
      <c r="AG795" s="34"/>
    </row>
    <row r="796" spans="2:33" x14ac:dyDescent="0.75">
      <c r="B796" s="4" t="s">
        <v>9</v>
      </c>
      <c r="C796" s="4">
        <v>792</v>
      </c>
      <c r="D796" s="4">
        <v>203</v>
      </c>
      <c r="E796" s="4">
        <f t="shared" si="156"/>
        <v>18.333333333333332</v>
      </c>
      <c r="F796" s="11">
        <v>66</v>
      </c>
      <c r="G796" s="11">
        <f t="shared" si="163"/>
        <v>-1.3888888888889284E-2</v>
      </c>
      <c r="H796" s="11">
        <f t="shared" si="157"/>
        <v>-5.0000000000004263E-2</v>
      </c>
      <c r="I796" s="11">
        <f>'Vehicle Data'!$B$6*'WLTP Calculations'!G796</f>
        <v>-4.0650833333334493</v>
      </c>
      <c r="J796" s="11">
        <f>'Vehicle Data'!$B$6*9.81*'Vehicle Data'!$B$8</f>
        <v>57.42499320000001</v>
      </c>
      <c r="K796" s="11">
        <f>0.5*(1.225*'Vehicle Data'!B$9*'Vehicle Data'!B$7*'WLTP Calculations'!F796)</f>
        <v>8.004150000000001</v>
      </c>
      <c r="L796" s="11">
        <f t="shared" si="164"/>
        <v>6.1364059866666563E-2</v>
      </c>
      <c r="M796" s="11">
        <f t="shared" si="165"/>
        <v>1.1250077642222203</v>
      </c>
      <c r="N796" s="11">
        <f t="shared" si="166"/>
        <v>0.23225844756296404</v>
      </c>
      <c r="O796" s="11">
        <f t="shared" si="158"/>
        <v>47.380723302844665</v>
      </c>
      <c r="P796" s="11">
        <f t="shared" si="159"/>
        <v>0</v>
      </c>
      <c r="Q796" s="9">
        <f t="shared" si="167"/>
        <v>96294.446601243588</v>
      </c>
      <c r="R796" s="9">
        <f t="shared" si="160"/>
        <v>96.294446601243592</v>
      </c>
      <c r="S796" s="9">
        <f t="shared" si="168"/>
        <v>32436.646688414934</v>
      </c>
      <c r="T796" s="38">
        <f t="shared" si="161"/>
        <v>32.436646688414932</v>
      </c>
      <c r="U796" s="38">
        <f t="shared" si="162"/>
        <v>2108.3820347469705</v>
      </c>
      <c r="V796" s="34"/>
      <c r="W796" s="34"/>
      <c r="X796" s="34"/>
      <c r="Y796" s="34"/>
      <c r="Z796" s="34"/>
      <c r="AA796" s="34"/>
      <c r="AB796" s="34"/>
      <c r="AC796" s="34"/>
      <c r="AD796" s="34"/>
      <c r="AE796" s="34"/>
      <c r="AF796" s="34"/>
      <c r="AG796" s="34"/>
    </row>
    <row r="797" spans="2:33" x14ac:dyDescent="0.75">
      <c r="B797" s="4" t="s">
        <v>9</v>
      </c>
      <c r="C797" s="4">
        <v>793</v>
      </c>
      <c r="D797" s="4">
        <v>204</v>
      </c>
      <c r="E797" s="4">
        <f t="shared" si="156"/>
        <v>18.222222222222221</v>
      </c>
      <c r="F797" s="11">
        <v>65.599999999999994</v>
      </c>
      <c r="G797" s="11">
        <f t="shared" si="163"/>
        <v>-0.34722222222222143</v>
      </c>
      <c r="H797" s="11">
        <f t="shared" si="157"/>
        <v>-1.25</v>
      </c>
      <c r="I797" s="11">
        <f>'Vehicle Data'!$B$6*'WLTP Calculations'!G797</f>
        <v>-101.62708333333312</v>
      </c>
      <c r="J797" s="11">
        <f>'Vehicle Data'!$B$6*9.81*'Vehicle Data'!$B$8</f>
        <v>57.42499320000001</v>
      </c>
      <c r="K797" s="11">
        <f>0.5*(1.225*'Vehicle Data'!B$9*'Vehicle Data'!B$7*'WLTP Calculations'!F797)</f>
        <v>7.9556399999999998</v>
      </c>
      <c r="L797" s="11">
        <f t="shared" si="164"/>
        <v>-3.6246450133333108E-2</v>
      </c>
      <c r="M797" s="11">
        <f t="shared" si="165"/>
        <v>-0.66049086909629218</v>
      </c>
      <c r="N797" s="11">
        <f t="shared" si="166"/>
        <v>-1.8711255069624986</v>
      </c>
      <c r="O797" s="11">
        <f t="shared" si="158"/>
        <v>0</v>
      </c>
      <c r="P797" s="11">
        <f t="shared" si="159"/>
        <v>-383.58072892731218</v>
      </c>
      <c r="Q797" s="9">
        <f t="shared" si="167"/>
        <v>96294.446601243588</v>
      </c>
      <c r="R797" s="9">
        <f t="shared" si="160"/>
        <v>96.294446601243592</v>
      </c>
      <c r="S797" s="9">
        <f t="shared" si="168"/>
        <v>32820.227417342248</v>
      </c>
      <c r="T797" s="38">
        <f t="shared" si="161"/>
        <v>32.820227417342245</v>
      </c>
      <c r="U797" s="38">
        <f t="shared" si="162"/>
        <v>2133.314782127246</v>
      </c>
      <c r="V797" s="34"/>
      <c r="W797" s="34"/>
      <c r="X797" s="34"/>
      <c r="Y797" s="34"/>
      <c r="Z797" s="34"/>
      <c r="AA797" s="34"/>
      <c r="AB797" s="34"/>
      <c r="AC797" s="34"/>
      <c r="AD797" s="34"/>
      <c r="AE797" s="34"/>
      <c r="AF797" s="34"/>
      <c r="AG797" s="34"/>
    </row>
    <row r="798" spans="2:33" x14ac:dyDescent="0.75">
      <c r="B798" s="4" t="s">
        <v>9</v>
      </c>
      <c r="C798" s="4">
        <v>794</v>
      </c>
      <c r="D798" s="4">
        <v>205</v>
      </c>
      <c r="E798" s="4">
        <f t="shared" si="156"/>
        <v>17.638888888888889</v>
      </c>
      <c r="F798" s="11">
        <v>63.5</v>
      </c>
      <c r="G798" s="11">
        <f t="shared" si="163"/>
        <v>-0.81944444444444464</v>
      </c>
      <c r="H798" s="11">
        <f t="shared" si="157"/>
        <v>-2.9499999999999957</v>
      </c>
      <c r="I798" s="11">
        <f>'Vehicle Data'!$B$6*'WLTP Calculations'!G798</f>
        <v>-239.83991666666677</v>
      </c>
      <c r="J798" s="11">
        <f>'Vehicle Data'!$B$6*9.81*'Vehicle Data'!$B$8</f>
        <v>57.42499320000001</v>
      </c>
      <c r="K798" s="11">
        <f>0.5*(1.225*'Vehicle Data'!B$9*'Vehicle Data'!B$7*'WLTP Calculations'!F798)</f>
        <v>7.7009625000000002</v>
      </c>
      <c r="L798" s="11">
        <f t="shared" si="164"/>
        <v>-0.17471396096666675</v>
      </c>
      <c r="M798" s="11">
        <f t="shared" si="165"/>
        <v>-3.0817601448287051</v>
      </c>
      <c r="N798" s="11">
        <f t="shared" si="166"/>
        <v>-4.0045606510546312</v>
      </c>
      <c r="O798" s="11">
        <f t="shared" si="158"/>
        <v>0</v>
      </c>
      <c r="P798" s="11">
        <f t="shared" si="159"/>
        <v>-824.93949411725407</v>
      </c>
      <c r="Q798" s="9">
        <f t="shared" si="167"/>
        <v>96294.446601243588</v>
      </c>
      <c r="R798" s="9">
        <f t="shared" si="160"/>
        <v>96.294446601243592</v>
      </c>
      <c r="S798" s="9">
        <f t="shared" si="168"/>
        <v>33645.166911459499</v>
      </c>
      <c r="T798" s="38">
        <f t="shared" si="161"/>
        <v>33.645166911459498</v>
      </c>
      <c r="U798" s="38">
        <f t="shared" si="162"/>
        <v>2186.9358492448673</v>
      </c>
      <c r="V798" s="34"/>
      <c r="W798" s="34"/>
      <c r="X798" s="34"/>
      <c r="Y798" s="34"/>
      <c r="Z798" s="34"/>
      <c r="AA798" s="34"/>
      <c r="AB798" s="34"/>
      <c r="AC798" s="34"/>
      <c r="AD798" s="34"/>
      <c r="AE798" s="34"/>
      <c r="AF798" s="34"/>
      <c r="AG798" s="34"/>
    </row>
    <row r="799" spans="2:33" x14ac:dyDescent="0.75">
      <c r="B799" s="4" t="s">
        <v>9</v>
      </c>
      <c r="C799" s="4">
        <v>795</v>
      </c>
      <c r="D799" s="4">
        <v>206</v>
      </c>
      <c r="E799" s="4">
        <f t="shared" si="156"/>
        <v>16.583333333333332</v>
      </c>
      <c r="F799" s="11">
        <v>59.7</v>
      </c>
      <c r="G799" s="11">
        <f t="shared" si="163"/>
        <v>-1.2361111111111116</v>
      </c>
      <c r="H799" s="11">
        <f t="shared" si="157"/>
        <v>-4.4499999999999993</v>
      </c>
      <c r="I799" s="11">
        <f>'Vehicle Data'!$B$6*'WLTP Calculations'!G799</f>
        <v>-361.79241666666684</v>
      </c>
      <c r="J799" s="11">
        <f>'Vehicle Data'!$B$6*9.81*'Vehicle Data'!$B$8</f>
        <v>57.42499320000001</v>
      </c>
      <c r="K799" s="11">
        <f>0.5*(1.225*'Vehicle Data'!B$9*'Vehicle Data'!B$7*'WLTP Calculations'!F799)</f>
        <v>7.2401175000000011</v>
      </c>
      <c r="L799" s="11">
        <f t="shared" si="164"/>
        <v>-0.29712730596666681</v>
      </c>
      <c r="M799" s="11">
        <f t="shared" si="165"/>
        <v>-4.9273611572805578</v>
      </c>
      <c r="N799" s="11">
        <f t="shared" si="166"/>
        <v>-5.1839895220125012</v>
      </c>
      <c r="O799" s="11">
        <f t="shared" si="158"/>
        <v>0</v>
      </c>
      <c r="P799" s="11">
        <f t="shared" si="159"/>
        <v>-1073.0858310565877</v>
      </c>
      <c r="Q799" s="9">
        <f t="shared" si="167"/>
        <v>96294.446601243588</v>
      </c>
      <c r="R799" s="9">
        <f t="shared" si="160"/>
        <v>96.294446601243592</v>
      </c>
      <c r="S799" s="9">
        <f t="shared" si="168"/>
        <v>34718.252742516088</v>
      </c>
      <c r="T799" s="38">
        <f t="shared" si="161"/>
        <v>34.718252742516086</v>
      </c>
      <c r="U799" s="38">
        <f t="shared" si="162"/>
        <v>2256.6864282635456</v>
      </c>
      <c r="V799" s="34"/>
      <c r="W799" s="34"/>
      <c r="X799" s="34"/>
      <c r="Y799" s="34"/>
      <c r="Z799" s="34"/>
      <c r="AA799" s="34"/>
      <c r="AB799" s="34"/>
      <c r="AC799" s="34"/>
      <c r="AD799" s="34"/>
      <c r="AE799" s="34"/>
      <c r="AF799" s="34"/>
      <c r="AG799" s="34"/>
    </row>
    <row r="800" spans="2:33" x14ac:dyDescent="0.75">
      <c r="B800" s="4" t="s">
        <v>9</v>
      </c>
      <c r="C800" s="4">
        <v>796</v>
      </c>
      <c r="D800" s="4">
        <v>207</v>
      </c>
      <c r="E800" s="4">
        <f t="shared" si="156"/>
        <v>15.166666666666666</v>
      </c>
      <c r="F800" s="11">
        <v>54.6</v>
      </c>
      <c r="G800" s="11">
        <f t="shared" si="163"/>
        <v>-1.4444444444444446</v>
      </c>
      <c r="H800" s="11">
        <f t="shared" si="157"/>
        <v>-5.2000000000000028</v>
      </c>
      <c r="I800" s="11">
        <f>'Vehicle Data'!$B$6*'WLTP Calculations'!G800</f>
        <v>-422.76866666666677</v>
      </c>
      <c r="J800" s="11">
        <f>'Vehicle Data'!$B$6*9.81*'Vehicle Data'!$B$8</f>
        <v>57.42499320000001</v>
      </c>
      <c r="K800" s="11">
        <f>0.5*(1.225*'Vehicle Data'!B$9*'Vehicle Data'!B$7*'WLTP Calculations'!F800)</f>
        <v>6.6216150000000003</v>
      </c>
      <c r="L800" s="11">
        <f t="shared" si="164"/>
        <v>-0.35872205846666672</v>
      </c>
      <c r="M800" s="11">
        <f t="shared" si="165"/>
        <v>-5.4406178867444446</v>
      </c>
      <c r="N800" s="11">
        <f t="shared" si="166"/>
        <v>-4.9861179945976852</v>
      </c>
      <c r="O800" s="11">
        <f t="shared" si="158"/>
        <v>0</v>
      </c>
      <c r="P800" s="11">
        <f t="shared" si="159"/>
        <v>-1037.1125428763185</v>
      </c>
      <c r="Q800" s="9">
        <f t="shared" si="167"/>
        <v>96294.446601243588</v>
      </c>
      <c r="R800" s="9">
        <f t="shared" si="160"/>
        <v>96.294446601243592</v>
      </c>
      <c r="S800" s="9">
        <f t="shared" si="168"/>
        <v>35755.365285392407</v>
      </c>
      <c r="T800" s="38">
        <f t="shared" si="161"/>
        <v>35.755365285392408</v>
      </c>
      <c r="U800" s="38">
        <f t="shared" si="162"/>
        <v>2324.0987435505067</v>
      </c>
      <c r="V800" s="34"/>
      <c r="W800" s="34"/>
      <c r="X800" s="34"/>
      <c r="Y800" s="34"/>
      <c r="Z800" s="34"/>
      <c r="AA800" s="34"/>
      <c r="AB800" s="34"/>
      <c r="AC800" s="34"/>
      <c r="AD800" s="34"/>
      <c r="AE800" s="34"/>
      <c r="AF800" s="34"/>
      <c r="AG800" s="34"/>
    </row>
    <row r="801" spans="2:33" x14ac:dyDescent="0.75">
      <c r="B801" s="4" t="s">
        <v>9</v>
      </c>
      <c r="C801" s="4">
        <v>797</v>
      </c>
      <c r="D801" s="4">
        <v>208</v>
      </c>
      <c r="E801" s="4">
        <f t="shared" si="156"/>
        <v>13.694444444444443</v>
      </c>
      <c r="F801" s="11">
        <v>49.3</v>
      </c>
      <c r="G801" s="11">
        <f t="shared" si="163"/>
        <v>-1.3472222222222223</v>
      </c>
      <c r="H801" s="11">
        <f t="shared" si="157"/>
        <v>-4.8500000000000014</v>
      </c>
      <c r="I801" s="11">
        <f>'Vehicle Data'!$B$6*'WLTP Calculations'!G801</f>
        <v>-394.3130833333334</v>
      </c>
      <c r="J801" s="11">
        <f>'Vehicle Data'!$B$6*9.81*'Vehicle Data'!$B$8</f>
        <v>57.42499320000001</v>
      </c>
      <c r="K801" s="11">
        <f>0.5*(1.225*'Vehicle Data'!B$9*'Vehicle Data'!B$7*'WLTP Calculations'!F801)</f>
        <v>5.9788575000000002</v>
      </c>
      <c r="L801" s="11">
        <f t="shared" si="164"/>
        <v>-0.33090923263333338</v>
      </c>
      <c r="M801" s="11">
        <f t="shared" si="165"/>
        <v>-4.5316181024509259</v>
      </c>
      <c r="N801" s="11">
        <f t="shared" si="166"/>
        <v>-3.6482650386194448</v>
      </c>
      <c r="O801" s="11">
        <f t="shared" si="158"/>
        <v>0</v>
      </c>
      <c r="P801" s="11">
        <f t="shared" si="159"/>
        <v>-762.487393071464</v>
      </c>
      <c r="Q801" s="9">
        <f t="shared" si="167"/>
        <v>96294.446601243588</v>
      </c>
      <c r="R801" s="9">
        <f t="shared" si="160"/>
        <v>96.294446601243592</v>
      </c>
      <c r="S801" s="9">
        <f t="shared" si="168"/>
        <v>36517.852678463874</v>
      </c>
      <c r="T801" s="38">
        <f t="shared" si="161"/>
        <v>36.517852678463875</v>
      </c>
      <c r="U801" s="38">
        <f t="shared" si="162"/>
        <v>2373.6604241001519</v>
      </c>
      <c r="V801" s="34"/>
      <c r="W801" s="34"/>
      <c r="X801" s="34"/>
      <c r="Y801" s="34"/>
      <c r="Z801" s="34"/>
      <c r="AA801" s="34"/>
      <c r="AB801" s="34"/>
      <c r="AC801" s="34"/>
      <c r="AD801" s="34"/>
      <c r="AE801" s="34"/>
      <c r="AF801" s="34"/>
      <c r="AG801" s="34"/>
    </row>
    <row r="802" spans="2:33" x14ac:dyDescent="0.75">
      <c r="B802" s="4" t="s">
        <v>9</v>
      </c>
      <c r="C802" s="4">
        <v>798</v>
      </c>
      <c r="D802" s="4">
        <v>209</v>
      </c>
      <c r="E802" s="4">
        <f t="shared" si="156"/>
        <v>12.472222222222221</v>
      </c>
      <c r="F802" s="11">
        <v>44.9</v>
      </c>
      <c r="G802" s="11">
        <f t="shared" si="163"/>
        <v>-0.97222222222222232</v>
      </c>
      <c r="H802" s="11">
        <f t="shared" si="157"/>
        <v>-3.5</v>
      </c>
      <c r="I802" s="11">
        <f>'Vehicle Data'!$B$6*'WLTP Calculations'!G802</f>
        <v>-284.5558333333334</v>
      </c>
      <c r="J802" s="11">
        <f>'Vehicle Data'!$B$6*9.81*'Vehicle Data'!$B$8</f>
        <v>57.42499320000001</v>
      </c>
      <c r="K802" s="11">
        <f>0.5*(1.225*'Vehicle Data'!B$9*'Vehicle Data'!B$7*'WLTP Calculations'!F802)</f>
        <v>5.4452474999999998</v>
      </c>
      <c r="L802" s="11">
        <f t="shared" si="164"/>
        <v>-0.22168559263333337</v>
      </c>
      <c r="M802" s="11">
        <f t="shared" si="165"/>
        <v>-2.7649119747879634</v>
      </c>
      <c r="N802" s="11">
        <f t="shared" si="166"/>
        <v>-1.8508285593231475</v>
      </c>
      <c r="O802" s="11">
        <f t="shared" si="158"/>
        <v>0</v>
      </c>
      <c r="P802" s="11">
        <f t="shared" si="159"/>
        <v>-388.67399745786099</v>
      </c>
      <c r="Q802" s="9">
        <f t="shared" si="167"/>
        <v>96294.446601243588</v>
      </c>
      <c r="R802" s="9">
        <f t="shared" si="160"/>
        <v>96.294446601243592</v>
      </c>
      <c r="S802" s="9">
        <f t="shared" si="168"/>
        <v>36906.526675921734</v>
      </c>
      <c r="T802" s="38">
        <f t="shared" si="161"/>
        <v>36.906526675921732</v>
      </c>
      <c r="U802" s="38">
        <f t="shared" si="162"/>
        <v>2398.9242339349125</v>
      </c>
      <c r="V802" s="34"/>
      <c r="W802" s="34"/>
      <c r="X802" s="34"/>
      <c r="Y802" s="34"/>
      <c r="Z802" s="34"/>
      <c r="AA802" s="34"/>
      <c r="AB802" s="34"/>
      <c r="AC802" s="34"/>
      <c r="AD802" s="34"/>
      <c r="AE802" s="34"/>
      <c r="AF802" s="34"/>
      <c r="AG802" s="34"/>
    </row>
    <row r="803" spans="2:33" x14ac:dyDescent="0.75">
      <c r="B803" s="4" t="s">
        <v>9</v>
      </c>
      <c r="C803" s="4">
        <v>799</v>
      </c>
      <c r="D803" s="4">
        <v>210</v>
      </c>
      <c r="E803" s="4">
        <f t="shared" si="156"/>
        <v>11.749999999999998</v>
      </c>
      <c r="F803" s="11">
        <v>42.3</v>
      </c>
      <c r="G803" s="11">
        <f t="shared" si="163"/>
        <v>-0.48611111111111072</v>
      </c>
      <c r="H803" s="11">
        <f t="shared" si="157"/>
        <v>-1.75</v>
      </c>
      <c r="I803" s="11">
        <f>'Vehicle Data'!$B$6*'WLTP Calculations'!G803</f>
        <v>-142.27791666666656</v>
      </c>
      <c r="J803" s="11">
        <f>'Vehicle Data'!$B$6*9.81*'Vehicle Data'!$B$8</f>
        <v>57.42499320000001</v>
      </c>
      <c r="K803" s="11">
        <f>0.5*(1.225*'Vehicle Data'!B$9*'Vehicle Data'!B$7*'WLTP Calculations'!F803)</f>
        <v>5.1299324999999998</v>
      </c>
      <c r="L803" s="11">
        <f t="shared" si="164"/>
        <v>-7.9722990966666546E-2</v>
      </c>
      <c r="M803" s="11">
        <f t="shared" si="165"/>
        <v>-0.93674514385833174</v>
      </c>
      <c r="N803" s="11">
        <f t="shared" si="166"/>
        <v>-0.34305163894583168</v>
      </c>
      <c r="O803" s="11">
        <f t="shared" si="158"/>
        <v>0</v>
      </c>
      <c r="P803" s="11">
        <f t="shared" si="159"/>
        <v>-72.38389581757049</v>
      </c>
      <c r="Q803" s="9">
        <f t="shared" si="167"/>
        <v>96294.446601243588</v>
      </c>
      <c r="R803" s="9">
        <f t="shared" si="160"/>
        <v>96.294446601243592</v>
      </c>
      <c r="S803" s="9">
        <f t="shared" si="168"/>
        <v>36978.910571739303</v>
      </c>
      <c r="T803" s="38">
        <f t="shared" si="161"/>
        <v>36.978910571739306</v>
      </c>
      <c r="U803" s="38">
        <f t="shared" si="162"/>
        <v>2403.6291871630547</v>
      </c>
      <c r="V803" s="34"/>
      <c r="W803" s="34"/>
      <c r="X803" s="34"/>
      <c r="Y803" s="34"/>
      <c r="Z803" s="34"/>
      <c r="AA803" s="34"/>
      <c r="AB803" s="34"/>
      <c r="AC803" s="34"/>
      <c r="AD803" s="34"/>
      <c r="AE803" s="34"/>
      <c r="AF803" s="34"/>
      <c r="AG803" s="34"/>
    </row>
    <row r="804" spans="2:33" x14ac:dyDescent="0.75">
      <c r="B804" s="4" t="s">
        <v>9</v>
      </c>
      <c r="C804" s="4">
        <v>800</v>
      </c>
      <c r="D804" s="4">
        <v>211</v>
      </c>
      <c r="E804" s="4">
        <f t="shared" si="156"/>
        <v>11.5</v>
      </c>
      <c r="F804" s="11">
        <v>41.4</v>
      </c>
      <c r="G804" s="11">
        <f t="shared" si="163"/>
        <v>-0.1388888888888884</v>
      </c>
      <c r="H804" s="11">
        <f t="shared" si="157"/>
        <v>-0.5</v>
      </c>
      <c r="I804" s="11">
        <f>'Vehicle Data'!$B$6*'WLTP Calculations'!G804</f>
        <v>-40.650833333333196</v>
      </c>
      <c r="J804" s="11">
        <f>'Vehicle Data'!$B$6*9.81*'Vehicle Data'!$B$8</f>
        <v>57.42499320000001</v>
      </c>
      <c r="K804" s="11">
        <f>0.5*(1.225*'Vehicle Data'!B$9*'Vehicle Data'!B$7*'WLTP Calculations'!F804)</f>
        <v>5.0207850000000001</v>
      </c>
      <c r="L804" s="11">
        <f t="shared" si="164"/>
        <v>2.1794944866666815E-2</v>
      </c>
      <c r="M804" s="11">
        <f t="shared" si="165"/>
        <v>0.25064186596666838</v>
      </c>
      <c r="N804" s="11">
        <f t="shared" si="166"/>
        <v>0.64667167820231586</v>
      </c>
      <c r="O804" s="11">
        <f t="shared" si="158"/>
        <v>137.09439577889097</v>
      </c>
      <c r="P804" s="11">
        <f t="shared" si="159"/>
        <v>0</v>
      </c>
      <c r="Q804" s="9">
        <f t="shared" si="167"/>
        <v>96431.540997022472</v>
      </c>
      <c r="R804" s="9">
        <f t="shared" si="160"/>
        <v>96.431540997022466</v>
      </c>
      <c r="S804" s="9">
        <f t="shared" si="168"/>
        <v>36978.910571739303</v>
      </c>
      <c r="T804" s="38">
        <f t="shared" si="161"/>
        <v>36.978910571739306</v>
      </c>
      <c r="U804" s="38">
        <f t="shared" si="162"/>
        <v>2403.6291871630547</v>
      </c>
      <c r="V804" s="34"/>
      <c r="W804" s="34"/>
      <c r="X804" s="34"/>
      <c r="Y804" s="34"/>
      <c r="Z804" s="34"/>
      <c r="AA804" s="34"/>
      <c r="AB804" s="34"/>
      <c r="AC804" s="34"/>
      <c r="AD804" s="34"/>
      <c r="AE804" s="34"/>
      <c r="AF804" s="34"/>
      <c r="AG804" s="34"/>
    </row>
    <row r="805" spans="2:33" x14ac:dyDescent="0.75">
      <c r="B805" s="4" t="s">
        <v>9</v>
      </c>
      <c r="C805" s="4">
        <v>801</v>
      </c>
      <c r="D805" s="4">
        <v>212</v>
      </c>
      <c r="E805" s="4">
        <f t="shared" si="156"/>
        <v>11.472222222222221</v>
      </c>
      <c r="F805" s="11">
        <v>41.3</v>
      </c>
      <c r="G805" s="11">
        <f t="shared" si="163"/>
        <v>9.7222222222222321E-2</v>
      </c>
      <c r="H805" s="11">
        <f t="shared" si="157"/>
        <v>0.35000000000000142</v>
      </c>
      <c r="I805" s="11">
        <f>'Vehicle Data'!$B$6*'WLTP Calculations'!G805</f>
        <v>28.455583333333365</v>
      </c>
      <c r="J805" s="11">
        <f>'Vehicle Data'!$B$6*9.81*'Vehicle Data'!$B$8</f>
        <v>57.42499320000001</v>
      </c>
      <c r="K805" s="11">
        <f>0.5*(1.225*'Vehicle Data'!B$9*'Vehicle Data'!B$7*'WLTP Calculations'!F805)</f>
        <v>5.0086575</v>
      </c>
      <c r="L805" s="11">
        <f t="shared" si="164"/>
        <v>9.0889234033333363E-2</v>
      </c>
      <c r="M805" s="11">
        <f t="shared" si="165"/>
        <v>1.0427014904379632</v>
      </c>
      <c r="N805" s="11">
        <f t="shared" si="166"/>
        <v>1.6951426229694464</v>
      </c>
      <c r="O805" s="11">
        <f t="shared" si="158"/>
        <v>361.06537869249206</v>
      </c>
      <c r="P805" s="11">
        <f t="shared" si="159"/>
        <v>0</v>
      </c>
      <c r="Q805" s="9">
        <f t="shared" si="167"/>
        <v>96792.606375714968</v>
      </c>
      <c r="R805" s="9">
        <f t="shared" si="160"/>
        <v>96.792606375714968</v>
      </c>
      <c r="S805" s="9">
        <f t="shared" si="168"/>
        <v>36978.910571739303</v>
      </c>
      <c r="T805" s="38">
        <f t="shared" si="161"/>
        <v>36.978910571739306</v>
      </c>
      <c r="U805" s="38">
        <f t="shared" si="162"/>
        <v>2403.6291871630547</v>
      </c>
      <c r="V805" s="34"/>
      <c r="W805" s="34"/>
      <c r="X805" s="34"/>
      <c r="Y805" s="34"/>
      <c r="Z805" s="34"/>
      <c r="AA805" s="34"/>
      <c r="AB805" s="34"/>
      <c r="AC805" s="34"/>
      <c r="AD805" s="34"/>
      <c r="AE805" s="34"/>
      <c r="AF805" s="34"/>
      <c r="AG805" s="34"/>
    </row>
    <row r="806" spans="2:33" x14ac:dyDescent="0.75">
      <c r="B806" s="4" t="s">
        <v>9</v>
      </c>
      <c r="C806" s="4">
        <v>802</v>
      </c>
      <c r="D806" s="4">
        <v>213</v>
      </c>
      <c r="E806" s="4">
        <f t="shared" si="156"/>
        <v>11.694444444444445</v>
      </c>
      <c r="F806" s="11">
        <v>42.1</v>
      </c>
      <c r="G806" s="11">
        <f t="shared" si="163"/>
        <v>0.47222222222222321</v>
      </c>
      <c r="H806" s="11">
        <f t="shared" si="157"/>
        <v>1.7000000000000028</v>
      </c>
      <c r="I806" s="11">
        <f>'Vehicle Data'!$B$6*'WLTP Calculations'!G806</f>
        <v>138.21283333333363</v>
      </c>
      <c r="J806" s="11">
        <f>'Vehicle Data'!$B$6*9.81*'Vehicle Data'!$B$8</f>
        <v>57.42499320000001</v>
      </c>
      <c r="K806" s="11">
        <f>0.5*(1.225*'Vehicle Data'!B$9*'Vehicle Data'!B$7*'WLTP Calculations'!F806)</f>
        <v>5.1056775000000005</v>
      </c>
      <c r="L806" s="11">
        <f t="shared" si="164"/>
        <v>0.20074350403333366</v>
      </c>
      <c r="M806" s="11">
        <f t="shared" si="165"/>
        <v>2.3475837555009296</v>
      </c>
      <c r="N806" s="11">
        <f t="shared" si="166"/>
        <v>3.1539164243879636</v>
      </c>
      <c r="O806" s="11">
        <f t="shared" si="158"/>
        <v>674.93811481902424</v>
      </c>
      <c r="P806" s="11">
        <f t="shared" si="159"/>
        <v>0</v>
      </c>
      <c r="Q806" s="9">
        <f t="shared" si="167"/>
        <v>97467.544490533997</v>
      </c>
      <c r="R806" s="9">
        <f t="shared" si="160"/>
        <v>97.467544490533996</v>
      </c>
      <c r="S806" s="9">
        <f t="shared" si="168"/>
        <v>36978.910571739303</v>
      </c>
      <c r="T806" s="38">
        <f t="shared" si="161"/>
        <v>36.978910571739306</v>
      </c>
      <c r="U806" s="38">
        <f t="shared" si="162"/>
        <v>2403.6291871630547</v>
      </c>
      <c r="V806" s="34"/>
      <c r="W806" s="34"/>
      <c r="X806" s="34"/>
      <c r="Y806" s="34"/>
      <c r="Z806" s="34"/>
      <c r="AA806" s="34"/>
      <c r="AB806" s="34"/>
      <c r="AC806" s="34"/>
      <c r="AD806" s="34"/>
      <c r="AE806" s="34"/>
      <c r="AF806" s="34"/>
      <c r="AG806" s="34"/>
    </row>
    <row r="807" spans="2:33" x14ac:dyDescent="0.75">
      <c r="B807" s="4" t="s">
        <v>9</v>
      </c>
      <c r="C807" s="4">
        <v>803</v>
      </c>
      <c r="D807" s="4">
        <v>214</v>
      </c>
      <c r="E807" s="4">
        <f t="shared" si="156"/>
        <v>12.416666666666668</v>
      </c>
      <c r="F807" s="11">
        <v>44.7</v>
      </c>
      <c r="G807" s="11">
        <f t="shared" si="163"/>
        <v>0.87499999999999911</v>
      </c>
      <c r="H807" s="11">
        <f t="shared" si="157"/>
        <v>3.1499999999999986</v>
      </c>
      <c r="I807" s="11">
        <f>'Vehicle Data'!$B$6*'WLTP Calculations'!G807</f>
        <v>256.10024999999979</v>
      </c>
      <c r="J807" s="11">
        <f>'Vehicle Data'!$B$6*9.81*'Vehicle Data'!$B$8</f>
        <v>57.42499320000001</v>
      </c>
      <c r="K807" s="11">
        <f>0.5*(1.225*'Vehicle Data'!B$9*'Vehicle Data'!B$7*'WLTP Calculations'!F807)</f>
        <v>5.4209925000000005</v>
      </c>
      <c r="L807" s="11">
        <f t="shared" si="164"/>
        <v>0.3189462356999998</v>
      </c>
      <c r="M807" s="11">
        <f t="shared" si="165"/>
        <v>3.9602490932749981</v>
      </c>
      <c r="N807" s="11">
        <f t="shared" si="166"/>
        <v>4.2364739727782377</v>
      </c>
      <c r="O807" s="11">
        <f t="shared" si="158"/>
        <v>910.84190414732109</v>
      </c>
      <c r="P807" s="11">
        <f t="shared" si="159"/>
        <v>0</v>
      </c>
      <c r="Q807" s="9">
        <f t="shared" si="167"/>
        <v>98378.386394681322</v>
      </c>
      <c r="R807" s="9">
        <f t="shared" si="160"/>
        <v>98.378386394681328</v>
      </c>
      <c r="S807" s="9">
        <f t="shared" si="168"/>
        <v>36978.910571739303</v>
      </c>
      <c r="T807" s="38">
        <f t="shared" si="161"/>
        <v>36.978910571739306</v>
      </c>
      <c r="U807" s="38">
        <f t="shared" si="162"/>
        <v>2403.6291871630547</v>
      </c>
      <c r="V807" s="34"/>
      <c r="W807" s="34"/>
      <c r="X807" s="34"/>
      <c r="Y807" s="34"/>
      <c r="Z807" s="34"/>
      <c r="AA807" s="34"/>
      <c r="AB807" s="34"/>
      <c r="AC807" s="34"/>
      <c r="AD807" s="34"/>
      <c r="AE807" s="34"/>
      <c r="AF807" s="34"/>
      <c r="AG807" s="34"/>
    </row>
    <row r="808" spans="2:33" x14ac:dyDescent="0.75">
      <c r="B808" s="4" t="s">
        <v>9</v>
      </c>
      <c r="C808" s="4">
        <v>804</v>
      </c>
      <c r="D808" s="4">
        <v>215</v>
      </c>
      <c r="E808" s="4">
        <f t="shared" si="156"/>
        <v>13.444444444444443</v>
      </c>
      <c r="F808" s="11">
        <v>48.4</v>
      </c>
      <c r="G808" s="11">
        <f t="shared" si="163"/>
        <v>0.93055555555555447</v>
      </c>
      <c r="H808" s="11">
        <f t="shared" si="157"/>
        <v>3.3499999999999979</v>
      </c>
      <c r="I808" s="11">
        <f>'Vehicle Data'!$B$6*'WLTP Calculations'!G808</f>
        <v>272.36058333333307</v>
      </c>
      <c r="J808" s="11">
        <f>'Vehicle Data'!$B$6*9.81*'Vehicle Data'!$B$8</f>
        <v>57.42499320000001</v>
      </c>
      <c r="K808" s="11">
        <f>0.5*(1.225*'Vehicle Data'!B$9*'Vehicle Data'!B$7*'WLTP Calculations'!F808)</f>
        <v>5.8697100000000004</v>
      </c>
      <c r="L808" s="11">
        <f t="shared" si="164"/>
        <v>0.3356552865333331</v>
      </c>
      <c r="M808" s="11">
        <f t="shared" si="165"/>
        <v>4.5126988522814777</v>
      </c>
      <c r="N808" s="11">
        <f t="shared" si="166"/>
        <v>3.9586682501425932</v>
      </c>
      <c r="O808" s="11">
        <f t="shared" si="158"/>
        <v>855.07234203080009</v>
      </c>
      <c r="P808" s="11">
        <f t="shared" si="159"/>
        <v>0</v>
      </c>
      <c r="Q808" s="9">
        <f t="shared" si="167"/>
        <v>99233.458736712128</v>
      </c>
      <c r="R808" s="9">
        <f t="shared" si="160"/>
        <v>99.233458736712123</v>
      </c>
      <c r="S808" s="9">
        <f t="shared" si="168"/>
        <v>36978.910571739303</v>
      </c>
      <c r="T808" s="38">
        <f t="shared" si="161"/>
        <v>36.978910571739306</v>
      </c>
      <c r="U808" s="38">
        <f t="shared" si="162"/>
        <v>2403.6291871630547</v>
      </c>
      <c r="V808" s="34"/>
      <c r="W808" s="34"/>
      <c r="X808" s="34"/>
      <c r="Y808" s="34"/>
      <c r="Z808" s="34"/>
      <c r="AA808" s="34"/>
      <c r="AB808" s="34"/>
      <c r="AC808" s="34"/>
      <c r="AD808" s="34"/>
      <c r="AE808" s="34"/>
      <c r="AF808" s="34"/>
      <c r="AG808" s="34"/>
    </row>
    <row r="809" spans="2:33" x14ac:dyDescent="0.75">
      <c r="B809" s="4" t="s">
        <v>9</v>
      </c>
      <c r="C809" s="4">
        <v>805</v>
      </c>
      <c r="D809" s="4">
        <v>216</v>
      </c>
      <c r="E809" s="4">
        <f t="shared" si="156"/>
        <v>14.277777777777777</v>
      </c>
      <c r="F809" s="11">
        <v>51.4</v>
      </c>
      <c r="G809" s="11">
        <f t="shared" si="163"/>
        <v>0.59722222222222321</v>
      </c>
      <c r="H809" s="11">
        <f t="shared" si="157"/>
        <v>2.1500000000000021</v>
      </c>
      <c r="I809" s="11">
        <f>'Vehicle Data'!$B$6*'WLTP Calculations'!G809</f>
        <v>174.79858333333365</v>
      </c>
      <c r="J809" s="11">
        <f>'Vehicle Data'!$B$6*9.81*'Vehicle Data'!$B$8</f>
        <v>57.42499320000001</v>
      </c>
      <c r="K809" s="11">
        <f>0.5*(1.225*'Vehicle Data'!B$9*'Vehicle Data'!B$7*'WLTP Calculations'!F809)</f>
        <v>6.2335349999999998</v>
      </c>
      <c r="L809" s="11">
        <f t="shared" si="164"/>
        <v>0.23845711153333365</v>
      </c>
      <c r="M809" s="11">
        <f t="shared" si="165"/>
        <v>3.4046376480037082</v>
      </c>
      <c r="N809" s="11">
        <f t="shared" si="166"/>
        <v>2.6454842758152801</v>
      </c>
      <c r="O809" s="11">
        <f t="shared" si="158"/>
        <v>574.07008785191579</v>
      </c>
      <c r="P809" s="11">
        <f t="shared" si="159"/>
        <v>0</v>
      </c>
      <c r="Q809" s="9">
        <f t="shared" si="167"/>
        <v>99807.52882456404</v>
      </c>
      <c r="R809" s="9">
        <f t="shared" si="160"/>
        <v>99.807528824564045</v>
      </c>
      <c r="S809" s="9">
        <f t="shared" si="168"/>
        <v>36978.910571739303</v>
      </c>
      <c r="T809" s="38">
        <f t="shared" si="161"/>
        <v>36.978910571739306</v>
      </c>
      <c r="U809" s="38">
        <f t="shared" si="162"/>
        <v>2403.6291871630547</v>
      </c>
      <c r="V809" s="34"/>
      <c r="W809" s="34"/>
      <c r="X809" s="34"/>
      <c r="Y809" s="34"/>
      <c r="Z809" s="34"/>
      <c r="AA809" s="34"/>
      <c r="AB809" s="34"/>
      <c r="AC809" s="34"/>
      <c r="AD809" s="34"/>
      <c r="AE809" s="34"/>
      <c r="AF809" s="34"/>
      <c r="AG809" s="34"/>
    </row>
    <row r="810" spans="2:33" x14ac:dyDescent="0.75">
      <c r="B810" s="4" t="s">
        <v>9</v>
      </c>
      <c r="C810" s="4">
        <v>806</v>
      </c>
      <c r="D810" s="4">
        <v>217</v>
      </c>
      <c r="E810" s="4">
        <f t="shared" si="156"/>
        <v>14.638888888888889</v>
      </c>
      <c r="F810" s="11">
        <v>52.7</v>
      </c>
      <c r="G810" s="11">
        <f t="shared" si="163"/>
        <v>0.22222222222222232</v>
      </c>
      <c r="H810" s="11">
        <f t="shared" si="157"/>
        <v>0.80000000000000071</v>
      </c>
      <c r="I810" s="11">
        <f>'Vehicle Data'!$B$6*'WLTP Calculations'!G810</f>
        <v>65.04133333333337</v>
      </c>
      <c r="J810" s="11">
        <f>'Vehicle Data'!$B$6*9.81*'Vehicle Data'!$B$8</f>
        <v>57.42499320000001</v>
      </c>
      <c r="K810" s="11">
        <f>0.5*(1.225*'Vehicle Data'!B$9*'Vehicle Data'!B$7*'WLTP Calculations'!F810)</f>
        <v>6.3911925000000007</v>
      </c>
      <c r="L810" s="11">
        <f t="shared" si="164"/>
        <v>0.12885751903333337</v>
      </c>
      <c r="M810" s="11">
        <f t="shared" si="165"/>
        <v>1.8863309036268523</v>
      </c>
      <c r="N810" s="11">
        <f t="shared" si="166"/>
        <v>1.3533442408782392</v>
      </c>
      <c r="O810" s="11">
        <f t="shared" si="158"/>
        <v>295.02904451145616</v>
      </c>
      <c r="P810" s="11">
        <f t="shared" si="159"/>
        <v>0</v>
      </c>
      <c r="Q810" s="9">
        <f t="shared" si="167"/>
        <v>100102.55786907549</v>
      </c>
      <c r="R810" s="9">
        <f t="shared" si="160"/>
        <v>100.1025578690755</v>
      </c>
      <c r="S810" s="9">
        <f t="shared" si="168"/>
        <v>36978.910571739303</v>
      </c>
      <c r="T810" s="38">
        <f t="shared" si="161"/>
        <v>36.978910571739306</v>
      </c>
      <c r="U810" s="38">
        <f t="shared" si="162"/>
        <v>2403.6291871630547</v>
      </c>
      <c r="V810" s="34"/>
      <c r="W810" s="34"/>
      <c r="X810" s="34"/>
      <c r="Y810" s="34"/>
      <c r="Z810" s="34"/>
      <c r="AA810" s="34"/>
      <c r="AB810" s="34"/>
      <c r="AC810" s="34"/>
      <c r="AD810" s="34"/>
      <c r="AE810" s="34"/>
      <c r="AF810" s="34"/>
      <c r="AG810" s="34"/>
    </row>
    <row r="811" spans="2:33" x14ac:dyDescent="0.75">
      <c r="B811" s="4" t="s">
        <v>9</v>
      </c>
      <c r="C811" s="4">
        <v>807</v>
      </c>
      <c r="D811" s="4">
        <v>218</v>
      </c>
      <c r="E811" s="4">
        <f t="shared" si="156"/>
        <v>14.722222222222221</v>
      </c>
      <c r="F811" s="11">
        <v>53</v>
      </c>
      <c r="G811" s="11">
        <f t="shared" si="163"/>
        <v>-2.7777777777778567E-2</v>
      </c>
      <c r="H811" s="11">
        <f t="shared" si="157"/>
        <v>-0.10000000000000142</v>
      </c>
      <c r="I811" s="11">
        <f>'Vehicle Data'!$B$6*'WLTP Calculations'!G811</f>
        <v>-8.1301666666668986</v>
      </c>
      <c r="J811" s="11">
        <f>'Vehicle Data'!$B$6*9.81*'Vehicle Data'!$B$8</f>
        <v>57.42499320000001</v>
      </c>
      <c r="K811" s="11">
        <f>0.5*(1.225*'Vehicle Data'!B$9*'Vehicle Data'!B$7*'WLTP Calculations'!F811)</f>
        <v>6.427575</v>
      </c>
      <c r="L811" s="11">
        <f t="shared" si="164"/>
        <v>5.5722401533333105E-2</v>
      </c>
      <c r="M811" s="11">
        <f t="shared" si="165"/>
        <v>0.82035757812962617</v>
      </c>
      <c r="N811" s="11">
        <f t="shared" si="166"/>
        <v>0.37142732889120095</v>
      </c>
      <c r="O811" s="11">
        <f t="shared" si="158"/>
        <v>81.342585027173001</v>
      </c>
      <c r="P811" s="11">
        <f t="shared" si="159"/>
        <v>0</v>
      </c>
      <c r="Q811" s="9">
        <f t="shared" si="167"/>
        <v>100183.90045410267</v>
      </c>
      <c r="R811" s="9">
        <f t="shared" si="160"/>
        <v>100.18390045410267</v>
      </c>
      <c r="S811" s="9">
        <f t="shared" si="168"/>
        <v>36978.910571739303</v>
      </c>
      <c r="T811" s="38">
        <f t="shared" si="161"/>
        <v>36.978910571739306</v>
      </c>
      <c r="U811" s="38">
        <f t="shared" si="162"/>
        <v>2403.6291871630547</v>
      </c>
      <c r="V811" s="34"/>
      <c r="W811" s="34"/>
      <c r="X811" s="34"/>
      <c r="Y811" s="34"/>
      <c r="Z811" s="34"/>
      <c r="AA811" s="34"/>
      <c r="AB811" s="34"/>
      <c r="AC811" s="34"/>
      <c r="AD811" s="34"/>
      <c r="AE811" s="34"/>
      <c r="AF811" s="34"/>
      <c r="AG811" s="34"/>
    </row>
    <row r="812" spans="2:33" x14ac:dyDescent="0.75">
      <c r="B812" s="4" t="s">
        <v>9</v>
      </c>
      <c r="C812" s="4">
        <v>808</v>
      </c>
      <c r="D812" s="4">
        <v>219</v>
      </c>
      <c r="E812" s="4">
        <f t="shared" si="156"/>
        <v>14.583333333333332</v>
      </c>
      <c r="F812" s="11">
        <v>52.5</v>
      </c>
      <c r="G812" s="11">
        <f t="shared" si="163"/>
        <v>-0.2361111111111116</v>
      </c>
      <c r="H812" s="11">
        <f t="shared" si="157"/>
        <v>-0.85000000000000142</v>
      </c>
      <c r="I812" s="11">
        <f>'Vehicle Data'!$B$6*'WLTP Calculations'!G812</f>
        <v>-69.106416666666817</v>
      </c>
      <c r="J812" s="11">
        <f>'Vehicle Data'!$B$6*9.81*'Vehicle Data'!$B$8</f>
        <v>57.42499320000001</v>
      </c>
      <c r="K812" s="11">
        <f>0.5*(1.225*'Vehicle Data'!B$9*'Vehicle Data'!B$7*'WLTP Calculations'!F812)</f>
        <v>6.3669375000000006</v>
      </c>
      <c r="L812" s="11">
        <f t="shared" si="164"/>
        <v>-5.3144859666668064E-3</v>
      </c>
      <c r="M812" s="11">
        <f t="shared" si="165"/>
        <v>-7.7502920347224252E-2</v>
      </c>
      <c r="N812" s="11">
        <f t="shared" si="166"/>
        <v>-0.39625498018611111</v>
      </c>
      <c r="O812" s="11">
        <f t="shared" si="158"/>
        <v>0</v>
      </c>
      <c r="P812" s="11">
        <f t="shared" si="159"/>
        <v>-87.176095640944439</v>
      </c>
      <c r="Q812" s="9">
        <f t="shared" si="167"/>
        <v>100183.90045410267</v>
      </c>
      <c r="R812" s="9">
        <f t="shared" si="160"/>
        <v>100.18390045410267</v>
      </c>
      <c r="S812" s="9">
        <f t="shared" si="168"/>
        <v>37066.086667380245</v>
      </c>
      <c r="T812" s="38">
        <f t="shared" si="161"/>
        <v>37.066086667380247</v>
      </c>
      <c r="U812" s="38">
        <f t="shared" si="162"/>
        <v>2409.295633379716</v>
      </c>
      <c r="V812" s="34"/>
      <c r="W812" s="34"/>
      <c r="X812" s="34"/>
      <c r="Y812" s="34"/>
      <c r="Z812" s="34"/>
      <c r="AA812" s="34"/>
      <c r="AB812" s="34"/>
      <c r="AC812" s="34"/>
      <c r="AD812" s="34"/>
      <c r="AE812" s="34"/>
      <c r="AF812" s="34"/>
      <c r="AG812" s="34"/>
    </row>
    <row r="813" spans="2:33" x14ac:dyDescent="0.75">
      <c r="B813" s="4" t="s">
        <v>9</v>
      </c>
      <c r="C813" s="4">
        <v>809</v>
      </c>
      <c r="D813" s="4">
        <v>220</v>
      </c>
      <c r="E813" s="4">
        <f t="shared" si="156"/>
        <v>14.249999999999998</v>
      </c>
      <c r="F813" s="11">
        <v>51.3</v>
      </c>
      <c r="G813" s="11">
        <f t="shared" si="163"/>
        <v>-0.3888888888888884</v>
      </c>
      <c r="H813" s="11">
        <f t="shared" si="157"/>
        <v>-1.3999999999999986</v>
      </c>
      <c r="I813" s="11">
        <f>'Vehicle Data'!$B$6*'WLTP Calculations'!G813</f>
        <v>-113.82233333333321</v>
      </c>
      <c r="J813" s="11">
        <f>'Vehicle Data'!$B$6*9.81*'Vehicle Data'!$B$8</f>
        <v>57.42499320000001</v>
      </c>
      <c r="K813" s="11">
        <f>0.5*(1.225*'Vehicle Data'!B$9*'Vehicle Data'!B$7*'WLTP Calculations'!F813)</f>
        <v>6.2214074999999998</v>
      </c>
      <c r="L813" s="11">
        <f t="shared" si="164"/>
        <v>-5.0175932633333198E-2</v>
      </c>
      <c r="M813" s="11">
        <f t="shared" si="165"/>
        <v>-0.71500704002499793</v>
      </c>
      <c r="N813" s="11">
        <f t="shared" si="166"/>
        <v>-1.0138602836527755</v>
      </c>
      <c r="O813" s="11">
        <f t="shared" si="158"/>
        <v>0</v>
      </c>
      <c r="P813" s="11">
        <f t="shared" si="159"/>
        <v>-224.06312268726339</v>
      </c>
      <c r="Q813" s="9">
        <f t="shared" si="167"/>
        <v>100183.90045410267</v>
      </c>
      <c r="R813" s="9">
        <f t="shared" si="160"/>
        <v>100.18390045410267</v>
      </c>
      <c r="S813" s="9">
        <f t="shared" si="168"/>
        <v>37290.149790067509</v>
      </c>
      <c r="T813" s="38">
        <f t="shared" si="161"/>
        <v>37.29014979006751</v>
      </c>
      <c r="U813" s="38">
        <f t="shared" si="162"/>
        <v>2423.8597363543881</v>
      </c>
      <c r="V813" s="34"/>
      <c r="W813" s="34"/>
      <c r="X813" s="34"/>
      <c r="Y813" s="34"/>
      <c r="Z813" s="34"/>
      <c r="AA813" s="34"/>
      <c r="AB813" s="34"/>
      <c r="AC813" s="34"/>
      <c r="AD813" s="34"/>
      <c r="AE813" s="34"/>
      <c r="AF813" s="34"/>
      <c r="AG813" s="34"/>
    </row>
    <row r="814" spans="2:33" x14ac:dyDescent="0.75">
      <c r="B814" s="4" t="s">
        <v>9</v>
      </c>
      <c r="C814" s="4">
        <v>810</v>
      </c>
      <c r="D814" s="4">
        <v>221</v>
      </c>
      <c r="E814" s="4">
        <f t="shared" si="156"/>
        <v>13.805555555555555</v>
      </c>
      <c r="F814" s="11">
        <v>49.7</v>
      </c>
      <c r="G814" s="11">
        <f t="shared" si="163"/>
        <v>-0.54166666666666607</v>
      </c>
      <c r="H814" s="11">
        <f t="shared" si="157"/>
        <v>-1.9499999999999993</v>
      </c>
      <c r="I814" s="11">
        <f>'Vehicle Data'!$B$6*'WLTP Calculations'!G814</f>
        <v>-158.53824999999983</v>
      </c>
      <c r="J814" s="11">
        <f>'Vehicle Data'!$B$6*9.81*'Vehicle Data'!$B$8</f>
        <v>57.42499320000001</v>
      </c>
      <c r="K814" s="11">
        <f>0.5*(1.225*'Vehicle Data'!B$9*'Vehicle Data'!B$7*'WLTP Calculations'!F814)</f>
        <v>6.0273675000000004</v>
      </c>
      <c r="L814" s="11">
        <f t="shared" si="164"/>
        <v>-9.5085889299999823E-2</v>
      </c>
      <c r="M814" s="11">
        <f t="shared" si="165"/>
        <v>-1.312713527280553</v>
      </c>
      <c r="N814" s="11">
        <f t="shared" si="166"/>
        <v>-1.8461729446569426</v>
      </c>
      <c r="O814" s="11">
        <f t="shared" si="158"/>
        <v>0</v>
      </c>
      <c r="P814" s="11">
        <f t="shared" si="159"/>
        <v>-409.85039371384124</v>
      </c>
      <c r="Q814" s="9">
        <f t="shared" si="167"/>
        <v>100183.90045410267</v>
      </c>
      <c r="R814" s="9">
        <f t="shared" si="160"/>
        <v>100.18390045410267</v>
      </c>
      <c r="S814" s="9">
        <f t="shared" si="168"/>
        <v>37700.000183781354</v>
      </c>
      <c r="T814" s="38">
        <f t="shared" si="161"/>
        <v>37.700000183781356</v>
      </c>
      <c r="U814" s="38">
        <f t="shared" si="162"/>
        <v>2450.5000119457882</v>
      </c>
      <c r="V814" s="34"/>
      <c r="W814" s="34"/>
      <c r="X814" s="34"/>
      <c r="Y814" s="34"/>
      <c r="Z814" s="34"/>
      <c r="AA814" s="34"/>
      <c r="AB814" s="34"/>
      <c r="AC814" s="34"/>
      <c r="AD814" s="34"/>
      <c r="AE814" s="34"/>
      <c r="AF814" s="34"/>
      <c r="AG814" s="34"/>
    </row>
    <row r="815" spans="2:33" x14ac:dyDescent="0.75">
      <c r="B815" s="4" t="s">
        <v>9</v>
      </c>
      <c r="C815" s="4">
        <v>811</v>
      </c>
      <c r="D815" s="4">
        <v>222</v>
      </c>
      <c r="E815" s="4">
        <f t="shared" si="156"/>
        <v>13.166666666666666</v>
      </c>
      <c r="F815" s="11">
        <v>47.4</v>
      </c>
      <c r="G815" s="11">
        <f t="shared" si="163"/>
        <v>-0.83333333333333304</v>
      </c>
      <c r="H815" s="11">
        <f t="shared" si="157"/>
        <v>-3</v>
      </c>
      <c r="I815" s="11">
        <f>'Vehicle Data'!$B$6*'WLTP Calculations'!G815</f>
        <v>-243.90499999999994</v>
      </c>
      <c r="J815" s="11">
        <f>'Vehicle Data'!$B$6*9.81*'Vehicle Data'!$B$8</f>
        <v>57.42499320000001</v>
      </c>
      <c r="K815" s="11">
        <f>0.5*(1.225*'Vehicle Data'!B$9*'Vehicle Data'!B$7*'WLTP Calculations'!F815)</f>
        <v>5.7484350000000006</v>
      </c>
      <c r="L815" s="11">
        <f t="shared" si="164"/>
        <v>-0.18073157179999993</v>
      </c>
      <c r="M815" s="11">
        <f t="shared" si="165"/>
        <v>-2.3796323620333322</v>
      </c>
      <c r="N815" s="11">
        <f t="shared" si="166"/>
        <v>-2.7089174380643501</v>
      </c>
      <c r="O815" s="11">
        <f t="shared" si="158"/>
        <v>0</v>
      </c>
      <c r="P815" s="11">
        <f t="shared" si="159"/>
        <v>-604.08858868835011</v>
      </c>
      <c r="Q815" s="9">
        <f t="shared" si="167"/>
        <v>100183.90045410267</v>
      </c>
      <c r="R815" s="9">
        <f t="shared" si="160"/>
        <v>100.18390045410267</v>
      </c>
      <c r="S815" s="9">
        <f t="shared" si="168"/>
        <v>38304.088772469702</v>
      </c>
      <c r="T815" s="38">
        <f t="shared" si="161"/>
        <v>38.304088772469704</v>
      </c>
      <c r="U815" s="38">
        <f t="shared" si="162"/>
        <v>2489.7657702105307</v>
      </c>
      <c r="V815" s="34"/>
      <c r="W815" s="34"/>
      <c r="X815" s="34"/>
      <c r="Y815" s="34"/>
      <c r="Z815" s="34"/>
      <c r="AA815" s="34"/>
      <c r="AB815" s="34"/>
      <c r="AC815" s="34"/>
      <c r="AD815" s="34"/>
      <c r="AE815" s="34"/>
      <c r="AF815" s="34"/>
      <c r="AG815" s="34"/>
    </row>
    <row r="816" spans="2:33" x14ac:dyDescent="0.75">
      <c r="B816" s="4" t="s">
        <v>9</v>
      </c>
      <c r="C816" s="4">
        <v>812</v>
      </c>
      <c r="D816" s="4">
        <v>223</v>
      </c>
      <c r="E816" s="4">
        <f t="shared" si="156"/>
        <v>12.138888888888889</v>
      </c>
      <c r="F816" s="11">
        <v>43.7</v>
      </c>
      <c r="G816" s="11">
        <f t="shared" si="163"/>
        <v>-1.0694444444444438</v>
      </c>
      <c r="H816" s="11">
        <f t="shared" si="157"/>
        <v>-3.8499999999999979</v>
      </c>
      <c r="I816" s="11">
        <f>'Vehicle Data'!$B$6*'WLTP Calculations'!G816</f>
        <v>-313.01141666666649</v>
      </c>
      <c r="J816" s="11">
        <f>'Vehicle Data'!$B$6*9.81*'Vehicle Data'!$B$8</f>
        <v>57.42499320000001</v>
      </c>
      <c r="K816" s="11">
        <f>0.5*(1.225*'Vehicle Data'!B$9*'Vehicle Data'!B$7*'WLTP Calculations'!F816)</f>
        <v>5.2997175000000007</v>
      </c>
      <c r="L816" s="11">
        <f t="shared" si="164"/>
        <v>-0.25028670596666647</v>
      </c>
      <c r="M816" s="11">
        <f t="shared" si="165"/>
        <v>-3.0382025140953681</v>
      </c>
      <c r="N816" s="11">
        <f t="shared" si="166"/>
        <v>-3.013901220734259</v>
      </c>
      <c r="O816" s="11">
        <f t="shared" si="158"/>
        <v>0</v>
      </c>
      <c r="P816" s="11">
        <f t="shared" si="159"/>
        <v>-675.11387344447405</v>
      </c>
      <c r="Q816" s="9">
        <f t="shared" si="167"/>
        <v>100183.90045410267</v>
      </c>
      <c r="R816" s="9">
        <f t="shared" si="160"/>
        <v>100.18390045410267</v>
      </c>
      <c r="S816" s="9">
        <f t="shared" si="168"/>
        <v>38979.202645914178</v>
      </c>
      <c r="T816" s="38">
        <f t="shared" si="161"/>
        <v>38.979202645914178</v>
      </c>
      <c r="U816" s="38">
        <f t="shared" si="162"/>
        <v>2533.6481719844214</v>
      </c>
      <c r="V816" s="34"/>
      <c r="W816" s="34"/>
      <c r="X816" s="34"/>
      <c r="Y816" s="34"/>
      <c r="Z816" s="34"/>
      <c r="AA816" s="34"/>
      <c r="AB816" s="34"/>
      <c r="AC816" s="34"/>
      <c r="AD816" s="34"/>
      <c r="AE816" s="34"/>
      <c r="AF816" s="34"/>
      <c r="AG816" s="34"/>
    </row>
    <row r="817" spans="2:33" x14ac:dyDescent="0.75">
      <c r="B817" s="4" t="s">
        <v>9</v>
      </c>
      <c r="C817" s="4">
        <v>813</v>
      </c>
      <c r="D817" s="4">
        <v>224</v>
      </c>
      <c r="E817" s="4">
        <f t="shared" si="156"/>
        <v>11.027777777777779</v>
      </c>
      <c r="F817" s="11">
        <v>39.700000000000003</v>
      </c>
      <c r="G817" s="11">
        <f t="shared" si="163"/>
        <v>-1.1388888888888893</v>
      </c>
      <c r="H817" s="11">
        <f t="shared" si="157"/>
        <v>-4.1000000000000014</v>
      </c>
      <c r="I817" s="11">
        <f>'Vehicle Data'!$B$6*'WLTP Calculations'!G817</f>
        <v>-333.33683333333352</v>
      </c>
      <c r="J817" s="11">
        <f>'Vehicle Data'!$B$6*9.81*'Vehicle Data'!$B$8</f>
        <v>57.42499320000001</v>
      </c>
      <c r="K817" s="11">
        <f>0.5*(1.225*'Vehicle Data'!B$9*'Vehicle Data'!B$7*'WLTP Calculations'!F817)</f>
        <v>4.8146175000000007</v>
      </c>
      <c r="L817" s="11">
        <f t="shared" si="164"/>
        <v>-0.27109722263333352</v>
      </c>
      <c r="M817" s="11">
        <f t="shared" si="165"/>
        <v>-2.9895999273731504</v>
      </c>
      <c r="N817" s="11">
        <f t="shared" si="166"/>
        <v>-2.9141437608138903</v>
      </c>
      <c r="O817" s="11">
        <f t="shared" si="158"/>
        <v>0</v>
      </c>
      <c r="P817" s="11">
        <f t="shared" si="159"/>
        <v>-655.68234618312533</v>
      </c>
      <c r="Q817" s="9">
        <f t="shared" si="167"/>
        <v>100183.90045410267</v>
      </c>
      <c r="R817" s="9">
        <f t="shared" si="160"/>
        <v>100.18390045410267</v>
      </c>
      <c r="S817" s="9">
        <f t="shared" si="168"/>
        <v>39634.884992097301</v>
      </c>
      <c r="T817" s="38">
        <f t="shared" si="161"/>
        <v>39.634884992097298</v>
      </c>
      <c r="U817" s="38">
        <f t="shared" si="162"/>
        <v>2576.2675244863244</v>
      </c>
      <c r="V817" s="34"/>
      <c r="W817" s="34"/>
      <c r="X817" s="34"/>
      <c r="Y817" s="34"/>
      <c r="Z817" s="34"/>
      <c r="AA817" s="34"/>
      <c r="AB817" s="34"/>
      <c r="AC817" s="34"/>
      <c r="AD817" s="34"/>
      <c r="AE817" s="34"/>
      <c r="AF817" s="34"/>
      <c r="AG817" s="34"/>
    </row>
    <row r="818" spans="2:33" x14ac:dyDescent="0.75">
      <c r="B818" s="4" t="s">
        <v>9</v>
      </c>
      <c r="C818" s="4">
        <v>814</v>
      </c>
      <c r="D818" s="4">
        <v>225</v>
      </c>
      <c r="E818" s="4">
        <f t="shared" si="156"/>
        <v>9.8611111111111107</v>
      </c>
      <c r="F818" s="11">
        <v>35.5</v>
      </c>
      <c r="G818" s="11">
        <f t="shared" si="163"/>
        <v>-1.1944444444444446</v>
      </c>
      <c r="H818" s="11">
        <f t="shared" si="157"/>
        <v>-4.3000000000000007</v>
      </c>
      <c r="I818" s="11">
        <f>'Vehicle Data'!$B$6*'WLTP Calculations'!G818</f>
        <v>-349.59716666666679</v>
      </c>
      <c r="J818" s="11">
        <f>'Vehicle Data'!$B$6*9.81*'Vehicle Data'!$B$8</f>
        <v>57.42499320000001</v>
      </c>
      <c r="K818" s="11">
        <f>0.5*(1.225*'Vehicle Data'!B$9*'Vehicle Data'!B$7*'WLTP Calculations'!F818)</f>
        <v>4.3052625000000004</v>
      </c>
      <c r="L818" s="11">
        <f t="shared" si="164"/>
        <v>-0.28786691096666678</v>
      </c>
      <c r="M818" s="11">
        <f t="shared" si="165"/>
        <v>-2.8386875942546306</v>
      </c>
      <c r="N818" s="11">
        <f t="shared" si="166"/>
        <v>-2.770427234913889</v>
      </c>
      <c r="O818" s="11">
        <f t="shared" si="158"/>
        <v>0</v>
      </c>
      <c r="P818" s="11">
        <f t="shared" si="159"/>
        <v>-626.1165550905389</v>
      </c>
      <c r="Q818" s="9">
        <f t="shared" si="167"/>
        <v>100183.90045410267</v>
      </c>
      <c r="R818" s="9">
        <f t="shared" si="160"/>
        <v>100.18390045410267</v>
      </c>
      <c r="S818" s="9">
        <f t="shared" si="168"/>
        <v>40261.001547187843</v>
      </c>
      <c r="T818" s="38">
        <f t="shared" si="161"/>
        <v>40.261001547187846</v>
      </c>
      <c r="U818" s="38">
        <f t="shared" si="162"/>
        <v>2616.9651005672099</v>
      </c>
      <c r="V818" s="34"/>
      <c r="W818" s="34"/>
      <c r="X818" s="34"/>
      <c r="Y818" s="34"/>
      <c r="Z818" s="34"/>
      <c r="AA818" s="34"/>
      <c r="AB818" s="34"/>
      <c r="AC818" s="34"/>
      <c r="AD818" s="34"/>
      <c r="AE818" s="34"/>
      <c r="AF818" s="34"/>
      <c r="AG818" s="34"/>
    </row>
    <row r="819" spans="2:33" x14ac:dyDescent="0.75">
      <c r="B819" s="4" t="s">
        <v>9</v>
      </c>
      <c r="C819" s="4">
        <v>815</v>
      </c>
      <c r="D819" s="4">
        <v>226</v>
      </c>
      <c r="E819" s="4">
        <f t="shared" si="156"/>
        <v>8.6388888888888893</v>
      </c>
      <c r="F819" s="11">
        <v>31.1</v>
      </c>
      <c r="G819" s="11">
        <f t="shared" si="163"/>
        <v>-1.2777777777777777</v>
      </c>
      <c r="H819" s="11">
        <f t="shared" si="157"/>
        <v>-4.5999999999999996</v>
      </c>
      <c r="I819" s="11">
        <f>'Vehicle Data'!$B$6*'WLTP Calculations'!G819</f>
        <v>-373.98766666666666</v>
      </c>
      <c r="J819" s="11">
        <f>'Vehicle Data'!$B$6*9.81*'Vehicle Data'!$B$8</f>
        <v>57.42499320000001</v>
      </c>
      <c r="K819" s="11">
        <f>0.5*(1.225*'Vehicle Data'!B$9*'Vehicle Data'!B$7*'WLTP Calculations'!F819)</f>
        <v>3.7716525000000005</v>
      </c>
      <c r="L819" s="11">
        <f t="shared" si="164"/>
        <v>-0.31279102096666661</v>
      </c>
      <c r="M819" s="11">
        <f t="shared" si="165"/>
        <v>-2.7021668755731478</v>
      </c>
      <c r="N819" s="11">
        <f t="shared" si="166"/>
        <v>-2.4957658832620373</v>
      </c>
      <c r="O819" s="11">
        <f t="shared" si="158"/>
        <v>0</v>
      </c>
      <c r="P819" s="11">
        <f t="shared" si="159"/>
        <v>-566.53885550048244</v>
      </c>
      <c r="Q819" s="9">
        <f t="shared" si="167"/>
        <v>100183.90045410267</v>
      </c>
      <c r="R819" s="9">
        <f t="shared" si="160"/>
        <v>100.18390045410267</v>
      </c>
      <c r="S819" s="9">
        <f t="shared" si="168"/>
        <v>40827.540402688326</v>
      </c>
      <c r="T819" s="38">
        <f t="shared" si="161"/>
        <v>40.827540402688328</v>
      </c>
      <c r="U819" s="38">
        <f t="shared" si="162"/>
        <v>2653.7901261747411</v>
      </c>
      <c r="V819" s="34"/>
      <c r="W819" s="34"/>
      <c r="X819" s="34"/>
      <c r="Y819" s="34"/>
      <c r="Z819" s="34"/>
      <c r="AA819" s="34"/>
      <c r="AB819" s="34"/>
      <c r="AC819" s="34"/>
      <c r="AD819" s="34"/>
      <c r="AE819" s="34"/>
      <c r="AF819" s="34"/>
      <c r="AG819" s="34"/>
    </row>
    <row r="820" spans="2:33" x14ac:dyDescent="0.75">
      <c r="B820" s="4" t="s">
        <v>9</v>
      </c>
      <c r="C820" s="4">
        <v>816</v>
      </c>
      <c r="D820" s="4">
        <v>227</v>
      </c>
      <c r="E820" s="4">
        <f t="shared" si="156"/>
        <v>7.3055555555555554</v>
      </c>
      <c r="F820" s="11">
        <v>26.3</v>
      </c>
      <c r="G820" s="11">
        <f t="shared" si="163"/>
        <v>-1.2777777777777781</v>
      </c>
      <c r="H820" s="11">
        <f t="shared" si="157"/>
        <v>-4.6000000000000014</v>
      </c>
      <c r="I820" s="11">
        <f>'Vehicle Data'!$B$6*'WLTP Calculations'!G820</f>
        <v>-373.98766666666683</v>
      </c>
      <c r="J820" s="11">
        <f>'Vehicle Data'!$B$6*9.81*'Vehicle Data'!$B$8</f>
        <v>57.42499320000001</v>
      </c>
      <c r="K820" s="11">
        <f>0.5*(1.225*'Vehicle Data'!B$9*'Vehicle Data'!B$7*'WLTP Calculations'!F820)</f>
        <v>3.1895325000000003</v>
      </c>
      <c r="L820" s="11">
        <f t="shared" si="164"/>
        <v>-0.3133731409666668</v>
      </c>
      <c r="M820" s="11">
        <f t="shared" si="165"/>
        <v>-2.2893648909509268</v>
      </c>
      <c r="N820" s="11">
        <f t="shared" si="166"/>
        <v>-1.988200490082408</v>
      </c>
      <c r="O820" s="11">
        <f t="shared" si="158"/>
        <v>0</v>
      </c>
      <c r="P820" s="11">
        <f t="shared" si="159"/>
        <v>-453.30971173878902</v>
      </c>
      <c r="Q820" s="9">
        <f t="shared" si="167"/>
        <v>100183.90045410267</v>
      </c>
      <c r="R820" s="9">
        <f t="shared" si="160"/>
        <v>100.18390045410267</v>
      </c>
      <c r="S820" s="9">
        <f t="shared" si="168"/>
        <v>41280.850114427114</v>
      </c>
      <c r="T820" s="38">
        <f t="shared" si="161"/>
        <v>41.28085011442711</v>
      </c>
      <c r="U820" s="38">
        <f t="shared" si="162"/>
        <v>2683.2552574377623</v>
      </c>
      <c r="V820" s="34"/>
      <c r="W820" s="34"/>
      <c r="X820" s="34"/>
      <c r="Y820" s="34"/>
      <c r="Z820" s="34"/>
      <c r="AA820" s="34"/>
      <c r="AB820" s="34"/>
      <c r="AC820" s="34"/>
      <c r="AD820" s="34"/>
      <c r="AE820" s="34"/>
      <c r="AF820" s="34"/>
      <c r="AG820" s="34"/>
    </row>
    <row r="821" spans="2:33" x14ac:dyDescent="0.75">
      <c r="B821" s="4" t="s">
        <v>9</v>
      </c>
      <c r="C821" s="4">
        <v>817</v>
      </c>
      <c r="D821" s="4">
        <v>228</v>
      </c>
      <c r="E821" s="4">
        <f t="shared" si="156"/>
        <v>6.083333333333333</v>
      </c>
      <c r="F821" s="11">
        <v>21.9</v>
      </c>
      <c r="G821" s="11">
        <f t="shared" si="163"/>
        <v>-1.1527777777777777</v>
      </c>
      <c r="H821" s="11">
        <f t="shared" si="157"/>
        <v>-4.1500000000000004</v>
      </c>
      <c r="I821" s="11">
        <f>'Vehicle Data'!$B$6*'WLTP Calculations'!G821</f>
        <v>-337.40191666666669</v>
      </c>
      <c r="J821" s="11">
        <f>'Vehicle Data'!$B$6*9.81*'Vehicle Data'!$B$8</f>
        <v>57.42499320000001</v>
      </c>
      <c r="K821" s="11">
        <f>0.5*(1.225*'Vehicle Data'!B$9*'Vehicle Data'!B$7*'WLTP Calculations'!F821)</f>
        <v>2.6559225</v>
      </c>
      <c r="L821" s="11">
        <f t="shared" si="164"/>
        <v>-0.27732100096666668</v>
      </c>
      <c r="M821" s="11">
        <f t="shared" si="165"/>
        <v>-1.6870360892138889</v>
      </c>
      <c r="N821" s="11">
        <f t="shared" si="166"/>
        <v>-1.1924708949402776</v>
      </c>
      <c r="O821" s="11">
        <f t="shared" si="158"/>
        <v>0</v>
      </c>
      <c r="P821" s="11">
        <f t="shared" si="159"/>
        <v>-273.07583494132359</v>
      </c>
      <c r="Q821" s="9">
        <f t="shared" si="167"/>
        <v>100183.90045410267</v>
      </c>
      <c r="R821" s="9">
        <f t="shared" si="160"/>
        <v>100.18390045410267</v>
      </c>
      <c r="S821" s="9">
        <f t="shared" si="168"/>
        <v>41553.925949368437</v>
      </c>
      <c r="T821" s="38">
        <f t="shared" si="161"/>
        <v>41.553925949368434</v>
      </c>
      <c r="U821" s="38">
        <f t="shared" si="162"/>
        <v>2701.0051867089483</v>
      </c>
      <c r="V821" s="34"/>
      <c r="W821" s="34"/>
      <c r="X821" s="34"/>
      <c r="Y821" s="34"/>
      <c r="Z821" s="34"/>
      <c r="AA821" s="34"/>
      <c r="AB821" s="34"/>
      <c r="AC821" s="34"/>
      <c r="AD821" s="34"/>
      <c r="AE821" s="34"/>
      <c r="AF821" s="34"/>
      <c r="AG821" s="34"/>
    </row>
    <row r="822" spans="2:33" x14ac:dyDescent="0.75">
      <c r="B822" s="5" t="s">
        <v>9</v>
      </c>
      <c r="C822" s="4">
        <v>818</v>
      </c>
      <c r="D822" s="4">
        <v>229</v>
      </c>
      <c r="E822" s="4">
        <f t="shared" si="156"/>
        <v>5</v>
      </c>
      <c r="F822" s="11">
        <v>18</v>
      </c>
      <c r="G822" s="11">
        <f t="shared" si="163"/>
        <v>-0.68055555555555536</v>
      </c>
      <c r="H822" s="11">
        <f t="shared" si="157"/>
        <v>-2.4499999999999993</v>
      </c>
      <c r="I822" s="11">
        <f>'Vehicle Data'!$B$6*'WLTP Calculations'!G822</f>
        <v>-199.18908333333329</v>
      </c>
      <c r="J822" s="11">
        <f>'Vehicle Data'!$B$6*9.81*'Vehicle Data'!$B$8</f>
        <v>57.42499320000001</v>
      </c>
      <c r="K822" s="11">
        <f>0.5*(1.225*'Vehicle Data'!B$9*'Vehicle Data'!B$7*'WLTP Calculations'!F822)</f>
        <v>2.1829499999999999</v>
      </c>
      <c r="L822" s="11">
        <f t="shared" si="164"/>
        <v>-0.13958114013333325</v>
      </c>
      <c r="M822" s="11">
        <f t="shared" si="165"/>
        <v>-0.69790570066666624</v>
      </c>
      <c r="N822" s="11">
        <f t="shared" si="166"/>
        <v>-0.2084982170833331</v>
      </c>
      <c r="O822" s="11">
        <f t="shared" si="158"/>
        <v>0</v>
      </c>
      <c r="P822" s="11">
        <f t="shared" si="159"/>
        <v>-47.954589929166616</v>
      </c>
      <c r="Q822" s="9">
        <f t="shared" si="167"/>
        <v>100183.90045410267</v>
      </c>
      <c r="R822" s="9">
        <f t="shared" si="160"/>
        <v>100.18390045410267</v>
      </c>
      <c r="S822" s="9">
        <f t="shared" si="168"/>
        <v>41601.880539297606</v>
      </c>
      <c r="T822" s="38">
        <f t="shared" si="161"/>
        <v>41.601880539297603</v>
      </c>
      <c r="U822" s="38">
        <f t="shared" si="162"/>
        <v>2704.1222350543444</v>
      </c>
      <c r="V822" s="34"/>
      <c r="W822" s="34"/>
      <c r="X822" s="34"/>
      <c r="Y822" s="34"/>
      <c r="Z822" s="34"/>
      <c r="AA822" s="34"/>
      <c r="AB822" s="34"/>
      <c r="AC822" s="34"/>
      <c r="AD822" s="34"/>
      <c r="AE822" s="34"/>
      <c r="AF822" s="34"/>
      <c r="AG822" s="34"/>
    </row>
    <row r="823" spans="2:33" x14ac:dyDescent="0.75">
      <c r="B823" s="4" t="s">
        <v>9</v>
      </c>
      <c r="C823" s="4">
        <v>819</v>
      </c>
      <c r="D823" s="4">
        <v>230</v>
      </c>
      <c r="E823" s="4">
        <f t="shared" si="156"/>
        <v>4.7222222222222223</v>
      </c>
      <c r="F823" s="11">
        <v>17</v>
      </c>
      <c r="G823" s="11">
        <f t="shared" si="163"/>
        <v>0</v>
      </c>
      <c r="H823" s="11">
        <f t="shared" si="157"/>
        <v>0</v>
      </c>
      <c r="I823" s="11">
        <f>'Vehicle Data'!$B$6*'WLTP Calculations'!G823</f>
        <v>0</v>
      </c>
      <c r="J823" s="11">
        <f>'Vehicle Data'!$B$6*9.81*'Vehicle Data'!$B$8</f>
        <v>57.42499320000001</v>
      </c>
      <c r="K823" s="11">
        <f>0.5*(1.225*'Vehicle Data'!B$9*'Vehicle Data'!B$7*'WLTP Calculations'!F823)</f>
        <v>2.0616750000000001</v>
      </c>
      <c r="L823" s="11">
        <f t="shared" si="164"/>
        <v>5.9486668200000009E-2</v>
      </c>
      <c r="M823" s="11">
        <f t="shared" si="165"/>
        <v>0.28090926650000003</v>
      </c>
      <c r="N823" s="11">
        <f t="shared" si="166"/>
        <v>0.73663365791666657</v>
      </c>
      <c r="O823" s="11">
        <f t="shared" si="158"/>
        <v>170.16237497874997</v>
      </c>
      <c r="P823" s="11">
        <f t="shared" si="159"/>
        <v>0</v>
      </c>
      <c r="Q823" s="9">
        <f t="shared" si="167"/>
        <v>100354.06282908142</v>
      </c>
      <c r="R823" s="9">
        <f t="shared" si="160"/>
        <v>100.35406282908141</v>
      </c>
      <c r="S823" s="9">
        <f t="shared" si="168"/>
        <v>41601.880539297606</v>
      </c>
      <c r="T823" s="38">
        <f t="shared" si="161"/>
        <v>41.601880539297603</v>
      </c>
      <c r="U823" s="38">
        <f t="shared" si="162"/>
        <v>2704.1222350543444</v>
      </c>
      <c r="V823" s="34"/>
      <c r="W823" s="34"/>
      <c r="X823" s="34"/>
      <c r="Y823" s="34"/>
      <c r="Z823" s="34"/>
      <c r="AA823" s="34"/>
      <c r="AB823" s="34"/>
      <c r="AC823" s="34"/>
      <c r="AD823" s="34"/>
      <c r="AE823" s="34"/>
      <c r="AF823" s="34"/>
      <c r="AG823" s="34"/>
    </row>
    <row r="824" spans="2:33" x14ac:dyDescent="0.75">
      <c r="B824" s="4" t="s">
        <v>9</v>
      </c>
      <c r="C824" s="4">
        <v>820</v>
      </c>
      <c r="D824" s="4">
        <v>231</v>
      </c>
      <c r="E824" s="4">
        <f t="shared" si="156"/>
        <v>5</v>
      </c>
      <c r="F824" s="11">
        <v>18</v>
      </c>
      <c r="G824" s="11">
        <f t="shared" si="163"/>
        <v>0.61111111111111072</v>
      </c>
      <c r="H824" s="11">
        <f t="shared" si="157"/>
        <v>2.1999999999999993</v>
      </c>
      <c r="I824" s="11">
        <f>'Vehicle Data'!$B$6*'WLTP Calculations'!G824</f>
        <v>178.86366666666657</v>
      </c>
      <c r="J824" s="11">
        <f>'Vehicle Data'!$B$6*9.81*'Vehicle Data'!$B$8</f>
        <v>57.42499320000001</v>
      </c>
      <c r="K824" s="11">
        <f>0.5*(1.225*'Vehicle Data'!B$9*'Vehicle Data'!B$7*'WLTP Calculations'!F824)</f>
        <v>2.1829499999999999</v>
      </c>
      <c r="L824" s="11">
        <f t="shared" si="164"/>
        <v>0.2384716098666666</v>
      </c>
      <c r="M824" s="11">
        <f t="shared" si="165"/>
        <v>1.192358049333333</v>
      </c>
      <c r="N824" s="11">
        <f t="shared" si="166"/>
        <v>1.5961711385759259</v>
      </c>
      <c r="O824" s="11">
        <f t="shared" si="158"/>
        <v>370.3117041496148</v>
      </c>
      <c r="P824" s="11">
        <f t="shared" si="159"/>
        <v>0</v>
      </c>
      <c r="Q824" s="9">
        <f t="shared" si="167"/>
        <v>100724.37453323104</v>
      </c>
      <c r="R824" s="9">
        <f t="shared" si="160"/>
        <v>100.72437453323104</v>
      </c>
      <c r="S824" s="9">
        <f t="shared" si="168"/>
        <v>41601.880539297606</v>
      </c>
      <c r="T824" s="38">
        <f t="shared" si="161"/>
        <v>41.601880539297603</v>
      </c>
      <c r="U824" s="38">
        <f t="shared" si="162"/>
        <v>2704.1222350543444</v>
      </c>
      <c r="V824" s="34"/>
      <c r="W824" s="34"/>
      <c r="X824" s="34"/>
      <c r="Y824" s="34"/>
      <c r="Z824" s="34"/>
      <c r="AA824" s="34"/>
      <c r="AB824" s="34"/>
      <c r="AC824" s="34"/>
      <c r="AD824" s="34"/>
      <c r="AE824" s="34"/>
      <c r="AF824" s="34"/>
      <c r="AG824" s="34"/>
    </row>
    <row r="825" spans="2:33" x14ac:dyDescent="0.75">
      <c r="B825" s="4" t="s">
        <v>9</v>
      </c>
      <c r="C825" s="4">
        <v>821</v>
      </c>
      <c r="D825" s="4">
        <v>232</v>
      </c>
      <c r="E825" s="4">
        <f t="shared" si="156"/>
        <v>5.9444444444444438</v>
      </c>
      <c r="F825" s="11">
        <v>21.4</v>
      </c>
      <c r="G825" s="11">
        <f t="shared" si="163"/>
        <v>0.94444444444444464</v>
      </c>
      <c r="H825" s="11">
        <f t="shared" si="157"/>
        <v>3.4000000000000004</v>
      </c>
      <c r="I825" s="11">
        <f>'Vehicle Data'!$B$6*'WLTP Calculations'!G825</f>
        <v>276.42566666666676</v>
      </c>
      <c r="J825" s="11">
        <f>'Vehicle Data'!$B$6*9.81*'Vehicle Data'!$B$8</f>
        <v>57.42499320000001</v>
      </c>
      <c r="K825" s="11">
        <f>0.5*(1.225*'Vehicle Data'!B$9*'Vehicle Data'!B$7*'WLTP Calculations'!F825)</f>
        <v>2.5952850000000001</v>
      </c>
      <c r="L825" s="11">
        <f t="shared" si="164"/>
        <v>0.33644594486666679</v>
      </c>
      <c r="M825" s="11">
        <f t="shared" si="165"/>
        <v>1.9999842278185189</v>
      </c>
      <c r="N825" s="11">
        <f t="shared" si="166"/>
        <v>2.1182758834500004</v>
      </c>
      <c r="O825" s="11">
        <f t="shared" si="158"/>
        <v>493.55828084385007</v>
      </c>
      <c r="P825" s="11">
        <f t="shared" si="159"/>
        <v>0</v>
      </c>
      <c r="Q825" s="9">
        <f t="shared" si="167"/>
        <v>101217.93281407488</v>
      </c>
      <c r="R825" s="9">
        <f t="shared" si="160"/>
        <v>101.21793281407489</v>
      </c>
      <c r="S825" s="9">
        <f t="shared" si="168"/>
        <v>41601.880539297606</v>
      </c>
      <c r="T825" s="38">
        <f t="shared" si="161"/>
        <v>41.601880539297603</v>
      </c>
      <c r="U825" s="38">
        <f t="shared" si="162"/>
        <v>2704.1222350543444</v>
      </c>
      <c r="V825" s="34"/>
      <c r="W825" s="34"/>
      <c r="X825" s="34"/>
      <c r="Y825" s="34"/>
      <c r="Z825" s="34"/>
      <c r="AA825" s="34"/>
      <c r="AB825" s="34"/>
      <c r="AC825" s="34"/>
      <c r="AD825" s="34"/>
      <c r="AE825" s="34"/>
      <c r="AF825" s="34"/>
      <c r="AG825" s="34"/>
    </row>
    <row r="826" spans="2:33" x14ac:dyDescent="0.75">
      <c r="B826" s="4" t="s">
        <v>9</v>
      </c>
      <c r="C826" s="4">
        <v>822</v>
      </c>
      <c r="D826" s="4">
        <v>233</v>
      </c>
      <c r="E826" s="4">
        <f t="shared" si="156"/>
        <v>6.8888888888888893</v>
      </c>
      <c r="F826" s="11">
        <v>24.8</v>
      </c>
      <c r="G826" s="11">
        <f t="shared" si="163"/>
        <v>0.90277777777777768</v>
      </c>
      <c r="H826" s="11">
        <f t="shared" si="157"/>
        <v>3.25</v>
      </c>
      <c r="I826" s="11">
        <f>'Vehicle Data'!$B$6*'WLTP Calculations'!G826</f>
        <v>264.23041666666666</v>
      </c>
      <c r="J826" s="11">
        <f>'Vehicle Data'!$B$6*9.81*'Vehicle Data'!$B$8</f>
        <v>57.42499320000001</v>
      </c>
      <c r="K826" s="11">
        <f>0.5*(1.225*'Vehicle Data'!B$9*'Vehicle Data'!B$7*'WLTP Calculations'!F826)</f>
        <v>3.0076200000000002</v>
      </c>
      <c r="L826" s="11">
        <f t="shared" si="164"/>
        <v>0.32466302986666667</v>
      </c>
      <c r="M826" s="11">
        <f t="shared" si="165"/>
        <v>2.2365675390814816</v>
      </c>
      <c r="N826" s="11">
        <f t="shared" si="166"/>
        <v>2.2990488366282404</v>
      </c>
      <c r="O826" s="11">
        <f t="shared" si="158"/>
        <v>537.97742777100825</v>
      </c>
      <c r="P826" s="11">
        <f t="shared" si="159"/>
        <v>0</v>
      </c>
      <c r="Q826" s="9">
        <f t="shared" si="167"/>
        <v>101755.91024184589</v>
      </c>
      <c r="R826" s="9">
        <f t="shared" si="160"/>
        <v>101.7559102418459</v>
      </c>
      <c r="S826" s="9">
        <f t="shared" si="168"/>
        <v>41601.880539297606</v>
      </c>
      <c r="T826" s="38">
        <f t="shared" si="161"/>
        <v>41.601880539297603</v>
      </c>
      <c r="U826" s="38">
        <f t="shared" si="162"/>
        <v>2704.1222350543444</v>
      </c>
      <c r="V826" s="34"/>
      <c r="W826" s="34"/>
      <c r="X826" s="34"/>
      <c r="Y826" s="34"/>
      <c r="Z826" s="34"/>
      <c r="AA826" s="34"/>
      <c r="AB826" s="34"/>
      <c r="AC826" s="34"/>
      <c r="AD826" s="34"/>
      <c r="AE826" s="34"/>
      <c r="AF826" s="34"/>
      <c r="AG826" s="34"/>
    </row>
    <row r="827" spans="2:33" x14ac:dyDescent="0.75">
      <c r="B827" s="4" t="s">
        <v>9</v>
      </c>
      <c r="C827" s="4">
        <v>823</v>
      </c>
      <c r="D827" s="4">
        <v>234</v>
      </c>
      <c r="E827" s="4">
        <f t="shared" si="156"/>
        <v>7.7499999999999991</v>
      </c>
      <c r="F827" s="11">
        <v>27.9</v>
      </c>
      <c r="G827" s="11">
        <f t="shared" si="163"/>
        <v>0.83333333333333304</v>
      </c>
      <c r="H827" s="11">
        <f t="shared" si="157"/>
        <v>3</v>
      </c>
      <c r="I827" s="11">
        <f>'Vehicle Data'!$B$6*'WLTP Calculations'!G827</f>
        <v>243.90499999999994</v>
      </c>
      <c r="J827" s="11">
        <f>'Vehicle Data'!$B$6*9.81*'Vehicle Data'!$B$8</f>
        <v>57.42499320000001</v>
      </c>
      <c r="K827" s="11">
        <f>0.5*(1.225*'Vehicle Data'!B$9*'Vehicle Data'!B$7*'WLTP Calculations'!F827)</f>
        <v>3.3835725000000001</v>
      </c>
      <c r="L827" s="11">
        <f t="shared" si="164"/>
        <v>0.30471356569999997</v>
      </c>
      <c r="M827" s="11">
        <f t="shared" si="165"/>
        <v>2.3615301341749997</v>
      </c>
      <c r="N827" s="11">
        <f t="shared" si="166"/>
        <v>2.3292607624430559</v>
      </c>
      <c r="O827" s="11">
        <f t="shared" si="158"/>
        <v>547.37627917411817</v>
      </c>
      <c r="P827" s="11">
        <f t="shared" si="159"/>
        <v>0</v>
      </c>
      <c r="Q827" s="9">
        <f t="shared" si="167"/>
        <v>102303.28652102001</v>
      </c>
      <c r="R827" s="9">
        <f t="shared" si="160"/>
        <v>102.30328652102001</v>
      </c>
      <c r="S827" s="9">
        <f t="shared" si="168"/>
        <v>41601.880539297606</v>
      </c>
      <c r="T827" s="38">
        <f t="shared" si="161"/>
        <v>41.601880539297603</v>
      </c>
      <c r="U827" s="38">
        <f t="shared" si="162"/>
        <v>2704.1222350543444</v>
      </c>
      <c r="V827" s="34"/>
      <c r="W827" s="34"/>
      <c r="X827" s="34"/>
      <c r="Y827" s="34"/>
      <c r="Z827" s="34"/>
      <c r="AA827" s="34"/>
      <c r="AB827" s="34"/>
      <c r="AC827" s="34"/>
      <c r="AD827" s="34"/>
      <c r="AE827" s="34"/>
      <c r="AF827" s="34"/>
      <c r="AG827" s="34"/>
    </row>
    <row r="828" spans="2:33" x14ac:dyDescent="0.75">
      <c r="B828" s="4" t="s">
        <v>9</v>
      </c>
      <c r="C828" s="4">
        <v>824</v>
      </c>
      <c r="D828" s="4">
        <v>235</v>
      </c>
      <c r="E828" s="4">
        <f t="shared" si="156"/>
        <v>8.5555555555555554</v>
      </c>
      <c r="F828" s="11">
        <v>30.8</v>
      </c>
      <c r="G828" s="11">
        <f t="shared" si="163"/>
        <v>0.70833333333333348</v>
      </c>
      <c r="H828" s="11">
        <f t="shared" si="157"/>
        <v>2.5500000000000007</v>
      </c>
      <c r="I828" s="11">
        <f>'Vehicle Data'!$B$6*'WLTP Calculations'!G828</f>
        <v>207.31925000000007</v>
      </c>
      <c r="J828" s="11">
        <f>'Vehicle Data'!$B$6*9.81*'Vehicle Data'!$B$8</f>
        <v>57.42499320000001</v>
      </c>
      <c r="K828" s="11">
        <f>0.5*(1.225*'Vehicle Data'!B$9*'Vehicle Data'!B$7*'WLTP Calculations'!F828)</f>
        <v>3.7352700000000003</v>
      </c>
      <c r="L828" s="11">
        <f t="shared" si="164"/>
        <v>0.26847951320000008</v>
      </c>
      <c r="M828" s="11">
        <f t="shared" si="165"/>
        <v>2.2969913907111117</v>
      </c>
      <c r="N828" s="11">
        <f t="shared" si="166"/>
        <v>2.231196598216667</v>
      </c>
      <c r="O828" s="11">
        <f t="shared" si="158"/>
        <v>526.56239717913343</v>
      </c>
      <c r="P828" s="11">
        <f t="shared" si="159"/>
        <v>0</v>
      </c>
      <c r="Q828" s="9">
        <f t="shared" si="167"/>
        <v>102829.84891819915</v>
      </c>
      <c r="R828" s="9">
        <f t="shared" si="160"/>
        <v>102.82984891819915</v>
      </c>
      <c r="S828" s="9">
        <f t="shared" si="168"/>
        <v>41601.880539297606</v>
      </c>
      <c r="T828" s="38">
        <f t="shared" si="161"/>
        <v>41.601880539297603</v>
      </c>
      <c r="U828" s="38">
        <f t="shared" si="162"/>
        <v>2704.1222350543444</v>
      </c>
      <c r="V828" s="34"/>
      <c r="W828" s="34"/>
      <c r="X828" s="34"/>
      <c r="Y828" s="34"/>
      <c r="Z828" s="34"/>
      <c r="AA828" s="34"/>
      <c r="AB828" s="34"/>
      <c r="AC828" s="34"/>
      <c r="AD828" s="34"/>
      <c r="AE828" s="34"/>
      <c r="AF828" s="34"/>
      <c r="AG828" s="34"/>
    </row>
    <row r="829" spans="2:33" x14ac:dyDescent="0.75">
      <c r="B829" s="4" t="s">
        <v>9</v>
      </c>
      <c r="C829" s="4">
        <v>825</v>
      </c>
      <c r="D829" s="4">
        <v>236</v>
      </c>
      <c r="E829" s="4">
        <f t="shared" si="156"/>
        <v>9.1666666666666661</v>
      </c>
      <c r="F829" s="11">
        <v>33</v>
      </c>
      <c r="G829" s="11">
        <f t="shared" si="163"/>
        <v>0.59722222222222232</v>
      </c>
      <c r="H829" s="11">
        <f t="shared" si="157"/>
        <v>2.1500000000000004</v>
      </c>
      <c r="I829" s="11">
        <f>'Vehicle Data'!$B$6*'WLTP Calculations'!G829</f>
        <v>174.7985833333334</v>
      </c>
      <c r="J829" s="11">
        <f>'Vehicle Data'!$B$6*9.81*'Vehicle Data'!$B$8</f>
        <v>57.42499320000001</v>
      </c>
      <c r="K829" s="11">
        <f>0.5*(1.225*'Vehicle Data'!B$9*'Vehicle Data'!B$7*'WLTP Calculations'!F829)</f>
        <v>4.0020750000000005</v>
      </c>
      <c r="L829" s="11">
        <f t="shared" si="164"/>
        <v>0.23622565153333341</v>
      </c>
      <c r="M829" s="11">
        <f t="shared" si="165"/>
        <v>2.1654018057222228</v>
      </c>
      <c r="N829" s="11">
        <f t="shared" si="166"/>
        <v>2.1959079443986118</v>
      </c>
      <c r="O829" s="11">
        <f t="shared" si="158"/>
        <v>520.43018282247101</v>
      </c>
      <c r="P829" s="11">
        <f t="shared" si="159"/>
        <v>0</v>
      </c>
      <c r="Q829" s="9">
        <f t="shared" si="167"/>
        <v>103350.27910102162</v>
      </c>
      <c r="R829" s="9">
        <f t="shared" si="160"/>
        <v>103.35027910102161</v>
      </c>
      <c r="S829" s="9">
        <f t="shared" si="168"/>
        <v>41601.880539297606</v>
      </c>
      <c r="T829" s="38">
        <f t="shared" si="161"/>
        <v>41.601880539297603</v>
      </c>
      <c r="U829" s="38">
        <f t="shared" si="162"/>
        <v>2704.1222350543444</v>
      </c>
      <c r="V829" s="34"/>
      <c r="W829" s="34"/>
      <c r="X829" s="34"/>
      <c r="Y829" s="34"/>
      <c r="Z829" s="34"/>
      <c r="AA829" s="34"/>
      <c r="AB829" s="34"/>
      <c r="AC829" s="34"/>
      <c r="AD829" s="34"/>
      <c r="AE829" s="34"/>
      <c r="AF829" s="34"/>
      <c r="AG829" s="34"/>
    </row>
    <row r="830" spans="2:33" x14ac:dyDescent="0.75">
      <c r="B830" s="4" t="s">
        <v>9</v>
      </c>
      <c r="C830" s="4">
        <v>826</v>
      </c>
      <c r="D830" s="4">
        <v>237</v>
      </c>
      <c r="E830" s="4">
        <f t="shared" si="156"/>
        <v>9.75</v>
      </c>
      <c r="F830" s="11">
        <v>35.1</v>
      </c>
      <c r="G830" s="11">
        <f t="shared" si="163"/>
        <v>0.56944444444444464</v>
      </c>
      <c r="H830" s="11">
        <f t="shared" si="157"/>
        <v>2.0500000000000007</v>
      </c>
      <c r="I830" s="11">
        <f>'Vehicle Data'!$B$6*'WLTP Calculations'!G830</f>
        <v>166.66841666666676</v>
      </c>
      <c r="J830" s="11">
        <f>'Vehicle Data'!$B$6*9.81*'Vehicle Data'!$B$8</f>
        <v>57.42499320000001</v>
      </c>
      <c r="K830" s="11">
        <f>0.5*(1.225*'Vehicle Data'!B$9*'Vehicle Data'!B$7*'WLTP Calculations'!F830)</f>
        <v>4.2567525000000002</v>
      </c>
      <c r="L830" s="11">
        <f t="shared" si="164"/>
        <v>0.22835016236666678</v>
      </c>
      <c r="M830" s="11">
        <f t="shared" si="165"/>
        <v>2.2264140830750012</v>
      </c>
      <c r="N830" s="11">
        <f t="shared" si="166"/>
        <v>2.2282550767879634</v>
      </c>
      <c r="O830" s="11">
        <f t="shared" si="158"/>
        <v>530.32470827553527</v>
      </c>
      <c r="P830" s="11">
        <f t="shared" si="159"/>
        <v>0</v>
      </c>
      <c r="Q830" s="9">
        <f t="shared" si="167"/>
        <v>103880.60380929716</v>
      </c>
      <c r="R830" s="9">
        <f t="shared" si="160"/>
        <v>103.88060380929716</v>
      </c>
      <c r="S830" s="9">
        <f t="shared" si="168"/>
        <v>41601.880539297606</v>
      </c>
      <c r="T830" s="38">
        <f t="shared" si="161"/>
        <v>41.601880539297603</v>
      </c>
      <c r="U830" s="38">
        <f t="shared" si="162"/>
        <v>2704.1222350543444</v>
      </c>
      <c r="V830" s="34"/>
      <c r="W830" s="34"/>
      <c r="X830" s="34"/>
      <c r="Y830" s="34"/>
      <c r="Z830" s="34"/>
      <c r="AA830" s="34"/>
      <c r="AB830" s="34"/>
      <c r="AC830" s="34"/>
      <c r="AD830" s="34"/>
      <c r="AE830" s="34"/>
      <c r="AF830" s="34"/>
      <c r="AG830" s="34"/>
    </row>
    <row r="831" spans="2:33" x14ac:dyDescent="0.75">
      <c r="B831" s="4" t="s">
        <v>9</v>
      </c>
      <c r="C831" s="4">
        <v>827</v>
      </c>
      <c r="D831" s="4">
        <v>238</v>
      </c>
      <c r="E831" s="4">
        <f t="shared" si="156"/>
        <v>10.305555555555555</v>
      </c>
      <c r="F831" s="11">
        <v>37.1</v>
      </c>
      <c r="G831" s="11">
        <f t="shared" si="163"/>
        <v>0.52777777777777768</v>
      </c>
      <c r="H831" s="11">
        <f t="shared" si="157"/>
        <v>1.8999999999999986</v>
      </c>
      <c r="I831" s="11">
        <f>'Vehicle Data'!$B$6*'WLTP Calculations'!G831</f>
        <v>154.47316666666666</v>
      </c>
      <c r="J831" s="11">
        <f>'Vehicle Data'!$B$6*9.81*'Vehicle Data'!$B$8</f>
        <v>57.42499320000001</v>
      </c>
      <c r="K831" s="11">
        <f>0.5*(1.225*'Vehicle Data'!B$9*'Vehicle Data'!B$7*'WLTP Calculations'!F831)</f>
        <v>4.4993025000000006</v>
      </c>
      <c r="L831" s="11">
        <f t="shared" si="164"/>
        <v>0.21639746236666668</v>
      </c>
      <c r="M831" s="11">
        <f t="shared" si="165"/>
        <v>2.2300960705009261</v>
      </c>
      <c r="N831" s="11">
        <f t="shared" si="166"/>
        <v>2.3951885449583337</v>
      </c>
      <c r="O831" s="11">
        <f t="shared" si="158"/>
        <v>572.45006224504175</v>
      </c>
      <c r="P831" s="11">
        <f t="shared" si="159"/>
        <v>0</v>
      </c>
      <c r="Q831" s="9">
        <f t="shared" si="167"/>
        <v>104453.0538715422</v>
      </c>
      <c r="R831" s="9">
        <f t="shared" si="160"/>
        <v>104.4530538715422</v>
      </c>
      <c r="S831" s="9">
        <f t="shared" si="168"/>
        <v>41601.880539297606</v>
      </c>
      <c r="T831" s="38">
        <f t="shared" si="161"/>
        <v>41.601880539297603</v>
      </c>
      <c r="U831" s="38">
        <f t="shared" si="162"/>
        <v>2704.1222350543444</v>
      </c>
      <c r="V831" s="34"/>
      <c r="W831" s="34"/>
      <c r="X831" s="34"/>
      <c r="Y831" s="34"/>
      <c r="Z831" s="34"/>
      <c r="AA831" s="34"/>
      <c r="AB831" s="34"/>
      <c r="AC831" s="34"/>
      <c r="AD831" s="34"/>
      <c r="AE831" s="34"/>
      <c r="AF831" s="34"/>
      <c r="AG831" s="34"/>
    </row>
    <row r="832" spans="2:33" x14ac:dyDescent="0.75">
      <c r="B832" s="4" t="s">
        <v>9</v>
      </c>
      <c r="C832" s="4">
        <v>828</v>
      </c>
      <c r="D832" s="4">
        <v>239</v>
      </c>
      <c r="E832" s="4">
        <f t="shared" si="156"/>
        <v>10.805555555555555</v>
      </c>
      <c r="F832" s="11">
        <v>38.9</v>
      </c>
      <c r="G832" s="11">
        <f t="shared" si="163"/>
        <v>0.59722222222222232</v>
      </c>
      <c r="H832" s="11">
        <f t="shared" si="157"/>
        <v>2.1499999999999986</v>
      </c>
      <c r="I832" s="11">
        <f>'Vehicle Data'!$B$6*'WLTP Calculations'!G832</f>
        <v>174.7985833333334</v>
      </c>
      <c r="J832" s="11">
        <f>'Vehicle Data'!$B$6*9.81*'Vehicle Data'!$B$8</f>
        <v>57.42499320000001</v>
      </c>
      <c r="K832" s="11">
        <f>0.5*(1.225*'Vehicle Data'!B$9*'Vehicle Data'!B$7*'WLTP Calculations'!F832)</f>
        <v>4.7175975000000001</v>
      </c>
      <c r="L832" s="11">
        <f t="shared" si="164"/>
        <v>0.23694117403333342</v>
      </c>
      <c r="M832" s="11">
        <f t="shared" si="165"/>
        <v>2.5602810194157417</v>
      </c>
      <c r="N832" s="11">
        <f t="shared" si="166"/>
        <v>2.8312894218578704</v>
      </c>
      <c r="O832" s="11">
        <f t="shared" si="158"/>
        <v>679.50946124588893</v>
      </c>
      <c r="P832" s="11">
        <f t="shared" si="159"/>
        <v>0</v>
      </c>
      <c r="Q832" s="9">
        <f t="shared" si="167"/>
        <v>105132.56333278809</v>
      </c>
      <c r="R832" s="9">
        <f t="shared" si="160"/>
        <v>105.1325633327881</v>
      </c>
      <c r="S832" s="9">
        <f t="shared" si="168"/>
        <v>41601.880539297606</v>
      </c>
      <c r="T832" s="38">
        <f t="shared" si="161"/>
        <v>41.601880539297603</v>
      </c>
      <c r="U832" s="38">
        <f t="shared" si="162"/>
        <v>2704.1222350543444</v>
      </c>
      <c r="V832" s="34"/>
      <c r="W832" s="34"/>
      <c r="X832" s="34"/>
      <c r="Y832" s="34"/>
      <c r="Z832" s="34"/>
      <c r="AA832" s="34"/>
      <c r="AB832" s="34"/>
      <c r="AC832" s="34"/>
      <c r="AD832" s="34"/>
      <c r="AE832" s="34"/>
      <c r="AF832" s="34"/>
      <c r="AG832" s="34"/>
    </row>
    <row r="833" spans="2:33" x14ac:dyDescent="0.75">
      <c r="B833" s="4" t="s">
        <v>9</v>
      </c>
      <c r="C833" s="4">
        <v>829</v>
      </c>
      <c r="D833" s="4">
        <v>240</v>
      </c>
      <c r="E833" s="4">
        <f t="shared" si="156"/>
        <v>11.5</v>
      </c>
      <c r="F833" s="11">
        <v>41.4</v>
      </c>
      <c r="G833" s="11">
        <f t="shared" si="163"/>
        <v>0.70833333333333304</v>
      </c>
      <c r="H833" s="11">
        <f t="shared" si="157"/>
        <v>2.5500000000000007</v>
      </c>
      <c r="I833" s="11">
        <f>'Vehicle Data'!$B$6*'WLTP Calculations'!G833</f>
        <v>207.31924999999993</v>
      </c>
      <c r="J833" s="11">
        <f>'Vehicle Data'!$B$6*9.81*'Vehicle Data'!$B$8</f>
        <v>57.42499320000001</v>
      </c>
      <c r="K833" s="11">
        <f>0.5*(1.225*'Vehicle Data'!B$9*'Vehicle Data'!B$7*'WLTP Calculations'!F833)</f>
        <v>5.0207850000000001</v>
      </c>
      <c r="L833" s="11">
        <f t="shared" si="164"/>
        <v>0.26976502819999992</v>
      </c>
      <c r="M833" s="11">
        <f t="shared" si="165"/>
        <v>3.102297824299999</v>
      </c>
      <c r="N833" s="11">
        <f t="shared" si="166"/>
        <v>3.1519555465203695</v>
      </c>
      <c r="O833" s="11">
        <f t="shared" si="158"/>
        <v>759.62128671140908</v>
      </c>
      <c r="P833" s="11">
        <f t="shared" si="159"/>
        <v>0</v>
      </c>
      <c r="Q833" s="9">
        <f t="shared" si="167"/>
        <v>105892.1846194995</v>
      </c>
      <c r="R833" s="9">
        <f t="shared" si="160"/>
        <v>105.8921846194995</v>
      </c>
      <c r="S833" s="9">
        <f t="shared" si="168"/>
        <v>41601.880539297606</v>
      </c>
      <c r="T833" s="38">
        <f t="shared" si="161"/>
        <v>41.601880539297603</v>
      </c>
      <c r="U833" s="38">
        <f t="shared" si="162"/>
        <v>2704.1222350543444</v>
      </c>
      <c r="V833" s="34"/>
      <c r="W833" s="34"/>
      <c r="X833" s="34"/>
      <c r="Y833" s="34"/>
      <c r="Z833" s="34"/>
      <c r="AA833" s="34"/>
      <c r="AB833" s="34"/>
      <c r="AC833" s="34"/>
      <c r="AD833" s="34"/>
      <c r="AE833" s="34"/>
      <c r="AF833" s="34"/>
      <c r="AG833" s="34"/>
    </row>
    <row r="834" spans="2:33" x14ac:dyDescent="0.75">
      <c r="B834" s="4" t="s">
        <v>9</v>
      </c>
      <c r="C834" s="4">
        <v>830</v>
      </c>
      <c r="D834" s="4">
        <v>241</v>
      </c>
      <c r="E834" s="4">
        <f t="shared" si="156"/>
        <v>12.222222222222221</v>
      </c>
      <c r="F834" s="11">
        <v>44</v>
      </c>
      <c r="G834" s="11">
        <f t="shared" si="163"/>
        <v>0.68055555555555536</v>
      </c>
      <c r="H834" s="11">
        <f t="shared" si="157"/>
        <v>2.4499999999999993</v>
      </c>
      <c r="I834" s="11">
        <f>'Vehicle Data'!$B$6*'WLTP Calculations'!G834</f>
        <v>199.18908333333329</v>
      </c>
      <c r="J834" s="11">
        <f>'Vehicle Data'!$B$6*9.81*'Vehicle Data'!$B$8</f>
        <v>57.42499320000001</v>
      </c>
      <c r="K834" s="11">
        <f>0.5*(1.225*'Vehicle Data'!B$9*'Vehicle Data'!B$7*'WLTP Calculations'!F834)</f>
        <v>5.3361000000000001</v>
      </c>
      <c r="L834" s="11">
        <f t="shared" si="164"/>
        <v>0.26195017653333325</v>
      </c>
      <c r="M834" s="11">
        <f t="shared" si="165"/>
        <v>3.2016132687407395</v>
      </c>
      <c r="N834" s="11">
        <f t="shared" si="166"/>
        <v>2.9733965577375003</v>
      </c>
      <c r="O834" s="11">
        <f t="shared" si="158"/>
        <v>719.56196697247503</v>
      </c>
      <c r="P834" s="11">
        <f t="shared" si="159"/>
        <v>0</v>
      </c>
      <c r="Q834" s="9">
        <f t="shared" si="167"/>
        <v>106611.74658647197</v>
      </c>
      <c r="R834" s="9">
        <f t="shared" si="160"/>
        <v>106.61174658647197</v>
      </c>
      <c r="S834" s="9">
        <f t="shared" si="168"/>
        <v>41601.880539297606</v>
      </c>
      <c r="T834" s="38">
        <f t="shared" si="161"/>
        <v>41.601880539297603</v>
      </c>
      <c r="U834" s="38">
        <f t="shared" si="162"/>
        <v>2704.1222350543444</v>
      </c>
      <c r="V834" s="34"/>
      <c r="W834" s="34"/>
      <c r="X834" s="34"/>
      <c r="Y834" s="34"/>
      <c r="Z834" s="34"/>
      <c r="AA834" s="34"/>
      <c r="AB834" s="34"/>
      <c r="AC834" s="34"/>
      <c r="AD834" s="34"/>
      <c r="AE834" s="34"/>
      <c r="AF834" s="34"/>
      <c r="AG834" s="34"/>
    </row>
    <row r="835" spans="2:33" x14ac:dyDescent="0.75">
      <c r="B835" s="4" t="s">
        <v>9</v>
      </c>
      <c r="C835" s="4">
        <v>831</v>
      </c>
      <c r="D835" s="4">
        <v>242</v>
      </c>
      <c r="E835" s="4">
        <f t="shared" si="156"/>
        <v>12.861111111111111</v>
      </c>
      <c r="F835" s="11">
        <v>46.3</v>
      </c>
      <c r="G835" s="11">
        <f t="shared" si="163"/>
        <v>0.51388888888888928</v>
      </c>
      <c r="H835" s="11">
        <f t="shared" si="157"/>
        <v>1.8500000000000014</v>
      </c>
      <c r="I835" s="11">
        <f>'Vehicle Data'!$B$6*'WLTP Calculations'!G835</f>
        <v>150.40808333333348</v>
      </c>
      <c r="J835" s="11">
        <f>'Vehicle Data'!$B$6*9.81*'Vehicle Data'!$B$8</f>
        <v>57.42499320000001</v>
      </c>
      <c r="K835" s="11">
        <f>0.5*(1.225*'Vehicle Data'!B$9*'Vehicle Data'!B$7*'WLTP Calculations'!F835)</f>
        <v>5.6150324999999999</v>
      </c>
      <c r="L835" s="11">
        <f t="shared" si="164"/>
        <v>0.2134481090333335</v>
      </c>
      <c r="M835" s="11">
        <f t="shared" si="165"/>
        <v>2.7451798467342612</v>
      </c>
      <c r="N835" s="11">
        <f t="shared" si="166"/>
        <v>2.3030472838379645</v>
      </c>
      <c r="O835" s="11">
        <f t="shared" si="158"/>
        <v>559.64048997262535</v>
      </c>
      <c r="P835" s="11">
        <f t="shared" si="159"/>
        <v>0</v>
      </c>
      <c r="Q835" s="9">
        <f t="shared" si="167"/>
        <v>107171.38707644459</v>
      </c>
      <c r="R835" s="9">
        <f t="shared" si="160"/>
        <v>107.17138707644459</v>
      </c>
      <c r="S835" s="9">
        <f t="shared" si="168"/>
        <v>41601.880539297606</v>
      </c>
      <c r="T835" s="38">
        <f t="shared" si="161"/>
        <v>41.601880539297603</v>
      </c>
      <c r="U835" s="38">
        <f t="shared" si="162"/>
        <v>2704.1222350543444</v>
      </c>
      <c r="V835" s="34"/>
      <c r="W835" s="34"/>
      <c r="X835" s="34"/>
      <c r="Y835" s="34"/>
      <c r="Z835" s="34"/>
      <c r="AA835" s="34"/>
      <c r="AB835" s="34"/>
      <c r="AC835" s="34"/>
      <c r="AD835" s="34"/>
      <c r="AE835" s="34"/>
      <c r="AF835" s="34"/>
      <c r="AG835" s="34"/>
    </row>
    <row r="836" spans="2:33" x14ac:dyDescent="0.75">
      <c r="B836" s="4" t="s">
        <v>9</v>
      </c>
      <c r="C836" s="4">
        <v>832</v>
      </c>
      <c r="D836" s="4">
        <v>243</v>
      </c>
      <c r="E836" s="4">
        <f t="shared" ref="E836:E899" si="169">F836/3.6</f>
        <v>13.25</v>
      </c>
      <c r="F836" s="11">
        <v>47.7</v>
      </c>
      <c r="G836" s="11">
        <f t="shared" si="163"/>
        <v>0.26388888888888928</v>
      </c>
      <c r="H836" s="11">
        <f t="shared" si="157"/>
        <v>0.95000000000000284</v>
      </c>
      <c r="I836" s="11">
        <f>'Vehicle Data'!$B$6*'WLTP Calculations'!G836</f>
        <v>77.236583333333456</v>
      </c>
      <c r="J836" s="11">
        <f>'Vehicle Data'!$B$6*9.81*'Vehicle Data'!$B$8</f>
        <v>57.42499320000001</v>
      </c>
      <c r="K836" s="11">
        <f>0.5*(1.225*'Vehicle Data'!B$9*'Vehicle Data'!B$7*'WLTP Calculations'!F836)</f>
        <v>5.7848175000000008</v>
      </c>
      <c r="L836" s="11">
        <f t="shared" si="164"/>
        <v>0.14044639403333345</v>
      </c>
      <c r="M836" s="11">
        <f t="shared" si="165"/>
        <v>1.8609147209416681</v>
      </c>
      <c r="N836" s="11">
        <f t="shared" si="166"/>
        <v>1.6261526062912053</v>
      </c>
      <c r="O836" s="11">
        <f t="shared" si="158"/>
        <v>396.7812359350541</v>
      </c>
      <c r="P836" s="11">
        <f t="shared" si="159"/>
        <v>0</v>
      </c>
      <c r="Q836" s="9">
        <f t="shared" si="167"/>
        <v>107568.16831237964</v>
      </c>
      <c r="R836" s="9">
        <f t="shared" si="160"/>
        <v>107.56816831237964</v>
      </c>
      <c r="S836" s="9">
        <f t="shared" si="168"/>
        <v>41601.880539297606</v>
      </c>
      <c r="T836" s="38">
        <f t="shared" si="161"/>
        <v>41.601880539297603</v>
      </c>
      <c r="U836" s="38">
        <f t="shared" si="162"/>
        <v>2704.1222350543444</v>
      </c>
      <c r="V836" s="34"/>
      <c r="W836" s="34"/>
      <c r="X836" s="34"/>
      <c r="Y836" s="34"/>
      <c r="Z836" s="34"/>
      <c r="AA836" s="34"/>
      <c r="AB836" s="34"/>
      <c r="AC836" s="34"/>
      <c r="AD836" s="34"/>
      <c r="AE836" s="34"/>
      <c r="AF836" s="34"/>
      <c r="AG836" s="34"/>
    </row>
    <row r="837" spans="2:33" x14ac:dyDescent="0.75">
      <c r="B837" s="4" t="s">
        <v>9</v>
      </c>
      <c r="C837" s="4">
        <v>833</v>
      </c>
      <c r="D837" s="4">
        <v>244</v>
      </c>
      <c r="E837" s="4">
        <f t="shared" si="169"/>
        <v>13.388888888888889</v>
      </c>
      <c r="F837" s="11">
        <v>48.2</v>
      </c>
      <c r="G837" s="11">
        <f t="shared" si="163"/>
        <v>0.13888888888888928</v>
      </c>
      <c r="H837" s="11">
        <f t="shared" ref="H837:H900" si="170">($F838-$F836)/2</f>
        <v>0.5</v>
      </c>
      <c r="I837" s="11">
        <f>'Vehicle Data'!$B$6*'WLTP Calculations'!G837</f>
        <v>40.650833333333452</v>
      </c>
      <c r="J837" s="11">
        <f>'Vehicle Data'!$B$6*9.81*'Vehicle Data'!$B$8</f>
        <v>57.42499320000001</v>
      </c>
      <c r="K837" s="11">
        <f>0.5*(1.225*'Vehicle Data'!B$9*'Vehicle Data'!B$7*'WLTP Calculations'!F837)</f>
        <v>5.8454550000000003</v>
      </c>
      <c r="L837" s="11">
        <f t="shared" si="164"/>
        <v>0.10392128153333346</v>
      </c>
      <c r="M837" s="11">
        <f t="shared" si="165"/>
        <v>1.3913904916407425</v>
      </c>
      <c r="N837" s="11">
        <f t="shared" si="166"/>
        <v>1.4265131646060176</v>
      </c>
      <c r="O837" s="11">
        <f t="shared" ref="O837:O900" si="171">IF((M837 + M838) / 2 &gt; 0, ((M837 + M838) / 2) * D838, 0)</f>
        <v>349.49572532847429</v>
      </c>
      <c r="P837" s="11">
        <f t="shared" ref="P837:P900" si="172">IF((M837 + M838) / 2 &lt; 0, ((M837 + M838) / 2) * D838, 0)</f>
        <v>0</v>
      </c>
      <c r="Q837" s="9">
        <f t="shared" si="167"/>
        <v>107917.66403770812</v>
      </c>
      <c r="R837" s="9">
        <f t="shared" ref="R837:R900" si="173">Q837/1000</f>
        <v>107.91766403770812</v>
      </c>
      <c r="S837" s="9">
        <f t="shared" si="168"/>
        <v>41601.880539297606</v>
      </c>
      <c r="T837" s="38">
        <f t="shared" ref="T837:T900" si="174">S837/1000</f>
        <v>41.601880539297603</v>
      </c>
      <c r="U837" s="38">
        <f t="shared" ref="U837:U900" si="175">T837*X$4</f>
        <v>2704.1222350543444</v>
      </c>
      <c r="V837" s="34"/>
      <c r="W837" s="34"/>
      <c r="X837" s="34"/>
      <c r="Y837" s="34"/>
      <c r="Z837" s="34"/>
      <c r="AA837" s="34"/>
      <c r="AB837" s="34"/>
      <c r="AC837" s="34"/>
      <c r="AD837" s="34"/>
      <c r="AE837" s="34"/>
      <c r="AF837" s="34"/>
      <c r="AG837" s="34"/>
    </row>
    <row r="838" spans="2:33" x14ac:dyDescent="0.75">
      <c r="B838" s="4" t="s">
        <v>9</v>
      </c>
      <c r="C838" s="4">
        <v>834</v>
      </c>
      <c r="D838" s="4">
        <v>245</v>
      </c>
      <c r="E838" s="4">
        <f t="shared" si="169"/>
        <v>13.527777777777779</v>
      </c>
      <c r="F838" s="11">
        <v>48.7</v>
      </c>
      <c r="G838" s="11">
        <f t="shared" ref="G838:G901" si="176">($E839-$E837)/2</f>
        <v>0.15277777777777679</v>
      </c>
      <c r="H838" s="11">
        <f t="shared" si="170"/>
        <v>0.54999999999999716</v>
      </c>
      <c r="I838" s="11">
        <f>'Vehicle Data'!$B$6*'WLTP Calculations'!G838</f>
        <v>44.715916666666381</v>
      </c>
      <c r="J838" s="11">
        <f>'Vehicle Data'!$B$6*9.81*'Vehicle Data'!$B$8</f>
        <v>57.42499320000001</v>
      </c>
      <c r="K838" s="11">
        <f>0.5*(1.225*'Vehicle Data'!B$9*'Vehicle Data'!B$7*'WLTP Calculations'!F838)</f>
        <v>5.9060925000000006</v>
      </c>
      <c r="L838" s="11">
        <f t="shared" ref="L838:L901" si="177">(I838+J838+K838)/1000</f>
        <v>0.10804700236666639</v>
      </c>
      <c r="M838" s="11">
        <f t="shared" ref="M838:M901" si="178">(L838*E838)</f>
        <v>1.4616358375712928</v>
      </c>
      <c r="N838" s="11">
        <f t="shared" ref="N838:N901" si="179">(((M838+M839)/2)*(C839-C838))</f>
        <v>1.4711379925601815</v>
      </c>
      <c r="O838" s="11">
        <f t="shared" si="171"/>
        <v>361.89994616980465</v>
      </c>
      <c r="P838" s="11">
        <f t="shared" si="172"/>
        <v>0</v>
      </c>
      <c r="Q838" s="9">
        <f t="shared" ref="Q838:Q901" si="180">(Q837+O838)</f>
        <v>108279.56398387793</v>
      </c>
      <c r="R838" s="9">
        <f t="shared" si="173"/>
        <v>108.27956398387794</v>
      </c>
      <c r="S838" s="9">
        <f t="shared" ref="S838:T901" si="181">S837+(P838*-1)</f>
        <v>41601.880539297606</v>
      </c>
      <c r="T838" s="38">
        <f t="shared" si="174"/>
        <v>41.601880539297603</v>
      </c>
      <c r="U838" s="38">
        <f t="shared" si="175"/>
        <v>2704.1222350543444</v>
      </c>
      <c r="V838" s="34"/>
      <c r="W838" s="34"/>
      <c r="X838" s="34"/>
      <c r="Y838" s="34"/>
      <c r="Z838" s="34"/>
      <c r="AA838" s="34"/>
      <c r="AB838" s="34"/>
      <c r="AC838" s="34"/>
      <c r="AD838" s="34"/>
      <c r="AE838" s="34"/>
      <c r="AF838" s="34"/>
      <c r="AG838" s="34"/>
    </row>
    <row r="839" spans="2:33" x14ac:dyDescent="0.75">
      <c r="B839" s="4" t="s">
        <v>9</v>
      </c>
      <c r="C839" s="4">
        <v>835</v>
      </c>
      <c r="D839" s="4">
        <v>246</v>
      </c>
      <c r="E839" s="4">
        <f t="shared" si="169"/>
        <v>13.694444444444443</v>
      </c>
      <c r="F839" s="11">
        <v>49.3</v>
      </c>
      <c r="G839" s="11">
        <f t="shared" si="176"/>
        <v>0.15277777777777679</v>
      </c>
      <c r="H839" s="11">
        <f t="shared" si="170"/>
        <v>0.54999999999999716</v>
      </c>
      <c r="I839" s="11">
        <f>'Vehicle Data'!$B$6*'WLTP Calculations'!G839</f>
        <v>44.715916666666381</v>
      </c>
      <c r="J839" s="11">
        <f>'Vehicle Data'!$B$6*9.81*'Vehicle Data'!$B$8</f>
        <v>57.42499320000001</v>
      </c>
      <c r="K839" s="11">
        <f>0.5*(1.225*'Vehicle Data'!B$9*'Vehicle Data'!B$7*'WLTP Calculations'!F839)</f>
        <v>5.9788575000000002</v>
      </c>
      <c r="L839" s="11">
        <f t="shared" si="177"/>
        <v>0.1081197673666664</v>
      </c>
      <c r="M839" s="11">
        <f t="shared" si="178"/>
        <v>1.4806401475490703</v>
      </c>
      <c r="N839" s="11">
        <f t="shared" si="179"/>
        <v>1.4323342213245369</v>
      </c>
      <c r="O839" s="11">
        <f t="shared" si="171"/>
        <v>353.78655266716061</v>
      </c>
      <c r="P839" s="11">
        <f t="shared" si="172"/>
        <v>0</v>
      </c>
      <c r="Q839" s="9">
        <f t="shared" si="180"/>
        <v>108633.3505365451</v>
      </c>
      <c r="R839" s="9">
        <f t="shared" si="173"/>
        <v>108.63335053654509</v>
      </c>
      <c r="S839" s="9">
        <f t="shared" si="181"/>
        <v>41601.880539297606</v>
      </c>
      <c r="T839" s="38">
        <f t="shared" si="174"/>
        <v>41.601880539297603</v>
      </c>
      <c r="U839" s="38">
        <f t="shared" si="175"/>
        <v>2704.1222350543444</v>
      </c>
      <c r="V839" s="34"/>
      <c r="W839" s="34"/>
      <c r="X839" s="34"/>
      <c r="Y839" s="34"/>
      <c r="Z839" s="34"/>
      <c r="AA839" s="34"/>
      <c r="AB839" s="34"/>
      <c r="AC839" s="34"/>
      <c r="AD839" s="34"/>
      <c r="AE839" s="34"/>
      <c r="AF839" s="34"/>
      <c r="AG839" s="34"/>
    </row>
    <row r="840" spans="2:33" x14ac:dyDescent="0.75">
      <c r="B840" s="4" t="s">
        <v>9</v>
      </c>
      <c r="C840" s="4">
        <v>836</v>
      </c>
      <c r="D840" s="4">
        <v>247</v>
      </c>
      <c r="E840" s="4">
        <f t="shared" si="169"/>
        <v>13.833333333333332</v>
      </c>
      <c r="F840" s="11">
        <v>49.8</v>
      </c>
      <c r="G840" s="11">
        <f t="shared" si="176"/>
        <v>0.12500000000000089</v>
      </c>
      <c r="H840" s="11">
        <f t="shared" si="170"/>
        <v>0.45000000000000284</v>
      </c>
      <c r="I840" s="11">
        <f>'Vehicle Data'!$B$6*'WLTP Calculations'!G840</f>
        <v>36.585750000000267</v>
      </c>
      <c r="J840" s="11">
        <f>'Vehicle Data'!$B$6*9.81*'Vehicle Data'!$B$8</f>
        <v>57.42499320000001</v>
      </c>
      <c r="K840" s="11">
        <f>0.5*(1.225*'Vehicle Data'!B$9*'Vehicle Data'!B$7*'WLTP Calculations'!F840)</f>
        <v>6.0394949999999996</v>
      </c>
      <c r="L840" s="11">
        <f t="shared" si="177"/>
        <v>0.10005023820000028</v>
      </c>
      <c r="M840" s="11">
        <f t="shared" si="178"/>
        <v>1.3840282951000038</v>
      </c>
      <c r="N840" s="11">
        <f t="shared" si="179"/>
        <v>1.4466101928703721</v>
      </c>
      <c r="O840" s="11">
        <f t="shared" si="171"/>
        <v>358.75932783185226</v>
      </c>
      <c r="P840" s="11">
        <f t="shared" si="172"/>
        <v>0</v>
      </c>
      <c r="Q840" s="9">
        <f t="shared" si="180"/>
        <v>108992.10986437695</v>
      </c>
      <c r="R840" s="9">
        <f t="shared" si="173"/>
        <v>108.99210986437696</v>
      </c>
      <c r="S840" s="9">
        <f t="shared" si="181"/>
        <v>41601.880539297606</v>
      </c>
      <c r="T840" s="38">
        <f t="shared" si="174"/>
        <v>41.601880539297603</v>
      </c>
      <c r="U840" s="38">
        <f t="shared" si="175"/>
        <v>2704.1222350543444</v>
      </c>
      <c r="V840" s="34"/>
      <c r="W840" s="34"/>
      <c r="X840" s="34"/>
      <c r="Y840" s="34"/>
      <c r="Z840" s="34"/>
      <c r="AA840" s="34"/>
      <c r="AB840" s="34"/>
      <c r="AC840" s="34"/>
      <c r="AD840" s="34"/>
      <c r="AE840" s="34"/>
      <c r="AF840" s="34"/>
      <c r="AG840" s="34"/>
    </row>
    <row r="841" spans="2:33" x14ac:dyDescent="0.75">
      <c r="B841" s="4" t="s">
        <v>9</v>
      </c>
      <c r="C841" s="4">
        <v>837</v>
      </c>
      <c r="D841" s="4">
        <v>248</v>
      </c>
      <c r="E841" s="4">
        <f t="shared" si="169"/>
        <v>13.944444444444445</v>
      </c>
      <c r="F841" s="11">
        <v>50.2</v>
      </c>
      <c r="G841" s="11">
        <f t="shared" si="176"/>
        <v>0.15277777777777768</v>
      </c>
      <c r="H841" s="11">
        <f t="shared" si="170"/>
        <v>0.55000000000000071</v>
      </c>
      <c r="I841" s="11">
        <f>'Vehicle Data'!$B$6*'WLTP Calculations'!G841</f>
        <v>44.715916666666644</v>
      </c>
      <c r="J841" s="11">
        <f>'Vehicle Data'!$B$6*9.81*'Vehicle Data'!$B$8</f>
        <v>57.42499320000001</v>
      </c>
      <c r="K841" s="11">
        <f>0.5*(1.225*'Vehicle Data'!B$9*'Vehicle Data'!B$7*'WLTP Calculations'!F841)</f>
        <v>6.0880050000000008</v>
      </c>
      <c r="L841" s="11">
        <f t="shared" si="177"/>
        <v>0.10822891486666664</v>
      </c>
      <c r="M841" s="11">
        <f t="shared" si="178"/>
        <v>1.5091920906407403</v>
      </c>
      <c r="N841" s="11">
        <f t="shared" si="179"/>
        <v>1.6640038930004613</v>
      </c>
      <c r="O841" s="11">
        <f t="shared" si="171"/>
        <v>414.33696935711487</v>
      </c>
      <c r="P841" s="11">
        <f t="shared" si="172"/>
        <v>0</v>
      </c>
      <c r="Q841" s="9">
        <f t="shared" si="180"/>
        <v>109406.44683373407</v>
      </c>
      <c r="R841" s="9">
        <f t="shared" si="173"/>
        <v>109.40644683373407</v>
      </c>
      <c r="S841" s="9">
        <f t="shared" si="181"/>
        <v>41601.880539297606</v>
      </c>
      <c r="T841" s="38">
        <f t="shared" si="174"/>
        <v>41.601880539297603</v>
      </c>
      <c r="U841" s="38">
        <f t="shared" si="175"/>
        <v>2704.1222350543444</v>
      </c>
      <c r="V841" s="34"/>
      <c r="W841" s="34"/>
      <c r="X841" s="34"/>
      <c r="Y841" s="34"/>
      <c r="Z841" s="34"/>
      <c r="AA841" s="34"/>
      <c r="AB841" s="34"/>
      <c r="AC841" s="34"/>
      <c r="AD841" s="34"/>
      <c r="AE841" s="34"/>
      <c r="AF841" s="34"/>
      <c r="AG841" s="34"/>
    </row>
    <row r="842" spans="2:33" x14ac:dyDescent="0.75">
      <c r="B842" s="4" t="s">
        <v>9</v>
      </c>
      <c r="C842" s="4">
        <v>838</v>
      </c>
      <c r="D842" s="4">
        <v>249</v>
      </c>
      <c r="E842" s="4">
        <f t="shared" si="169"/>
        <v>14.138888888888888</v>
      </c>
      <c r="F842" s="11">
        <v>50.9</v>
      </c>
      <c r="G842" s="11">
        <f t="shared" si="176"/>
        <v>0.22222222222222143</v>
      </c>
      <c r="H842" s="11">
        <f t="shared" si="170"/>
        <v>0.79999999999999716</v>
      </c>
      <c r="I842" s="11">
        <f>'Vehicle Data'!$B$6*'WLTP Calculations'!G842</f>
        <v>65.041333333333114</v>
      </c>
      <c r="J842" s="11">
        <f>'Vehicle Data'!$B$6*9.81*'Vehicle Data'!$B$8</f>
        <v>57.42499320000001</v>
      </c>
      <c r="K842" s="11">
        <f>0.5*(1.225*'Vehicle Data'!B$9*'Vehicle Data'!B$7*'WLTP Calculations'!F842)</f>
        <v>6.1728975000000004</v>
      </c>
      <c r="L842" s="11">
        <f t="shared" si="177"/>
        <v>0.12863922403333314</v>
      </c>
      <c r="M842" s="11">
        <f t="shared" si="178"/>
        <v>1.8188156953601822</v>
      </c>
      <c r="N842" s="11">
        <f t="shared" si="179"/>
        <v>1.8356808539893508</v>
      </c>
      <c r="O842" s="11">
        <f t="shared" si="171"/>
        <v>458.92021349733767</v>
      </c>
      <c r="P842" s="11">
        <f t="shared" si="172"/>
        <v>0</v>
      </c>
      <c r="Q842" s="9">
        <f t="shared" si="180"/>
        <v>109865.3670472314</v>
      </c>
      <c r="R842" s="9">
        <f t="shared" si="173"/>
        <v>109.8653670472314</v>
      </c>
      <c r="S842" s="9">
        <f t="shared" si="181"/>
        <v>41601.880539297606</v>
      </c>
      <c r="T842" s="38">
        <f t="shared" si="174"/>
        <v>41.601880539297603</v>
      </c>
      <c r="U842" s="38">
        <f t="shared" si="175"/>
        <v>2704.1222350543444</v>
      </c>
      <c r="V842" s="34"/>
      <c r="W842" s="34"/>
      <c r="X842" s="34"/>
      <c r="Y842" s="34"/>
      <c r="Z842" s="34"/>
      <c r="AA842" s="34"/>
      <c r="AB842" s="34"/>
      <c r="AC842" s="34"/>
      <c r="AD842" s="34"/>
      <c r="AE842" s="34"/>
      <c r="AF842" s="34"/>
      <c r="AG842" s="34"/>
    </row>
    <row r="843" spans="2:33" x14ac:dyDescent="0.75">
      <c r="B843" s="4" t="s">
        <v>9</v>
      </c>
      <c r="C843" s="4">
        <v>839</v>
      </c>
      <c r="D843" s="4">
        <v>250</v>
      </c>
      <c r="E843" s="4">
        <f t="shared" si="169"/>
        <v>14.388888888888888</v>
      </c>
      <c r="F843" s="11">
        <v>51.8</v>
      </c>
      <c r="G843" s="11">
        <f t="shared" si="176"/>
        <v>0.22222222222222232</v>
      </c>
      <c r="H843" s="11">
        <f t="shared" si="170"/>
        <v>0.80000000000000071</v>
      </c>
      <c r="I843" s="11">
        <f>'Vehicle Data'!$B$6*'WLTP Calculations'!G843</f>
        <v>65.04133333333337</v>
      </c>
      <c r="J843" s="11">
        <f>'Vehicle Data'!$B$6*9.81*'Vehicle Data'!$B$8</f>
        <v>57.42499320000001</v>
      </c>
      <c r="K843" s="11">
        <f>0.5*(1.225*'Vehicle Data'!B$9*'Vehicle Data'!B$7*'WLTP Calculations'!F843)</f>
        <v>6.2820450000000001</v>
      </c>
      <c r="L843" s="11">
        <f t="shared" si="177"/>
        <v>0.12874837153333341</v>
      </c>
      <c r="M843" s="11">
        <f t="shared" si="178"/>
        <v>1.8525460126185194</v>
      </c>
      <c r="N843" s="11">
        <f t="shared" si="179"/>
        <v>1.8360409905800923</v>
      </c>
      <c r="O843" s="11">
        <f t="shared" si="171"/>
        <v>460.84628863560317</v>
      </c>
      <c r="P843" s="11">
        <f t="shared" si="172"/>
        <v>0</v>
      </c>
      <c r="Q843" s="9">
        <f t="shared" si="180"/>
        <v>110326.213335867</v>
      </c>
      <c r="R843" s="9">
        <f t="shared" si="173"/>
        <v>110.326213335867</v>
      </c>
      <c r="S843" s="9">
        <f t="shared" si="181"/>
        <v>41601.880539297606</v>
      </c>
      <c r="T843" s="38">
        <f t="shared" si="174"/>
        <v>41.601880539297603</v>
      </c>
      <c r="U843" s="38">
        <f t="shared" si="175"/>
        <v>2704.1222350543444</v>
      </c>
      <c r="V843" s="34"/>
      <c r="W843" s="34"/>
      <c r="X843" s="34"/>
      <c r="Y843" s="34"/>
      <c r="Z843" s="34"/>
      <c r="AA843" s="34"/>
      <c r="AB843" s="34"/>
      <c r="AC843" s="34"/>
      <c r="AD843" s="34"/>
      <c r="AE843" s="34"/>
      <c r="AF843" s="34"/>
      <c r="AG843" s="34"/>
    </row>
    <row r="844" spans="2:33" x14ac:dyDescent="0.75">
      <c r="B844" s="4" t="s">
        <v>9</v>
      </c>
      <c r="C844" s="4">
        <v>840</v>
      </c>
      <c r="D844" s="4">
        <v>251</v>
      </c>
      <c r="E844" s="4">
        <f t="shared" si="169"/>
        <v>14.583333333333332</v>
      </c>
      <c r="F844" s="11">
        <v>52.5</v>
      </c>
      <c r="G844" s="11">
        <f t="shared" si="176"/>
        <v>0.20833333333333304</v>
      </c>
      <c r="H844" s="11">
        <f t="shared" si="170"/>
        <v>0.75</v>
      </c>
      <c r="I844" s="11">
        <f>'Vehicle Data'!$B$6*'WLTP Calculations'!G844</f>
        <v>60.976249999999922</v>
      </c>
      <c r="J844" s="11">
        <f>'Vehicle Data'!$B$6*9.81*'Vehicle Data'!$B$8</f>
        <v>57.42499320000001</v>
      </c>
      <c r="K844" s="11">
        <f>0.5*(1.225*'Vehicle Data'!B$9*'Vehicle Data'!B$7*'WLTP Calculations'!F844)</f>
        <v>6.3669375000000006</v>
      </c>
      <c r="L844" s="11">
        <f t="shared" si="177"/>
        <v>0.12476818069999993</v>
      </c>
      <c r="M844" s="11">
        <f t="shared" si="178"/>
        <v>1.8195359685416654</v>
      </c>
      <c r="N844" s="11">
        <f t="shared" si="179"/>
        <v>1.9845818600546306</v>
      </c>
      <c r="O844" s="11">
        <f t="shared" si="171"/>
        <v>500.11462873376689</v>
      </c>
      <c r="P844" s="11">
        <f t="shared" si="172"/>
        <v>0</v>
      </c>
      <c r="Q844" s="9">
        <f t="shared" si="180"/>
        <v>110826.32796460076</v>
      </c>
      <c r="R844" s="9">
        <f t="shared" si="173"/>
        <v>110.82632796460076</v>
      </c>
      <c r="S844" s="9">
        <f t="shared" si="181"/>
        <v>41601.880539297606</v>
      </c>
      <c r="T844" s="38">
        <f t="shared" si="174"/>
        <v>41.601880539297603</v>
      </c>
      <c r="U844" s="38">
        <f t="shared" si="175"/>
        <v>2704.1222350543444</v>
      </c>
      <c r="V844" s="34"/>
      <c r="W844" s="34"/>
      <c r="X844" s="34"/>
      <c r="Y844" s="34"/>
      <c r="Z844" s="34"/>
      <c r="AA844" s="34"/>
      <c r="AB844" s="34"/>
      <c r="AC844" s="34"/>
      <c r="AD844" s="34"/>
      <c r="AE844" s="34"/>
      <c r="AF844" s="34"/>
      <c r="AG844" s="34"/>
    </row>
    <row r="845" spans="2:33" x14ac:dyDescent="0.75">
      <c r="B845" s="4" t="s">
        <v>9</v>
      </c>
      <c r="C845" s="4">
        <v>841</v>
      </c>
      <c r="D845" s="4">
        <v>252</v>
      </c>
      <c r="E845" s="4">
        <f t="shared" si="169"/>
        <v>14.805555555555554</v>
      </c>
      <c r="F845" s="11">
        <v>53.3</v>
      </c>
      <c r="G845" s="11">
        <f t="shared" si="176"/>
        <v>0.27777777777777857</v>
      </c>
      <c r="H845" s="11">
        <f t="shared" si="170"/>
        <v>1</v>
      </c>
      <c r="I845" s="11">
        <f>'Vehicle Data'!$B$6*'WLTP Calculations'!G845</f>
        <v>81.301666666666904</v>
      </c>
      <c r="J845" s="11">
        <f>'Vehicle Data'!$B$6*9.81*'Vehicle Data'!$B$8</f>
        <v>57.42499320000001</v>
      </c>
      <c r="K845" s="11">
        <f>0.5*(1.225*'Vehicle Data'!B$9*'Vehicle Data'!B$7*'WLTP Calculations'!F845)</f>
        <v>6.4639575000000002</v>
      </c>
      <c r="L845" s="11">
        <f t="shared" si="177"/>
        <v>0.14519061736666691</v>
      </c>
      <c r="M845" s="11">
        <f t="shared" si="178"/>
        <v>2.1496277515675959</v>
      </c>
      <c r="N845" s="11">
        <f t="shared" si="179"/>
        <v>2.2980094588601903</v>
      </c>
      <c r="O845" s="11">
        <f t="shared" si="171"/>
        <v>581.39639309162817</v>
      </c>
      <c r="P845" s="11">
        <f t="shared" si="172"/>
        <v>0</v>
      </c>
      <c r="Q845" s="9">
        <f t="shared" si="180"/>
        <v>111407.72435769238</v>
      </c>
      <c r="R845" s="9">
        <f t="shared" si="173"/>
        <v>111.40772435769237</v>
      </c>
      <c r="S845" s="9">
        <f t="shared" si="181"/>
        <v>41601.880539297606</v>
      </c>
      <c r="T845" s="38">
        <f t="shared" si="174"/>
        <v>41.601880539297603</v>
      </c>
      <c r="U845" s="38">
        <f t="shared" si="175"/>
        <v>2704.1222350543444</v>
      </c>
      <c r="V845" s="34"/>
      <c r="W845" s="34"/>
      <c r="X845" s="34"/>
      <c r="Y845" s="34"/>
      <c r="Z845" s="34"/>
      <c r="AA845" s="34"/>
      <c r="AB845" s="34"/>
      <c r="AC845" s="34"/>
      <c r="AD845" s="34"/>
      <c r="AE845" s="34"/>
      <c r="AF845" s="34"/>
      <c r="AG845" s="34"/>
    </row>
    <row r="846" spans="2:33" x14ac:dyDescent="0.75">
      <c r="B846" s="4" t="s">
        <v>9</v>
      </c>
      <c r="C846" s="4">
        <v>842</v>
      </c>
      <c r="D846" s="4">
        <v>253</v>
      </c>
      <c r="E846" s="4">
        <f t="shared" si="169"/>
        <v>15.138888888888889</v>
      </c>
      <c r="F846" s="11">
        <v>54.5</v>
      </c>
      <c r="G846" s="11">
        <f t="shared" si="176"/>
        <v>0.33333333333333481</v>
      </c>
      <c r="H846" s="11">
        <f t="shared" si="170"/>
        <v>1.2000000000000028</v>
      </c>
      <c r="I846" s="11">
        <f>'Vehicle Data'!$B$6*'WLTP Calculations'!G846</f>
        <v>97.562000000000438</v>
      </c>
      <c r="J846" s="11">
        <f>'Vehicle Data'!$B$6*9.81*'Vehicle Data'!$B$8</f>
        <v>57.42499320000001</v>
      </c>
      <c r="K846" s="11">
        <f>0.5*(1.225*'Vehicle Data'!B$9*'Vehicle Data'!B$7*'WLTP Calculations'!F846)</f>
        <v>6.6094875000000002</v>
      </c>
      <c r="L846" s="11">
        <f t="shared" si="177"/>
        <v>0.16159648070000046</v>
      </c>
      <c r="M846" s="11">
        <f t="shared" si="178"/>
        <v>2.4463911661527846</v>
      </c>
      <c r="N846" s="11">
        <f t="shared" si="179"/>
        <v>2.3486580038157445</v>
      </c>
      <c r="O846" s="11">
        <f t="shared" si="171"/>
        <v>596.55913296919914</v>
      </c>
      <c r="P846" s="11">
        <f t="shared" si="172"/>
        <v>0</v>
      </c>
      <c r="Q846" s="9">
        <f t="shared" si="180"/>
        <v>112004.28349066158</v>
      </c>
      <c r="R846" s="9">
        <f t="shared" si="173"/>
        <v>112.00428349066158</v>
      </c>
      <c r="S846" s="9">
        <f t="shared" si="181"/>
        <v>41601.880539297606</v>
      </c>
      <c r="T846" s="38">
        <f t="shared" si="174"/>
        <v>41.601880539297603</v>
      </c>
      <c r="U846" s="38">
        <f t="shared" si="175"/>
        <v>2704.1222350543444</v>
      </c>
      <c r="V846" s="34"/>
      <c r="W846" s="34"/>
      <c r="X846" s="34"/>
      <c r="Y846" s="34"/>
      <c r="Z846" s="34"/>
      <c r="AA846" s="34"/>
      <c r="AB846" s="34"/>
      <c r="AC846" s="34"/>
      <c r="AD846" s="34"/>
      <c r="AE846" s="34"/>
      <c r="AF846" s="34"/>
      <c r="AG846" s="34"/>
    </row>
    <row r="847" spans="2:33" x14ac:dyDescent="0.75">
      <c r="B847" s="4" t="s">
        <v>9</v>
      </c>
      <c r="C847" s="4">
        <v>843</v>
      </c>
      <c r="D847" s="4">
        <v>254</v>
      </c>
      <c r="E847" s="4">
        <f t="shared" si="169"/>
        <v>15.472222222222223</v>
      </c>
      <c r="F847" s="11">
        <v>55.7</v>
      </c>
      <c r="G847" s="11">
        <f t="shared" si="176"/>
        <v>0.27777777777777768</v>
      </c>
      <c r="H847" s="11">
        <f t="shared" si="170"/>
        <v>1</v>
      </c>
      <c r="I847" s="11">
        <f>'Vehicle Data'!$B$6*'WLTP Calculations'!G847</f>
        <v>81.301666666666648</v>
      </c>
      <c r="J847" s="11">
        <f>'Vehicle Data'!$B$6*9.81*'Vehicle Data'!$B$8</f>
        <v>57.42499320000001</v>
      </c>
      <c r="K847" s="11">
        <f>0.5*(1.225*'Vehicle Data'!B$9*'Vehicle Data'!B$7*'WLTP Calculations'!F847)</f>
        <v>6.755017500000001</v>
      </c>
      <c r="L847" s="11">
        <f t="shared" si="177"/>
        <v>0.14548167736666667</v>
      </c>
      <c r="M847" s="11">
        <f t="shared" si="178"/>
        <v>2.250924841478704</v>
      </c>
      <c r="N847" s="11">
        <f t="shared" si="179"/>
        <v>1.9807542993805534</v>
      </c>
      <c r="O847" s="11">
        <f t="shared" si="171"/>
        <v>505.09234634204108</v>
      </c>
      <c r="P847" s="11">
        <f t="shared" si="172"/>
        <v>0</v>
      </c>
      <c r="Q847" s="9">
        <f t="shared" si="180"/>
        <v>112509.37583700362</v>
      </c>
      <c r="R847" s="9">
        <f t="shared" si="173"/>
        <v>112.50937583700362</v>
      </c>
      <c r="S847" s="9">
        <f t="shared" si="181"/>
        <v>41601.880539297606</v>
      </c>
      <c r="T847" s="38">
        <f t="shared" si="174"/>
        <v>41.601880539297603</v>
      </c>
      <c r="U847" s="38">
        <f t="shared" si="175"/>
        <v>2704.1222350543444</v>
      </c>
      <c r="V847" s="34"/>
      <c r="W847" s="34"/>
      <c r="X847" s="34"/>
      <c r="Y847" s="34"/>
      <c r="Z847" s="34"/>
      <c r="AA847" s="34"/>
      <c r="AB847" s="34"/>
      <c r="AC847" s="34"/>
      <c r="AD847" s="34"/>
      <c r="AE847" s="34"/>
      <c r="AF847" s="34"/>
      <c r="AG847" s="34"/>
    </row>
    <row r="848" spans="2:33" x14ac:dyDescent="0.75">
      <c r="B848" s="4" t="s">
        <v>9</v>
      </c>
      <c r="C848" s="4">
        <v>844</v>
      </c>
      <c r="D848" s="4">
        <v>255</v>
      </c>
      <c r="E848" s="4">
        <f t="shared" si="169"/>
        <v>15.694444444444445</v>
      </c>
      <c r="F848" s="11">
        <v>56.5</v>
      </c>
      <c r="G848" s="11">
        <f t="shared" si="176"/>
        <v>0.15277777777777679</v>
      </c>
      <c r="H848" s="11">
        <f t="shared" si="170"/>
        <v>0.54999999999999716</v>
      </c>
      <c r="I848" s="11">
        <f>'Vehicle Data'!$B$6*'WLTP Calculations'!G848</f>
        <v>44.715916666666381</v>
      </c>
      <c r="J848" s="11">
        <f>'Vehicle Data'!$B$6*9.81*'Vehicle Data'!$B$8</f>
        <v>57.42499320000001</v>
      </c>
      <c r="K848" s="11">
        <f>0.5*(1.225*'Vehicle Data'!B$9*'Vehicle Data'!B$7*'WLTP Calculations'!F848)</f>
        <v>6.8520375000000007</v>
      </c>
      <c r="L848" s="11">
        <f t="shared" si="177"/>
        <v>0.10899294736666638</v>
      </c>
      <c r="M848" s="11">
        <f t="shared" si="178"/>
        <v>1.710583757282403</v>
      </c>
      <c r="N848" s="11">
        <f t="shared" si="179"/>
        <v>1.5229982031449036</v>
      </c>
      <c r="O848" s="11">
        <f t="shared" si="171"/>
        <v>389.88754000509533</v>
      </c>
      <c r="P848" s="11">
        <f t="shared" si="172"/>
        <v>0</v>
      </c>
      <c r="Q848" s="9">
        <f t="shared" si="180"/>
        <v>112899.26337700871</v>
      </c>
      <c r="R848" s="9">
        <f t="shared" si="173"/>
        <v>112.89926337700871</v>
      </c>
      <c r="S848" s="9">
        <f t="shared" si="181"/>
        <v>41601.880539297606</v>
      </c>
      <c r="T848" s="38">
        <f t="shared" si="174"/>
        <v>41.601880539297603</v>
      </c>
      <c r="U848" s="38">
        <f t="shared" si="175"/>
        <v>2704.1222350543444</v>
      </c>
      <c r="V848" s="34"/>
      <c r="W848" s="34"/>
      <c r="X848" s="34"/>
      <c r="Y848" s="34"/>
      <c r="Z848" s="34"/>
      <c r="AA848" s="34"/>
      <c r="AB848" s="34"/>
      <c r="AC848" s="34"/>
      <c r="AD848" s="34"/>
      <c r="AE848" s="34"/>
      <c r="AF848" s="34"/>
      <c r="AG848" s="34"/>
    </row>
    <row r="849" spans="2:33" x14ac:dyDescent="0.75">
      <c r="B849" s="4" t="s">
        <v>9</v>
      </c>
      <c r="C849" s="4">
        <v>845</v>
      </c>
      <c r="D849" s="4">
        <v>256</v>
      </c>
      <c r="E849" s="4">
        <f t="shared" si="169"/>
        <v>15.777777777777777</v>
      </c>
      <c r="F849" s="11">
        <v>56.8</v>
      </c>
      <c r="G849" s="11">
        <f t="shared" si="176"/>
        <v>6.9444444444443754E-2</v>
      </c>
      <c r="H849" s="11">
        <f t="shared" si="170"/>
        <v>0.25</v>
      </c>
      <c r="I849" s="11">
        <f>'Vehicle Data'!$B$6*'WLTP Calculations'!G849</f>
        <v>20.325416666666467</v>
      </c>
      <c r="J849" s="11">
        <f>'Vehicle Data'!$B$6*9.81*'Vehicle Data'!$B$8</f>
        <v>57.42499320000001</v>
      </c>
      <c r="K849" s="11">
        <f>0.5*(1.225*'Vehicle Data'!B$9*'Vehicle Data'!B$7*'WLTP Calculations'!F849)</f>
        <v>6.88842</v>
      </c>
      <c r="L849" s="11">
        <f t="shared" si="177"/>
        <v>8.4638829866666473E-2</v>
      </c>
      <c r="M849" s="11">
        <f t="shared" si="178"/>
        <v>1.3354126490074043</v>
      </c>
      <c r="N849" s="11">
        <f t="shared" si="179"/>
        <v>1.3057738366425928</v>
      </c>
      <c r="O849" s="11">
        <f t="shared" si="171"/>
        <v>335.58387601714634</v>
      </c>
      <c r="P849" s="11">
        <f t="shared" si="172"/>
        <v>0</v>
      </c>
      <c r="Q849" s="9">
        <f t="shared" si="180"/>
        <v>113234.84725302586</v>
      </c>
      <c r="R849" s="9">
        <f t="shared" si="173"/>
        <v>113.23484725302586</v>
      </c>
      <c r="S849" s="9">
        <f t="shared" si="181"/>
        <v>41601.880539297606</v>
      </c>
      <c r="T849" s="38">
        <f t="shared" si="174"/>
        <v>41.601880539297603</v>
      </c>
      <c r="U849" s="38">
        <f t="shared" si="175"/>
        <v>2704.1222350543444</v>
      </c>
      <c r="V849" s="34"/>
      <c r="W849" s="34"/>
      <c r="X849" s="34"/>
      <c r="Y849" s="34"/>
      <c r="Z849" s="34"/>
      <c r="AA849" s="34"/>
      <c r="AB849" s="34"/>
      <c r="AC849" s="34"/>
      <c r="AD849" s="34"/>
      <c r="AE849" s="34"/>
      <c r="AF849" s="34"/>
      <c r="AG849" s="34"/>
    </row>
    <row r="850" spans="2:33" x14ac:dyDescent="0.75">
      <c r="B850" s="4" t="s">
        <v>9</v>
      </c>
      <c r="C850" s="4">
        <v>846</v>
      </c>
      <c r="D850" s="4">
        <v>257</v>
      </c>
      <c r="E850" s="4">
        <f t="shared" si="169"/>
        <v>15.833333333333332</v>
      </c>
      <c r="F850" s="11">
        <v>57</v>
      </c>
      <c r="G850" s="11">
        <f t="shared" si="176"/>
        <v>5.5555555555556246E-2</v>
      </c>
      <c r="H850" s="11">
        <f t="shared" si="170"/>
        <v>0.20000000000000284</v>
      </c>
      <c r="I850" s="11">
        <f>'Vehicle Data'!$B$6*'WLTP Calculations'!G850</f>
        <v>16.260333333333538</v>
      </c>
      <c r="J850" s="11">
        <f>'Vehicle Data'!$B$6*9.81*'Vehicle Data'!$B$8</f>
        <v>57.42499320000001</v>
      </c>
      <c r="K850" s="11">
        <f>0.5*(1.225*'Vehicle Data'!B$9*'Vehicle Data'!B$7*'WLTP Calculations'!F850)</f>
        <v>6.9126750000000001</v>
      </c>
      <c r="L850" s="11">
        <f t="shared" si="177"/>
        <v>8.059800153333356E-2</v>
      </c>
      <c r="M850" s="11">
        <f t="shared" si="178"/>
        <v>1.2761350242777814</v>
      </c>
      <c r="N850" s="11">
        <f t="shared" si="179"/>
        <v>1.3754510362648191</v>
      </c>
      <c r="O850" s="11">
        <f t="shared" si="171"/>
        <v>354.86636735632334</v>
      </c>
      <c r="P850" s="11">
        <f t="shared" si="172"/>
        <v>0</v>
      </c>
      <c r="Q850" s="9">
        <f t="shared" si="180"/>
        <v>113589.71362038219</v>
      </c>
      <c r="R850" s="9">
        <f t="shared" si="173"/>
        <v>113.58971362038218</v>
      </c>
      <c r="S850" s="9">
        <f t="shared" si="181"/>
        <v>41601.880539297606</v>
      </c>
      <c r="T850" s="38">
        <f t="shared" si="174"/>
        <v>41.601880539297603</v>
      </c>
      <c r="U850" s="38">
        <f t="shared" si="175"/>
        <v>2704.1222350543444</v>
      </c>
      <c r="V850" s="34"/>
      <c r="W850" s="34"/>
      <c r="X850" s="34"/>
      <c r="Y850" s="34"/>
      <c r="Z850" s="34"/>
      <c r="AA850" s="34"/>
      <c r="AB850" s="34"/>
      <c r="AC850" s="34"/>
      <c r="AD850" s="34"/>
      <c r="AE850" s="34"/>
      <c r="AF850" s="34"/>
      <c r="AG850" s="34"/>
    </row>
    <row r="851" spans="2:33" x14ac:dyDescent="0.75">
      <c r="B851" s="4" t="s">
        <v>9</v>
      </c>
      <c r="C851" s="4">
        <v>847</v>
      </c>
      <c r="D851" s="4">
        <v>258</v>
      </c>
      <c r="E851" s="4">
        <f t="shared" si="169"/>
        <v>15.888888888888889</v>
      </c>
      <c r="F851" s="11">
        <v>57.2</v>
      </c>
      <c r="G851" s="11">
        <f t="shared" si="176"/>
        <v>9.7222222222223209E-2</v>
      </c>
      <c r="H851" s="11">
        <f t="shared" si="170"/>
        <v>0.35000000000000142</v>
      </c>
      <c r="I851" s="11">
        <f>'Vehicle Data'!$B$6*'WLTP Calculations'!G851</f>
        <v>28.455583333333625</v>
      </c>
      <c r="J851" s="11">
        <f>'Vehicle Data'!$B$6*9.81*'Vehicle Data'!$B$8</f>
        <v>57.42499320000001</v>
      </c>
      <c r="K851" s="11">
        <f>0.5*(1.225*'Vehicle Data'!B$9*'Vehicle Data'!B$7*'WLTP Calculations'!F851)</f>
        <v>6.9369300000000012</v>
      </c>
      <c r="L851" s="11">
        <f t="shared" si="177"/>
        <v>9.2817506533333635E-2</v>
      </c>
      <c r="M851" s="11">
        <f t="shared" si="178"/>
        <v>1.4747670482518567</v>
      </c>
      <c r="N851" s="11">
        <f t="shared" si="179"/>
        <v>1.7423156598745411</v>
      </c>
      <c r="O851" s="11">
        <f t="shared" si="171"/>
        <v>451.25975590750613</v>
      </c>
      <c r="P851" s="11">
        <f t="shared" si="172"/>
        <v>0</v>
      </c>
      <c r="Q851" s="9">
        <f t="shared" si="180"/>
        <v>114040.97337628969</v>
      </c>
      <c r="R851" s="9">
        <f t="shared" si="173"/>
        <v>114.0409733762897</v>
      </c>
      <c r="S851" s="9">
        <f t="shared" si="181"/>
        <v>41601.880539297606</v>
      </c>
      <c r="T851" s="38">
        <f t="shared" si="174"/>
        <v>41.601880539297603</v>
      </c>
      <c r="U851" s="38">
        <f t="shared" si="175"/>
        <v>2704.1222350543444</v>
      </c>
      <c r="V851" s="34"/>
      <c r="W851" s="34"/>
      <c r="X851" s="34"/>
      <c r="Y851" s="34"/>
      <c r="Z851" s="34"/>
      <c r="AA851" s="34"/>
      <c r="AB851" s="34"/>
      <c r="AC851" s="34"/>
      <c r="AD851" s="34"/>
      <c r="AE851" s="34"/>
      <c r="AF851" s="34"/>
      <c r="AG851" s="34"/>
    </row>
    <row r="852" spans="2:33" x14ac:dyDescent="0.75">
      <c r="B852" s="4" t="s">
        <v>9</v>
      </c>
      <c r="C852" s="4">
        <v>848</v>
      </c>
      <c r="D852" s="4">
        <v>259</v>
      </c>
      <c r="E852" s="4">
        <f t="shared" si="169"/>
        <v>16.027777777777779</v>
      </c>
      <c r="F852" s="11">
        <v>57.7</v>
      </c>
      <c r="G852" s="11">
        <f t="shared" si="176"/>
        <v>0.20833333333333393</v>
      </c>
      <c r="H852" s="11">
        <f t="shared" si="170"/>
        <v>0.75</v>
      </c>
      <c r="I852" s="11">
        <f>'Vehicle Data'!$B$6*'WLTP Calculations'!G852</f>
        <v>60.976250000000178</v>
      </c>
      <c r="J852" s="11">
        <f>'Vehicle Data'!$B$6*9.81*'Vehicle Data'!$B$8</f>
        <v>57.42499320000001</v>
      </c>
      <c r="K852" s="11">
        <f>0.5*(1.225*'Vehicle Data'!B$9*'Vehicle Data'!B$7*'WLTP Calculations'!F852)</f>
        <v>6.9975675000000006</v>
      </c>
      <c r="L852" s="11">
        <f t="shared" si="177"/>
        <v>0.1253988107000002</v>
      </c>
      <c r="M852" s="11">
        <f t="shared" si="178"/>
        <v>2.0098642714972255</v>
      </c>
      <c r="N852" s="11">
        <f t="shared" si="179"/>
        <v>2.3265449906916658</v>
      </c>
      <c r="O852" s="11">
        <f t="shared" si="171"/>
        <v>604.90169757983313</v>
      </c>
      <c r="P852" s="11">
        <f t="shared" si="172"/>
        <v>0</v>
      </c>
      <c r="Q852" s="9">
        <f t="shared" si="180"/>
        <v>114645.87507386952</v>
      </c>
      <c r="R852" s="9">
        <f t="shared" si="173"/>
        <v>114.64587507386952</v>
      </c>
      <c r="S852" s="9">
        <f t="shared" si="181"/>
        <v>41601.880539297606</v>
      </c>
      <c r="T852" s="38">
        <f t="shared" si="174"/>
        <v>41.601880539297603</v>
      </c>
      <c r="U852" s="38">
        <f t="shared" si="175"/>
        <v>2704.1222350543444</v>
      </c>
      <c r="V852" s="34"/>
      <c r="W852" s="34"/>
      <c r="X852" s="34"/>
      <c r="Y852" s="34"/>
      <c r="Z852" s="34"/>
      <c r="AA852" s="34"/>
      <c r="AB852" s="34"/>
      <c r="AC852" s="34"/>
      <c r="AD852" s="34"/>
      <c r="AE852" s="34"/>
      <c r="AF852" s="34"/>
      <c r="AG852" s="34"/>
    </row>
    <row r="853" spans="2:33" x14ac:dyDescent="0.75">
      <c r="B853" s="4" t="s">
        <v>9</v>
      </c>
      <c r="C853" s="4">
        <v>849</v>
      </c>
      <c r="D853" s="4">
        <v>260</v>
      </c>
      <c r="E853" s="4">
        <f t="shared" si="169"/>
        <v>16.305555555555557</v>
      </c>
      <c r="F853" s="11">
        <v>58.7</v>
      </c>
      <c r="G853" s="11">
        <f t="shared" si="176"/>
        <v>0.33333333333333215</v>
      </c>
      <c r="H853" s="11">
        <f t="shared" si="170"/>
        <v>1.1999999999999993</v>
      </c>
      <c r="I853" s="11">
        <f>'Vehicle Data'!$B$6*'WLTP Calculations'!G853</f>
        <v>97.561999999999671</v>
      </c>
      <c r="J853" s="11">
        <f>'Vehicle Data'!$B$6*9.81*'Vehicle Data'!$B$8</f>
        <v>57.42499320000001</v>
      </c>
      <c r="K853" s="11">
        <f>0.5*(1.225*'Vehicle Data'!B$9*'Vehicle Data'!B$7*'WLTP Calculations'!F853)</f>
        <v>7.1188425000000004</v>
      </c>
      <c r="L853" s="11">
        <f t="shared" si="177"/>
        <v>0.1621058356999997</v>
      </c>
      <c r="M853" s="11">
        <f t="shared" si="178"/>
        <v>2.6432257098861065</v>
      </c>
      <c r="N853" s="11">
        <f t="shared" si="179"/>
        <v>2.6761635221749946</v>
      </c>
      <c r="O853" s="11">
        <f t="shared" si="171"/>
        <v>698.47867928767357</v>
      </c>
      <c r="P853" s="11">
        <f t="shared" si="172"/>
        <v>0</v>
      </c>
      <c r="Q853" s="9">
        <f t="shared" si="180"/>
        <v>115344.35375315719</v>
      </c>
      <c r="R853" s="9">
        <f t="shared" si="173"/>
        <v>115.34435375315719</v>
      </c>
      <c r="S853" s="9">
        <f t="shared" si="181"/>
        <v>41601.880539297606</v>
      </c>
      <c r="T853" s="38">
        <f t="shared" si="174"/>
        <v>41.601880539297603</v>
      </c>
      <c r="U853" s="38">
        <f t="shared" si="175"/>
        <v>2704.1222350543444</v>
      </c>
      <c r="V853" s="34"/>
      <c r="W853" s="34"/>
      <c r="X853" s="34"/>
      <c r="Y853" s="34"/>
      <c r="Z853" s="34"/>
      <c r="AA853" s="34"/>
      <c r="AB853" s="34"/>
      <c r="AC853" s="34"/>
      <c r="AD853" s="34"/>
      <c r="AE853" s="34"/>
      <c r="AF853" s="34"/>
      <c r="AG853" s="34"/>
    </row>
    <row r="854" spans="2:33" x14ac:dyDescent="0.75">
      <c r="B854" s="4" t="s">
        <v>9</v>
      </c>
      <c r="C854" s="4">
        <v>850</v>
      </c>
      <c r="D854" s="4">
        <v>261</v>
      </c>
      <c r="E854" s="4">
        <f t="shared" si="169"/>
        <v>16.694444444444443</v>
      </c>
      <c r="F854" s="11">
        <v>60.1</v>
      </c>
      <c r="G854" s="11">
        <f t="shared" si="176"/>
        <v>0.33333333333333215</v>
      </c>
      <c r="H854" s="11">
        <f t="shared" si="170"/>
        <v>1.1999999999999993</v>
      </c>
      <c r="I854" s="11">
        <f>'Vehicle Data'!$B$6*'WLTP Calculations'!G854</f>
        <v>97.561999999999671</v>
      </c>
      <c r="J854" s="11">
        <f>'Vehicle Data'!$B$6*9.81*'Vehicle Data'!$B$8</f>
        <v>57.42499320000001</v>
      </c>
      <c r="K854" s="11">
        <f>0.5*(1.225*'Vehicle Data'!B$9*'Vehicle Data'!B$7*'WLTP Calculations'!F854)</f>
        <v>7.2886275000000005</v>
      </c>
      <c r="L854" s="11">
        <f t="shared" si="177"/>
        <v>0.16227562069999968</v>
      </c>
      <c r="M854" s="11">
        <f t="shared" si="178"/>
        <v>2.7091013344638832</v>
      </c>
      <c r="N854" s="11">
        <f t="shared" si="179"/>
        <v>2.4566947775009256</v>
      </c>
      <c r="O854" s="11">
        <f t="shared" si="171"/>
        <v>643.65403170524246</v>
      </c>
      <c r="P854" s="11">
        <f t="shared" si="172"/>
        <v>0</v>
      </c>
      <c r="Q854" s="9">
        <f t="shared" si="180"/>
        <v>115988.00778486244</v>
      </c>
      <c r="R854" s="9">
        <f t="shared" si="173"/>
        <v>115.98800778486243</v>
      </c>
      <c r="S854" s="9">
        <f t="shared" si="181"/>
        <v>41601.880539297606</v>
      </c>
      <c r="T854" s="38">
        <f t="shared" si="174"/>
        <v>41.601880539297603</v>
      </c>
      <c r="U854" s="38">
        <f t="shared" si="175"/>
        <v>2704.1222350543444</v>
      </c>
      <c r="V854" s="34"/>
      <c r="W854" s="34"/>
      <c r="X854" s="34"/>
      <c r="Y854" s="34"/>
      <c r="Z854" s="34"/>
      <c r="AA854" s="34"/>
      <c r="AB854" s="34"/>
      <c r="AC854" s="34"/>
      <c r="AD854" s="34"/>
      <c r="AE854" s="34"/>
      <c r="AF854" s="34"/>
      <c r="AG854" s="34"/>
    </row>
    <row r="855" spans="2:33" x14ac:dyDescent="0.75">
      <c r="B855" s="4" t="s">
        <v>9</v>
      </c>
      <c r="C855" s="4">
        <v>851</v>
      </c>
      <c r="D855" s="4">
        <v>262</v>
      </c>
      <c r="E855" s="4">
        <f t="shared" si="169"/>
        <v>16.972222222222221</v>
      </c>
      <c r="F855" s="11">
        <v>61.1</v>
      </c>
      <c r="G855" s="11">
        <f t="shared" si="176"/>
        <v>0.22222222222222321</v>
      </c>
      <c r="H855" s="11">
        <f t="shared" si="170"/>
        <v>0.80000000000000071</v>
      </c>
      <c r="I855" s="11">
        <f>'Vehicle Data'!$B$6*'WLTP Calculations'!G855</f>
        <v>65.041333333333625</v>
      </c>
      <c r="J855" s="11">
        <f>'Vehicle Data'!$B$6*9.81*'Vehicle Data'!$B$8</f>
        <v>57.42499320000001</v>
      </c>
      <c r="K855" s="11">
        <f>0.5*(1.225*'Vehicle Data'!B$9*'Vehicle Data'!B$7*'WLTP Calculations'!F855)</f>
        <v>7.4099025000000003</v>
      </c>
      <c r="L855" s="11">
        <f t="shared" si="177"/>
        <v>0.12987622903333362</v>
      </c>
      <c r="M855" s="11">
        <f t="shared" si="178"/>
        <v>2.2042882205379679</v>
      </c>
      <c r="N855" s="11">
        <f t="shared" si="179"/>
        <v>2.0763927721009274</v>
      </c>
      <c r="O855" s="11">
        <f t="shared" si="171"/>
        <v>546.09129906254395</v>
      </c>
      <c r="P855" s="11">
        <f t="shared" si="172"/>
        <v>0</v>
      </c>
      <c r="Q855" s="9">
        <f t="shared" si="180"/>
        <v>116534.09908392499</v>
      </c>
      <c r="R855" s="9">
        <f t="shared" si="173"/>
        <v>116.53409908392499</v>
      </c>
      <c r="S855" s="9">
        <f t="shared" si="181"/>
        <v>41601.880539297606</v>
      </c>
      <c r="T855" s="38">
        <f t="shared" si="174"/>
        <v>41.601880539297603</v>
      </c>
      <c r="U855" s="38">
        <f t="shared" si="175"/>
        <v>2704.1222350543444</v>
      </c>
      <c r="V855" s="34"/>
      <c r="W855" s="34"/>
      <c r="X855" s="34"/>
      <c r="Y855" s="34"/>
      <c r="Z855" s="34"/>
      <c r="AA855" s="34"/>
      <c r="AB855" s="34"/>
      <c r="AC855" s="34"/>
      <c r="AD855" s="34"/>
      <c r="AE855" s="34"/>
      <c r="AF855" s="34"/>
      <c r="AG855" s="34"/>
    </row>
    <row r="856" spans="2:33" x14ac:dyDescent="0.75">
      <c r="B856" s="4" t="s">
        <v>9</v>
      </c>
      <c r="C856" s="4">
        <v>852</v>
      </c>
      <c r="D856" s="4">
        <v>263</v>
      </c>
      <c r="E856" s="4">
        <f t="shared" si="169"/>
        <v>17.138888888888889</v>
      </c>
      <c r="F856" s="11">
        <v>61.7</v>
      </c>
      <c r="G856" s="11">
        <f t="shared" si="176"/>
        <v>0.16666666666666607</v>
      </c>
      <c r="H856" s="11">
        <f t="shared" si="170"/>
        <v>0.59999999999999787</v>
      </c>
      <c r="I856" s="11">
        <f>'Vehicle Data'!$B$6*'WLTP Calculations'!G856</f>
        <v>48.780999999999835</v>
      </c>
      <c r="J856" s="11">
        <f>'Vehicle Data'!$B$6*9.81*'Vehicle Data'!$B$8</f>
        <v>57.42499320000001</v>
      </c>
      <c r="K856" s="11">
        <f>0.5*(1.225*'Vehicle Data'!B$9*'Vehicle Data'!B$7*'WLTP Calculations'!F856)</f>
        <v>7.4826675000000007</v>
      </c>
      <c r="L856" s="11">
        <f t="shared" si="177"/>
        <v>0.11368866069999986</v>
      </c>
      <c r="M856" s="11">
        <f t="shared" si="178"/>
        <v>1.9484973236638865</v>
      </c>
      <c r="N856" s="11">
        <f t="shared" si="179"/>
        <v>1.9586009980972197</v>
      </c>
      <c r="O856" s="11">
        <f t="shared" si="171"/>
        <v>517.07066349766603</v>
      </c>
      <c r="P856" s="11">
        <f t="shared" si="172"/>
        <v>0</v>
      </c>
      <c r="Q856" s="9">
        <f t="shared" si="180"/>
        <v>117051.16974742265</v>
      </c>
      <c r="R856" s="9">
        <f t="shared" si="173"/>
        <v>117.05116974742265</v>
      </c>
      <c r="S856" s="9">
        <f t="shared" si="181"/>
        <v>41601.880539297606</v>
      </c>
      <c r="T856" s="38">
        <f t="shared" si="174"/>
        <v>41.601880539297603</v>
      </c>
      <c r="U856" s="38">
        <f t="shared" si="175"/>
        <v>2704.1222350543444</v>
      </c>
      <c r="V856" s="34"/>
      <c r="W856" s="34"/>
      <c r="X856" s="34"/>
      <c r="Y856" s="34"/>
      <c r="Z856" s="34"/>
      <c r="AA856" s="34"/>
      <c r="AB856" s="34"/>
      <c r="AC856" s="34"/>
      <c r="AD856" s="34"/>
      <c r="AE856" s="34"/>
      <c r="AF856" s="34"/>
      <c r="AG856" s="34"/>
    </row>
    <row r="857" spans="2:33" x14ac:dyDescent="0.75">
      <c r="B857" s="4" t="s">
        <v>9</v>
      </c>
      <c r="C857" s="4">
        <v>853</v>
      </c>
      <c r="D857" s="4">
        <v>264</v>
      </c>
      <c r="E857" s="4">
        <f t="shared" si="169"/>
        <v>17.305555555555554</v>
      </c>
      <c r="F857" s="11">
        <v>62.3</v>
      </c>
      <c r="G857" s="11">
        <f t="shared" si="176"/>
        <v>0.16666666666666607</v>
      </c>
      <c r="H857" s="11">
        <f t="shared" si="170"/>
        <v>0.59999999999999787</v>
      </c>
      <c r="I857" s="11">
        <f>'Vehicle Data'!$B$6*'WLTP Calculations'!G857</f>
        <v>48.780999999999835</v>
      </c>
      <c r="J857" s="11">
        <f>'Vehicle Data'!$B$6*9.81*'Vehicle Data'!$B$8</f>
        <v>57.42499320000001</v>
      </c>
      <c r="K857" s="11">
        <f>0.5*(1.225*'Vehicle Data'!B$9*'Vehicle Data'!B$7*'WLTP Calculations'!F857)</f>
        <v>7.5554325000000002</v>
      </c>
      <c r="L857" s="11">
        <f t="shared" si="177"/>
        <v>0.11376142569999985</v>
      </c>
      <c r="M857" s="11">
        <f t="shared" si="178"/>
        <v>1.9687046725305528</v>
      </c>
      <c r="N857" s="11">
        <f t="shared" si="179"/>
        <v>1.9077944351120368</v>
      </c>
      <c r="O857" s="11">
        <f t="shared" si="171"/>
        <v>505.56552530468974</v>
      </c>
      <c r="P857" s="11">
        <f t="shared" si="172"/>
        <v>0</v>
      </c>
      <c r="Q857" s="9">
        <f t="shared" si="180"/>
        <v>117556.73527272734</v>
      </c>
      <c r="R857" s="9">
        <f t="shared" si="173"/>
        <v>117.55673527272734</v>
      </c>
      <c r="S857" s="9">
        <f t="shared" si="181"/>
        <v>41601.880539297606</v>
      </c>
      <c r="T857" s="38">
        <f t="shared" si="174"/>
        <v>41.601880539297603</v>
      </c>
      <c r="U857" s="38">
        <f t="shared" si="175"/>
        <v>2704.1222350543444</v>
      </c>
      <c r="V857" s="34"/>
      <c r="W857" s="34"/>
      <c r="X857" s="34"/>
      <c r="Y857" s="34"/>
      <c r="Z857" s="34"/>
      <c r="AA857" s="34"/>
      <c r="AB857" s="34"/>
      <c r="AC857" s="34"/>
      <c r="AD857" s="34"/>
      <c r="AE857" s="34"/>
      <c r="AF857" s="34"/>
      <c r="AG857" s="34"/>
    </row>
    <row r="858" spans="2:33" x14ac:dyDescent="0.75">
      <c r="B858" s="4" t="s">
        <v>9</v>
      </c>
      <c r="C858" s="4">
        <v>854</v>
      </c>
      <c r="D858" s="4">
        <v>265</v>
      </c>
      <c r="E858" s="4">
        <f t="shared" si="169"/>
        <v>17.472222222222221</v>
      </c>
      <c r="F858" s="11">
        <v>62.9</v>
      </c>
      <c r="G858" s="11">
        <f t="shared" si="176"/>
        <v>0.13888888888888928</v>
      </c>
      <c r="H858" s="11">
        <f t="shared" si="170"/>
        <v>0.5</v>
      </c>
      <c r="I858" s="11">
        <f>'Vehicle Data'!$B$6*'WLTP Calculations'!G858</f>
        <v>40.650833333333452</v>
      </c>
      <c r="J858" s="11">
        <f>'Vehicle Data'!$B$6*9.81*'Vehicle Data'!$B$8</f>
        <v>57.42499320000001</v>
      </c>
      <c r="K858" s="11">
        <f>0.5*(1.225*'Vehicle Data'!B$9*'Vehicle Data'!B$7*'WLTP Calculations'!F858)</f>
        <v>7.6281975000000006</v>
      </c>
      <c r="L858" s="11">
        <f t="shared" si="177"/>
        <v>0.10570402403333347</v>
      </c>
      <c r="M858" s="11">
        <f t="shared" si="178"/>
        <v>1.8468841976935209</v>
      </c>
      <c r="N858" s="11">
        <f t="shared" si="179"/>
        <v>1.6744888390287054</v>
      </c>
      <c r="O858" s="11">
        <f t="shared" si="171"/>
        <v>445.41403118163561</v>
      </c>
      <c r="P858" s="11">
        <f t="shared" si="172"/>
        <v>0</v>
      </c>
      <c r="Q858" s="9">
        <f t="shared" si="180"/>
        <v>118002.14930390897</v>
      </c>
      <c r="R858" s="9">
        <f t="shared" si="173"/>
        <v>118.00214930390896</v>
      </c>
      <c r="S858" s="9">
        <f t="shared" si="181"/>
        <v>41601.880539297606</v>
      </c>
      <c r="T858" s="38">
        <f t="shared" si="174"/>
        <v>41.601880539297603</v>
      </c>
      <c r="U858" s="38">
        <f t="shared" si="175"/>
        <v>2704.1222350543444</v>
      </c>
      <c r="V858" s="34"/>
      <c r="W858" s="34"/>
      <c r="X858" s="34"/>
      <c r="Y858" s="34"/>
      <c r="Z858" s="34"/>
      <c r="AA858" s="34"/>
      <c r="AB858" s="34"/>
      <c r="AC858" s="34"/>
      <c r="AD858" s="34"/>
      <c r="AE858" s="34"/>
      <c r="AF858" s="34"/>
      <c r="AG858" s="34"/>
    </row>
    <row r="859" spans="2:33" x14ac:dyDescent="0.75">
      <c r="B859" s="4" t="s">
        <v>9</v>
      </c>
      <c r="C859" s="4">
        <v>855</v>
      </c>
      <c r="D859" s="4">
        <v>266</v>
      </c>
      <c r="E859" s="4">
        <f t="shared" si="169"/>
        <v>17.583333333333332</v>
      </c>
      <c r="F859" s="11">
        <v>63.3</v>
      </c>
      <c r="G859" s="11">
        <f t="shared" si="176"/>
        <v>6.9444444444444642E-2</v>
      </c>
      <c r="H859" s="11">
        <f t="shared" si="170"/>
        <v>0.25</v>
      </c>
      <c r="I859" s="11">
        <f>'Vehicle Data'!$B$6*'WLTP Calculations'!G859</f>
        <v>20.325416666666726</v>
      </c>
      <c r="J859" s="11">
        <f>'Vehicle Data'!$B$6*9.81*'Vehicle Data'!$B$8</f>
        <v>57.42499320000001</v>
      </c>
      <c r="K859" s="11">
        <f>0.5*(1.225*'Vehicle Data'!B$9*'Vehicle Data'!B$7*'WLTP Calculations'!F859)</f>
        <v>7.6767075</v>
      </c>
      <c r="L859" s="11">
        <f t="shared" si="177"/>
        <v>8.5427117366666735E-2</v>
      </c>
      <c r="M859" s="11">
        <f t="shared" si="178"/>
        <v>1.5020934803638899</v>
      </c>
      <c r="N859" s="11">
        <f t="shared" si="179"/>
        <v>1.3960008060912064</v>
      </c>
      <c r="O859" s="11">
        <f t="shared" si="171"/>
        <v>372.73221522635208</v>
      </c>
      <c r="P859" s="11">
        <f t="shared" si="172"/>
        <v>0</v>
      </c>
      <c r="Q859" s="9">
        <f t="shared" si="180"/>
        <v>118374.88151913532</v>
      </c>
      <c r="R859" s="9">
        <f t="shared" si="173"/>
        <v>118.37488151913531</v>
      </c>
      <c r="S859" s="9">
        <f t="shared" si="181"/>
        <v>41601.880539297606</v>
      </c>
      <c r="T859" s="38">
        <f t="shared" si="174"/>
        <v>41.601880539297603</v>
      </c>
      <c r="U859" s="38">
        <f t="shared" si="175"/>
        <v>2704.1222350543444</v>
      </c>
      <c r="V859" s="34"/>
      <c r="W859" s="34"/>
      <c r="X859" s="34"/>
      <c r="Y859" s="34"/>
      <c r="Z859" s="34"/>
      <c r="AA859" s="34"/>
      <c r="AB859" s="34"/>
      <c r="AC859" s="34"/>
      <c r="AD859" s="34"/>
      <c r="AE859" s="34"/>
      <c r="AF859" s="34"/>
      <c r="AG859" s="34"/>
    </row>
    <row r="860" spans="2:33" x14ac:dyDescent="0.75">
      <c r="B860" s="4" t="s">
        <v>9</v>
      </c>
      <c r="C860" s="4">
        <v>856</v>
      </c>
      <c r="D860" s="4">
        <v>267</v>
      </c>
      <c r="E860" s="4">
        <f t="shared" si="169"/>
        <v>17.611111111111111</v>
      </c>
      <c r="F860" s="11">
        <v>63.4</v>
      </c>
      <c r="G860" s="11">
        <f t="shared" si="176"/>
        <v>2.7777777777778567E-2</v>
      </c>
      <c r="H860" s="11">
        <f t="shared" si="170"/>
        <v>0.10000000000000142</v>
      </c>
      <c r="I860" s="11">
        <f>'Vehicle Data'!$B$6*'WLTP Calculations'!G860</f>
        <v>8.1301666666668986</v>
      </c>
      <c r="J860" s="11">
        <f>'Vehicle Data'!$B$6*9.81*'Vehicle Data'!$B$8</f>
        <v>57.42499320000001</v>
      </c>
      <c r="K860" s="11">
        <f>0.5*(1.225*'Vehicle Data'!B$9*'Vehicle Data'!B$7*'WLTP Calculations'!F860)</f>
        <v>7.6888350000000001</v>
      </c>
      <c r="L860" s="11">
        <f t="shared" si="177"/>
        <v>7.3243994866666912E-2</v>
      </c>
      <c r="M860" s="11">
        <f t="shared" si="178"/>
        <v>1.2899081318185228</v>
      </c>
      <c r="N860" s="11">
        <f t="shared" si="179"/>
        <v>1.6136983569208376</v>
      </c>
      <c r="O860" s="11">
        <f t="shared" si="171"/>
        <v>432.47115965478446</v>
      </c>
      <c r="P860" s="11">
        <f t="shared" si="172"/>
        <v>0</v>
      </c>
      <c r="Q860" s="9">
        <f t="shared" si="180"/>
        <v>118807.35267879011</v>
      </c>
      <c r="R860" s="9">
        <f t="shared" si="173"/>
        <v>118.80735267879011</v>
      </c>
      <c r="S860" s="9">
        <f t="shared" si="181"/>
        <v>41601.880539297606</v>
      </c>
      <c r="T860" s="38">
        <f t="shared" si="174"/>
        <v>41.601880539297603</v>
      </c>
      <c r="U860" s="38">
        <f t="shared" si="175"/>
        <v>2704.1222350543444</v>
      </c>
      <c r="V860" s="34"/>
      <c r="W860" s="34"/>
      <c r="X860" s="34"/>
      <c r="Y860" s="34"/>
      <c r="Z860" s="34"/>
      <c r="AA860" s="34"/>
      <c r="AB860" s="34"/>
      <c r="AC860" s="34"/>
      <c r="AD860" s="34"/>
      <c r="AE860" s="34"/>
      <c r="AF860" s="34"/>
      <c r="AG860" s="34"/>
    </row>
    <row r="861" spans="2:33" x14ac:dyDescent="0.75">
      <c r="B861" s="4" t="s">
        <v>9</v>
      </c>
      <c r="C861" s="4">
        <v>857</v>
      </c>
      <c r="D861" s="4">
        <v>268</v>
      </c>
      <c r="E861" s="4">
        <f t="shared" si="169"/>
        <v>17.638888888888889</v>
      </c>
      <c r="F861" s="11">
        <v>63.5</v>
      </c>
      <c r="G861" s="11">
        <f t="shared" si="176"/>
        <v>0.15277777777777857</v>
      </c>
      <c r="H861" s="11">
        <f t="shared" si="170"/>
        <v>0.55000000000000071</v>
      </c>
      <c r="I861" s="11">
        <f>'Vehicle Data'!$B$6*'WLTP Calculations'!G861</f>
        <v>44.715916666666907</v>
      </c>
      <c r="J861" s="11">
        <f>'Vehicle Data'!$B$6*9.81*'Vehicle Data'!$B$8</f>
        <v>57.42499320000001</v>
      </c>
      <c r="K861" s="11">
        <f>0.5*(1.225*'Vehicle Data'!B$9*'Vehicle Data'!B$7*'WLTP Calculations'!F861)</f>
        <v>7.7009625000000002</v>
      </c>
      <c r="L861" s="11">
        <f t="shared" si="177"/>
        <v>0.10984187236666693</v>
      </c>
      <c r="M861" s="11">
        <f t="shared" si="178"/>
        <v>1.9374885820231527</v>
      </c>
      <c r="N861" s="11">
        <f t="shared" si="179"/>
        <v>2.3908272778379613</v>
      </c>
      <c r="O861" s="11">
        <f t="shared" si="171"/>
        <v>643.13253773841166</v>
      </c>
      <c r="P861" s="11">
        <f t="shared" si="172"/>
        <v>0</v>
      </c>
      <c r="Q861" s="9">
        <f t="shared" si="180"/>
        <v>119450.48521652851</v>
      </c>
      <c r="R861" s="9">
        <f t="shared" si="173"/>
        <v>119.45048521652851</v>
      </c>
      <c r="S861" s="9">
        <f t="shared" si="181"/>
        <v>41601.880539297606</v>
      </c>
      <c r="T861" s="38">
        <f t="shared" si="174"/>
        <v>41.601880539297603</v>
      </c>
      <c r="U861" s="38">
        <f t="shared" si="175"/>
        <v>2704.1222350543444</v>
      </c>
      <c r="V861" s="34"/>
      <c r="W861" s="34"/>
      <c r="X861" s="34"/>
      <c r="Y861" s="34"/>
      <c r="Z861" s="34"/>
      <c r="AA861" s="34"/>
      <c r="AB861" s="34"/>
      <c r="AC861" s="34"/>
      <c r="AD861" s="34"/>
      <c r="AE861" s="34"/>
      <c r="AF861" s="34"/>
      <c r="AG861" s="34"/>
    </row>
    <row r="862" spans="2:33" x14ac:dyDescent="0.75">
      <c r="B862" s="4" t="s">
        <v>9</v>
      </c>
      <c r="C862" s="4">
        <v>858</v>
      </c>
      <c r="D862" s="4">
        <v>269</v>
      </c>
      <c r="E862" s="4">
        <f t="shared" si="169"/>
        <v>17.916666666666668</v>
      </c>
      <c r="F862" s="11">
        <v>64.5</v>
      </c>
      <c r="G862" s="11">
        <f t="shared" si="176"/>
        <v>0.31944444444444287</v>
      </c>
      <c r="H862" s="11">
        <f t="shared" si="170"/>
        <v>1.1499999999999986</v>
      </c>
      <c r="I862" s="11">
        <f>'Vehicle Data'!$B$6*'WLTP Calculations'!G862</f>
        <v>93.496916666666209</v>
      </c>
      <c r="J862" s="11">
        <f>'Vehicle Data'!$B$6*9.81*'Vehicle Data'!$B$8</f>
        <v>57.42499320000001</v>
      </c>
      <c r="K862" s="11">
        <f>0.5*(1.225*'Vehicle Data'!B$9*'Vehicle Data'!B$7*'WLTP Calculations'!F862)</f>
        <v>7.8222375000000008</v>
      </c>
      <c r="L862" s="11">
        <f t="shared" si="177"/>
        <v>0.15874414736666623</v>
      </c>
      <c r="M862" s="11">
        <f t="shared" si="178"/>
        <v>2.8441659736527702</v>
      </c>
      <c r="N862" s="11">
        <f t="shared" si="179"/>
        <v>2.8742689257467511</v>
      </c>
      <c r="O862" s="11">
        <f t="shared" si="171"/>
        <v>776.0526099516228</v>
      </c>
      <c r="P862" s="11">
        <f t="shared" si="172"/>
        <v>0</v>
      </c>
      <c r="Q862" s="9">
        <f t="shared" si="180"/>
        <v>120226.53782648014</v>
      </c>
      <c r="R862" s="9">
        <f t="shared" si="173"/>
        <v>120.22653782648014</v>
      </c>
      <c r="S862" s="9">
        <f t="shared" si="181"/>
        <v>41601.880539297606</v>
      </c>
      <c r="T862" s="38">
        <f t="shared" si="174"/>
        <v>41.601880539297603</v>
      </c>
      <c r="U862" s="38">
        <f t="shared" si="175"/>
        <v>2704.1222350543444</v>
      </c>
      <c r="V862" s="34"/>
      <c r="W862" s="34"/>
      <c r="X862" s="34"/>
      <c r="Y862" s="34"/>
      <c r="Z862" s="34"/>
      <c r="AA862" s="34"/>
      <c r="AB862" s="34"/>
      <c r="AC862" s="34"/>
      <c r="AD862" s="34"/>
      <c r="AE862" s="34"/>
      <c r="AF862" s="34"/>
      <c r="AG862" s="34"/>
    </row>
    <row r="863" spans="2:33" x14ac:dyDescent="0.75">
      <c r="B863" s="4" t="s">
        <v>9</v>
      </c>
      <c r="C863" s="4">
        <v>859</v>
      </c>
      <c r="D863" s="4">
        <v>270</v>
      </c>
      <c r="E863" s="4">
        <f t="shared" si="169"/>
        <v>18.277777777777775</v>
      </c>
      <c r="F863" s="11">
        <v>65.8</v>
      </c>
      <c r="G863" s="11">
        <f t="shared" si="176"/>
        <v>0.31944444444444287</v>
      </c>
      <c r="H863" s="11">
        <f t="shared" si="170"/>
        <v>1.1499999999999986</v>
      </c>
      <c r="I863" s="11">
        <f>'Vehicle Data'!$B$6*'WLTP Calculations'!G863</f>
        <v>93.496916666666209</v>
      </c>
      <c r="J863" s="11">
        <f>'Vehicle Data'!$B$6*9.81*'Vehicle Data'!$B$8</f>
        <v>57.42499320000001</v>
      </c>
      <c r="K863" s="11">
        <f>0.5*(1.225*'Vehicle Data'!B$9*'Vehicle Data'!B$7*'WLTP Calculations'!F863)</f>
        <v>7.979895</v>
      </c>
      <c r="L863" s="11">
        <f t="shared" si="177"/>
        <v>0.15890180486666622</v>
      </c>
      <c r="M863" s="11">
        <f t="shared" si="178"/>
        <v>2.9043718778407319</v>
      </c>
      <c r="N863" s="11">
        <f t="shared" si="179"/>
        <v>2.6635621567574104</v>
      </c>
      <c r="O863" s="11">
        <f t="shared" si="171"/>
        <v>721.82534448125818</v>
      </c>
      <c r="P863" s="11">
        <f t="shared" si="172"/>
        <v>0</v>
      </c>
      <c r="Q863" s="9">
        <f t="shared" si="180"/>
        <v>120948.3631709614</v>
      </c>
      <c r="R863" s="9">
        <f t="shared" si="173"/>
        <v>120.9483631709614</v>
      </c>
      <c r="S863" s="9">
        <f t="shared" si="181"/>
        <v>41601.880539297606</v>
      </c>
      <c r="T863" s="38">
        <f t="shared" si="174"/>
        <v>41.601880539297603</v>
      </c>
      <c r="U863" s="38">
        <f t="shared" si="175"/>
        <v>2704.1222350543444</v>
      </c>
      <c r="V863" s="34"/>
      <c r="W863" s="34"/>
      <c r="X863" s="34"/>
      <c r="Y863" s="34"/>
      <c r="Z863" s="34"/>
      <c r="AA863" s="34"/>
      <c r="AB863" s="34"/>
      <c r="AC863" s="34"/>
      <c r="AD863" s="34"/>
      <c r="AE863" s="34"/>
      <c r="AF863" s="34"/>
      <c r="AG863" s="34"/>
    </row>
    <row r="864" spans="2:33" x14ac:dyDescent="0.75">
      <c r="B864" s="4" t="s">
        <v>9</v>
      </c>
      <c r="C864" s="4">
        <v>860</v>
      </c>
      <c r="D864" s="4">
        <v>271</v>
      </c>
      <c r="E864" s="4">
        <f t="shared" si="169"/>
        <v>18.555555555555554</v>
      </c>
      <c r="F864" s="11">
        <v>66.8</v>
      </c>
      <c r="G864" s="11">
        <f t="shared" si="176"/>
        <v>0.22222222222222499</v>
      </c>
      <c r="H864" s="11">
        <f t="shared" si="170"/>
        <v>0.80000000000000426</v>
      </c>
      <c r="I864" s="11">
        <f>'Vehicle Data'!$B$6*'WLTP Calculations'!G864</f>
        <v>65.041333333334151</v>
      </c>
      <c r="J864" s="11">
        <f>'Vehicle Data'!$B$6*9.81*'Vehicle Data'!$B$8</f>
        <v>57.42499320000001</v>
      </c>
      <c r="K864" s="11">
        <f>0.5*(1.225*'Vehicle Data'!B$9*'Vehicle Data'!B$7*'WLTP Calculations'!F864)</f>
        <v>8.1011699999999998</v>
      </c>
      <c r="L864" s="11">
        <f t="shared" si="177"/>
        <v>0.13056749653333416</v>
      </c>
      <c r="M864" s="11">
        <f t="shared" si="178"/>
        <v>2.4227524356740893</v>
      </c>
      <c r="N864" s="11">
        <f t="shared" si="179"/>
        <v>2.5865290086722323</v>
      </c>
      <c r="O864" s="11">
        <f t="shared" si="171"/>
        <v>703.53589035884715</v>
      </c>
      <c r="P864" s="11">
        <f t="shared" si="172"/>
        <v>0</v>
      </c>
      <c r="Q864" s="9">
        <f t="shared" si="180"/>
        <v>121651.89906132025</v>
      </c>
      <c r="R864" s="9">
        <f t="shared" si="173"/>
        <v>121.65189906132025</v>
      </c>
      <c r="S864" s="9">
        <f t="shared" si="181"/>
        <v>41601.880539297606</v>
      </c>
      <c r="T864" s="38">
        <f t="shared" si="174"/>
        <v>41.601880539297603</v>
      </c>
      <c r="U864" s="38">
        <f t="shared" si="175"/>
        <v>2704.1222350543444</v>
      </c>
      <c r="V864" s="34"/>
      <c r="W864" s="34"/>
      <c r="X864" s="34"/>
      <c r="Y864" s="34"/>
      <c r="Z864" s="34"/>
      <c r="AA864" s="34"/>
      <c r="AB864" s="34"/>
      <c r="AC864" s="34"/>
      <c r="AD864" s="34"/>
      <c r="AE864" s="34"/>
      <c r="AF864" s="34"/>
      <c r="AG864" s="34"/>
    </row>
    <row r="865" spans="2:33" x14ac:dyDescent="0.75">
      <c r="B865" s="4" t="s">
        <v>9</v>
      </c>
      <c r="C865" s="4">
        <v>861</v>
      </c>
      <c r="D865" s="4">
        <v>272</v>
      </c>
      <c r="E865" s="4">
        <f t="shared" si="169"/>
        <v>18.722222222222225</v>
      </c>
      <c r="F865" s="11">
        <v>67.400000000000006</v>
      </c>
      <c r="G865" s="11">
        <f t="shared" si="176"/>
        <v>0.27777777777777857</v>
      </c>
      <c r="H865" s="11">
        <f t="shared" si="170"/>
        <v>1</v>
      </c>
      <c r="I865" s="11">
        <f>'Vehicle Data'!$B$6*'WLTP Calculations'!G865</f>
        <v>81.301666666666904</v>
      </c>
      <c r="J865" s="11">
        <f>'Vehicle Data'!$B$6*9.81*'Vehicle Data'!$B$8</f>
        <v>57.42499320000001</v>
      </c>
      <c r="K865" s="11">
        <f>0.5*(1.225*'Vehicle Data'!B$9*'Vehicle Data'!B$7*'WLTP Calculations'!F865)</f>
        <v>8.1739350000000019</v>
      </c>
      <c r="L865" s="11">
        <f t="shared" si="177"/>
        <v>0.14690059486666693</v>
      </c>
      <c r="M865" s="11">
        <f t="shared" si="178"/>
        <v>2.7503055816703759</v>
      </c>
      <c r="N865" s="11">
        <f t="shared" si="179"/>
        <v>3.4408421799314755</v>
      </c>
      <c r="O865" s="11">
        <f t="shared" si="171"/>
        <v>939.34991512129284</v>
      </c>
      <c r="P865" s="11">
        <f t="shared" si="172"/>
        <v>0</v>
      </c>
      <c r="Q865" s="9">
        <f t="shared" si="180"/>
        <v>122591.24897644154</v>
      </c>
      <c r="R865" s="9">
        <f t="shared" si="173"/>
        <v>122.59124897644153</v>
      </c>
      <c r="S865" s="9">
        <f t="shared" si="181"/>
        <v>41601.880539297606</v>
      </c>
      <c r="T865" s="38">
        <f t="shared" si="174"/>
        <v>41.601880539297603</v>
      </c>
      <c r="U865" s="38">
        <f t="shared" si="175"/>
        <v>2704.1222350543444</v>
      </c>
      <c r="V865" s="34"/>
      <c r="W865" s="34"/>
      <c r="X865" s="34"/>
      <c r="Y865" s="34"/>
      <c r="Z865" s="34"/>
      <c r="AA865" s="34"/>
      <c r="AB865" s="34"/>
      <c r="AC865" s="34"/>
      <c r="AD865" s="34"/>
      <c r="AE865" s="34"/>
      <c r="AF865" s="34"/>
      <c r="AG865" s="34"/>
    </row>
    <row r="866" spans="2:33" x14ac:dyDescent="0.75">
      <c r="B866" s="4" t="s">
        <v>9</v>
      </c>
      <c r="C866" s="4">
        <v>862</v>
      </c>
      <c r="D866" s="4">
        <v>273</v>
      </c>
      <c r="E866" s="4">
        <f t="shared" si="169"/>
        <v>19.111111111111111</v>
      </c>
      <c r="F866" s="11">
        <v>68.8</v>
      </c>
      <c r="G866" s="11">
        <f t="shared" si="176"/>
        <v>0.51388888888888573</v>
      </c>
      <c r="H866" s="11">
        <f t="shared" si="170"/>
        <v>1.8499999999999943</v>
      </c>
      <c r="I866" s="11">
        <f>'Vehicle Data'!$B$6*'WLTP Calculations'!G866</f>
        <v>150.40808333333243</v>
      </c>
      <c r="J866" s="11">
        <f>'Vehicle Data'!$B$6*9.81*'Vehicle Data'!$B$8</f>
        <v>57.42499320000001</v>
      </c>
      <c r="K866" s="11">
        <f>0.5*(1.225*'Vehicle Data'!B$9*'Vehicle Data'!B$7*'WLTP Calculations'!F866)</f>
        <v>8.3437199999999994</v>
      </c>
      <c r="L866" s="11">
        <f t="shared" si="177"/>
        <v>0.21617679653333244</v>
      </c>
      <c r="M866" s="11">
        <f t="shared" si="178"/>
        <v>4.131378778192575</v>
      </c>
      <c r="N866" s="11">
        <f t="shared" si="179"/>
        <v>4.1229043174671194</v>
      </c>
      <c r="O866" s="11">
        <f t="shared" si="171"/>
        <v>1129.6757829859907</v>
      </c>
      <c r="P866" s="11">
        <f t="shared" si="172"/>
        <v>0</v>
      </c>
      <c r="Q866" s="9">
        <f t="shared" si="180"/>
        <v>123720.92475942752</v>
      </c>
      <c r="R866" s="9">
        <f t="shared" si="173"/>
        <v>123.72092475942752</v>
      </c>
      <c r="S866" s="9">
        <f t="shared" si="181"/>
        <v>41601.880539297606</v>
      </c>
      <c r="T866" s="38">
        <f t="shared" si="174"/>
        <v>41.601880539297603</v>
      </c>
      <c r="U866" s="38">
        <f t="shared" si="175"/>
        <v>2704.1222350543444</v>
      </c>
      <c r="V866" s="34"/>
      <c r="W866" s="34"/>
      <c r="X866" s="34"/>
      <c r="Y866" s="34"/>
      <c r="Z866" s="34"/>
      <c r="AA866" s="34"/>
      <c r="AB866" s="34"/>
      <c r="AC866" s="34"/>
      <c r="AD866" s="34"/>
      <c r="AE866" s="34"/>
      <c r="AF866" s="34"/>
      <c r="AG866" s="34"/>
    </row>
    <row r="867" spans="2:33" x14ac:dyDescent="0.75">
      <c r="B867" s="4" t="s">
        <v>9</v>
      </c>
      <c r="C867" s="4">
        <v>863</v>
      </c>
      <c r="D867" s="4">
        <v>274</v>
      </c>
      <c r="E867" s="4">
        <f t="shared" si="169"/>
        <v>19.749999999999996</v>
      </c>
      <c r="F867" s="11">
        <v>71.099999999999994</v>
      </c>
      <c r="G867" s="11">
        <f t="shared" si="176"/>
        <v>0.48611111111111072</v>
      </c>
      <c r="H867" s="11">
        <f t="shared" si="170"/>
        <v>1.75</v>
      </c>
      <c r="I867" s="11">
        <f>'Vehicle Data'!$B$6*'WLTP Calculations'!G867</f>
        <v>142.27791666666656</v>
      </c>
      <c r="J867" s="11">
        <f>'Vehicle Data'!$B$6*9.81*'Vehicle Data'!$B$8</f>
        <v>57.42499320000001</v>
      </c>
      <c r="K867" s="11">
        <f>0.5*(1.225*'Vehicle Data'!B$9*'Vehicle Data'!B$7*'WLTP Calculations'!F867)</f>
        <v>8.6226524999999992</v>
      </c>
      <c r="L867" s="11">
        <f t="shared" si="177"/>
        <v>0.20832556236666655</v>
      </c>
      <c r="M867" s="11">
        <f t="shared" si="178"/>
        <v>4.1144298567416637</v>
      </c>
      <c r="N867" s="11">
        <f t="shared" si="179"/>
        <v>3.4158483350527806</v>
      </c>
      <c r="O867" s="11">
        <f t="shared" si="171"/>
        <v>939.35829213951467</v>
      </c>
      <c r="P867" s="11">
        <f t="shared" si="172"/>
        <v>0</v>
      </c>
      <c r="Q867" s="9">
        <f t="shared" si="180"/>
        <v>124660.28305156704</v>
      </c>
      <c r="R867" s="9">
        <f t="shared" si="173"/>
        <v>124.66028305156703</v>
      </c>
      <c r="S867" s="9">
        <f t="shared" si="181"/>
        <v>41601.880539297606</v>
      </c>
      <c r="T867" s="38">
        <f t="shared" si="174"/>
        <v>41.601880539297603</v>
      </c>
      <c r="U867" s="38">
        <f t="shared" si="175"/>
        <v>2704.1222350543444</v>
      </c>
      <c r="V867" s="34"/>
      <c r="W867" s="34"/>
      <c r="X867" s="34"/>
      <c r="Y867" s="34"/>
      <c r="Z867" s="34"/>
      <c r="AA867" s="34"/>
      <c r="AB867" s="34"/>
      <c r="AC867" s="34"/>
      <c r="AD867" s="34"/>
      <c r="AE867" s="34"/>
      <c r="AF867" s="34"/>
      <c r="AG867" s="34"/>
    </row>
    <row r="868" spans="2:33" x14ac:dyDescent="0.75">
      <c r="B868" s="4" t="s">
        <v>9</v>
      </c>
      <c r="C868" s="4">
        <v>864</v>
      </c>
      <c r="D868" s="4">
        <v>275</v>
      </c>
      <c r="E868" s="4">
        <f t="shared" si="169"/>
        <v>20.083333333333332</v>
      </c>
      <c r="F868" s="11">
        <v>72.3</v>
      </c>
      <c r="G868" s="11">
        <f t="shared" si="176"/>
        <v>0.23611111111111249</v>
      </c>
      <c r="H868" s="11">
        <f t="shared" si="170"/>
        <v>0.85000000000000142</v>
      </c>
      <c r="I868" s="11">
        <f>'Vehicle Data'!$B$6*'WLTP Calculations'!G868</f>
        <v>69.106416666667073</v>
      </c>
      <c r="J868" s="11">
        <f>'Vehicle Data'!$B$6*9.81*'Vehicle Data'!$B$8</f>
        <v>57.42499320000001</v>
      </c>
      <c r="K868" s="11">
        <f>0.5*(1.225*'Vehicle Data'!B$9*'Vehicle Data'!B$7*'WLTP Calculations'!F868)</f>
        <v>8.7681825</v>
      </c>
      <c r="L868" s="11">
        <f t="shared" si="177"/>
        <v>0.13529959236666708</v>
      </c>
      <c r="M868" s="11">
        <f t="shared" si="178"/>
        <v>2.7172668133638971</v>
      </c>
      <c r="N868" s="11">
        <f t="shared" si="179"/>
        <v>2.4806606753338025</v>
      </c>
      <c r="O868" s="11">
        <f t="shared" si="171"/>
        <v>684.66234639212951</v>
      </c>
      <c r="P868" s="11">
        <f t="shared" si="172"/>
        <v>0</v>
      </c>
      <c r="Q868" s="9">
        <f t="shared" si="180"/>
        <v>125344.94539795916</v>
      </c>
      <c r="R868" s="9">
        <f t="shared" si="173"/>
        <v>125.34494539795917</v>
      </c>
      <c r="S868" s="9">
        <f t="shared" si="181"/>
        <v>41601.880539297606</v>
      </c>
      <c r="T868" s="38">
        <f t="shared" si="174"/>
        <v>41.601880539297603</v>
      </c>
      <c r="U868" s="38">
        <f t="shared" si="175"/>
        <v>2704.1222350543444</v>
      </c>
      <c r="V868" s="34"/>
      <c r="W868" s="34"/>
      <c r="X868" s="34"/>
      <c r="Y868" s="34"/>
      <c r="Z868" s="34"/>
      <c r="AA868" s="34"/>
      <c r="AB868" s="34"/>
      <c r="AC868" s="34"/>
      <c r="AD868" s="34"/>
      <c r="AE868" s="34"/>
      <c r="AF868" s="34"/>
      <c r="AG868" s="34"/>
    </row>
    <row r="869" spans="2:33" x14ac:dyDescent="0.75">
      <c r="B869" s="4" t="s">
        <v>9</v>
      </c>
      <c r="C869" s="4">
        <v>865</v>
      </c>
      <c r="D869" s="4">
        <v>276</v>
      </c>
      <c r="E869" s="4">
        <f t="shared" si="169"/>
        <v>20.222222222222221</v>
      </c>
      <c r="F869" s="11">
        <v>72.8</v>
      </c>
      <c r="G869" s="11">
        <f t="shared" si="176"/>
        <v>0.15277777777777857</v>
      </c>
      <c r="H869" s="11">
        <f t="shared" si="170"/>
        <v>0.55000000000000426</v>
      </c>
      <c r="I869" s="11">
        <f>'Vehicle Data'!$B$6*'WLTP Calculations'!G869</f>
        <v>44.715916666666907</v>
      </c>
      <c r="J869" s="11">
        <f>'Vehicle Data'!$B$6*9.81*'Vehicle Data'!$B$8</f>
        <v>57.42499320000001</v>
      </c>
      <c r="K869" s="11">
        <f>0.5*(1.225*'Vehicle Data'!B$9*'Vehicle Data'!B$7*'WLTP Calculations'!F869)</f>
        <v>8.8288200000000003</v>
      </c>
      <c r="L869" s="11">
        <f t="shared" si="177"/>
        <v>0.11096972986666691</v>
      </c>
      <c r="M869" s="11">
        <f t="shared" si="178"/>
        <v>2.2440545373037084</v>
      </c>
      <c r="N869" s="11">
        <f t="shared" si="179"/>
        <v>2.5441326769685215</v>
      </c>
      <c r="O869" s="11">
        <f t="shared" si="171"/>
        <v>704.72475152028051</v>
      </c>
      <c r="P869" s="11">
        <f t="shared" si="172"/>
        <v>0</v>
      </c>
      <c r="Q869" s="9">
        <f t="shared" si="180"/>
        <v>126049.67014947944</v>
      </c>
      <c r="R869" s="9">
        <f t="shared" si="173"/>
        <v>126.04967014947944</v>
      </c>
      <c r="S869" s="9">
        <f t="shared" si="181"/>
        <v>41601.880539297606</v>
      </c>
      <c r="T869" s="38">
        <f t="shared" si="174"/>
        <v>41.601880539297603</v>
      </c>
      <c r="U869" s="38">
        <f t="shared" si="175"/>
        <v>2704.1222350543444</v>
      </c>
      <c r="V869" s="34"/>
      <c r="W869" s="34"/>
      <c r="X869" s="34"/>
      <c r="Y869" s="34"/>
      <c r="Z869" s="34"/>
      <c r="AA869" s="34"/>
      <c r="AB869" s="34"/>
      <c r="AC869" s="34"/>
      <c r="AD869" s="34"/>
      <c r="AE869" s="34"/>
      <c r="AF869" s="34"/>
      <c r="AG869" s="34"/>
    </row>
    <row r="870" spans="2:33" x14ac:dyDescent="0.75">
      <c r="B870" s="4" t="s">
        <v>9</v>
      </c>
      <c r="C870" s="4">
        <v>866</v>
      </c>
      <c r="D870" s="4">
        <v>277</v>
      </c>
      <c r="E870" s="4">
        <f t="shared" si="169"/>
        <v>20.388888888888889</v>
      </c>
      <c r="F870" s="11">
        <v>73.400000000000006</v>
      </c>
      <c r="G870" s="11">
        <f t="shared" si="176"/>
        <v>0.25</v>
      </c>
      <c r="H870" s="11">
        <f t="shared" si="170"/>
        <v>0.89999999999999858</v>
      </c>
      <c r="I870" s="11">
        <f>'Vehicle Data'!$B$6*'WLTP Calculations'!G870</f>
        <v>73.171500000000009</v>
      </c>
      <c r="J870" s="11">
        <f>'Vehicle Data'!$B$6*9.81*'Vehicle Data'!$B$8</f>
        <v>57.42499320000001</v>
      </c>
      <c r="K870" s="11">
        <f>0.5*(1.225*'Vehicle Data'!B$9*'Vehicle Data'!B$7*'WLTP Calculations'!F870)</f>
        <v>8.9015850000000007</v>
      </c>
      <c r="L870" s="11">
        <f t="shared" si="177"/>
        <v>0.13949807820000004</v>
      </c>
      <c r="M870" s="11">
        <f t="shared" si="178"/>
        <v>2.8442108166333342</v>
      </c>
      <c r="N870" s="11">
        <f t="shared" si="179"/>
        <v>3.2059185895740736</v>
      </c>
      <c r="O870" s="11">
        <f t="shared" si="171"/>
        <v>891.24536790159243</v>
      </c>
      <c r="P870" s="11">
        <f t="shared" si="172"/>
        <v>0</v>
      </c>
      <c r="Q870" s="9">
        <f t="shared" si="180"/>
        <v>126940.91551738103</v>
      </c>
      <c r="R870" s="9">
        <f t="shared" si="173"/>
        <v>126.94091551738103</v>
      </c>
      <c r="S870" s="9">
        <f t="shared" si="181"/>
        <v>41601.880539297606</v>
      </c>
      <c r="T870" s="38">
        <f t="shared" si="174"/>
        <v>41.601880539297603</v>
      </c>
      <c r="U870" s="38">
        <f t="shared" si="175"/>
        <v>2704.1222350543444</v>
      </c>
      <c r="V870" s="34"/>
      <c r="W870" s="34"/>
      <c r="X870" s="34"/>
      <c r="Y870" s="34"/>
      <c r="Z870" s="34"/>
      <c r="AA870" s="34"/>
      <c r="AB870" s="34"/>
      <c r="AC870" s="34"/>
      <c r="AD870" s="34"/>
      <c r="AE870" s="34"/>
      <c r="AF870" s="34"/>
      <c r="AG870" s="34"/>
    </row>
    <row r="871" spans="2:33" x14ac:dyDescent="0.75">
      <c r="B871" s="4" t="s">
        <v>9</v>
      </c>
      <c r="C871" s="4">
        <v>867</v>
      </c>
      <c r="D871" s="4">
        <v>278</v>
      </c>
      <c r="E871" s="4">
        <f t="shared" si="169"/>
        <v>20.722222222222221</v>
      </c>
      <c r="F871" s="11">
        <v>74.599999999999994</v>
      </c>
      <c r="G871" s="11">
        <f t="shared" si="176"/>
        <v>0.36111111111111072</v>
      </c>
      <c r="H871" s="11">
        <f t="shared" si="170"/>
        <v>1.2999999999999972</v>
      </c>
      <c r="I871" s="11">
        <f>'Vehicle Data'!$B$6*'WLTP Calculations'!G871</f>
        <v>105.69216666666657</v>
      </c>
      <c r="J871" s="11">
        <f>'Vehicle Data'!$B$6*9.81*'Vehicle Data'!$B$8</f>
        <v>57.42499320000001</v>
      </c>
      <c r="K871" s="11">
        <f>0.5*(1.225*'Vehicle Data'!B$9*'Vehicle Data'!B$7*'WLTP Calculations'!F871)</f>
        <v>9.0471149999999998</v>
      </c>
      <c r="L871" s="11">
        <f t="shared" si="177"/>
        <v>0.17216427486666658</v>
      </c>
      <c r="M871" s="11">
        <f t="shared" si="178"/>
        <v>3.567626362514813</v>
      </c>
      <c r="N871" s="11">
        <f t="shared" si="179"/>
        <v>3.3454396465166631</v>
      </c>
      <c r="O871" s="11">
        <f t="shared" si="171"/>
        <v>933.37766137814901</v>
      </c>
      <c r="P871" s="11">
        <f t="shared" si="172"/>
        <v>0</v>
      </c>
      <c r="Q871" s="9">
        <f t="shared" si="180"/>
        <v>127874.29317875918</v>
      </c>
      <c r="R871" s="9">
        <f t="shared" si="173"/>
        <v>127.87429317875917</v>
      </c>
      <c r="S871" s="9">
        <f t="shared" si="181"/>
        <v>41601.880539297606</v>
      </c>
      <c r="T871" s="38">
        <f t="shared" si="174"/>
        <v>41.601880539297603</v>
      </c>
      <c r="U871" s="38">
        <f t="shared" si="175"/>
        <v>2704.1222350543444</v>
      </c>
      <c r="V871" s="34"/>
      <c r="W871" s="34"/>
      <c r="X871" s="34"/>
      <c r="Y871" s="34"/>
      <c r="Z871" s="34"/>
      <c r="AA871" s="34"/>
      <c r="AB871" s="34"/>
      <c r="AC871" s="34"/>
      <c r="AD871" s="34"/>
      <c r="AE871" s="34"/>
      <c r="AF871" s="34"/>
      <c r="AG871" s="34"/>
    </row>
    <row r="872" spans="2:33" x14ac:dyDescent="0.75">
      <c r="B872" s="4" t="s">
        <v>9</v>
      </c>
      <c r="C872" s="4">
        <v>868</v>
      </c>
      <c r="D872" s="4">
        <v>279</v>
      </c>
      <c r="E872" s="4">
        <f t="shared" si="169"/>
        <v>21.111111111111111</v>
      </c>
      <c r="F872" s="11">
        <v>76</v>
      </c>
      <c r="G872" s="11">
        <f t="shared" si="176"/>
        <v>0.27777777777777679</v>
      </c>
      <c r="H872" s="11">
        <f t="shared" si="170"/>
        <v>1</v>
      </c>
      <c r="I872" s="11">
        <f>'Vehicle Data'!$B$6*'WLTP Calculations'!G872</f>
        <v>81.301666666666392</v>
      </c>
      <c r="J872" s="11">
        <f>'Vehicle Data'!$B$6*9.81*'Vehicle Data'!$B$8</f>
        <v>57.42499320000001</v>
      </c>
      <c r="K872" s="11">
        <f>0.5*(1.225*'Vehicle Data'!B$9*'Vehicle Data'!B$7*'WLTP Calculations'!F872)</f>
        <v>9.2169000000000008</v>
      </c>
      <c r="L872" s="11">
        <f t="shared" si="177"/>
        <v>0.14794355986666641</v>
      </c>
      <c r="M872" s="11">
        <f t="shared" si="178"/>
        <v>3.1232529305185128</v>
      </c>
      <c r="N872" s="11">
        <f t="shared" si="179"/>
        <v>2.4876361506462938</v>
      </c>
      <c r="O872" s="11">
        <f t="shared" si="171"/>
        <v>696.53812218096232</v>
      </c>
      <c r="P872" s="11">
        <f t="shared" si="172"/>
        <v>0</v>
      </c>
      <c r="Q872" s="9">
        <f t="shared" si="180"/>
        <v>128570.83130094015</v>
      </c>
      <c r="R872" s="9">
        <f t="shared" si="173"/>
        <v>128.57083130094014</v>
      </c>
      <c r="S872" s="9">
        <f t="shared" si="181"/>
        <v>41601.880539297606</v>
      </c>
      <c r="T872" s="38">
        <f t="shared" si="174"/>
        <v>41.601880539297603</v>
      </c>
      <c r="U872" s="38">
        <f t="shared" si="175"/>
        <v>2704.1222350543444</v>
      </c>
      <c r="V872" s="34"/>
      <c r="W872" s="34"/>
      <c r="X872" s="34"/>
      <c r="Y872" s="34"/>
      <c r="Z872" s="34"/>
      <c r="AA872" s="34"/>
      <c r="AB872" s="34"/>
      <c r="AC872" s="34"/>
      <c r="AD872" s="34"/>
      <c r="AE872" s="34"/>
      <c r="AF872" s="34"/>
      <c r="AG872" s="34"/>
    </row>
    <row r="873" spans="2:33" x14ac:dyDescent="0.75">
      <c r="B873" s="4" t="s">
        <v>9</v>
      </c>
      <c r="C873" s="4">
        <v>869</v>
      </c>
      <c r="D873" s="4">
        <v>280</v>
      </c>
      <c r="E873" s="4">
        <f t="shared" si="169"/>
        <v>21.277777777777775</v>
      </c>
      <c r="F873" s="11">
        <v>76.599999999999994</v>
      </c>
      <c r="G873" s="11">
        <f t="shared" si="176"/>
        <v>6.9444444444444642E-2</v>
      </c>
      <c r="H873" s="11">
        <f t="shared" si="170"/>
        <v>0.25</v>
      </c>
      <c r="I873" s="11">
        <f>'Vehicle Data'!$B$6*'WLTP Calculations'!G873</f>
        <v>20.325416666666726</v>
      </c>
      <c r="J873" s="11">
        <f>'Vehicle Data'!$B$6*9.81*'Vehicle Data'!$B$8</f>
        <v>57.42499320000001</v>
      </c>
      <c r="K873" s="11">
        <f>0.5*(1.225*'Vehicle Data'!B$9*'Vehicle Data'!B$7*'WLTP Calculations'!F873)</f>
        <v>9.2896649999999994</v>
      </c>
      <c r="L873" s="11">
        <f t="shared" si="177"/>
        <v>8.7040074866666733E-2</v>
      </c>
      <c r="M873" s="11">
        <f t="shared" si="178"/>
        <v>1.8520193707740753</v>
      </c>
      <c r="N873" s="11">
        <f t="shared" si="179"/>
        <v>1.4619580324078774</v>
      </c>
      <c r="O873" s="11">
        <f t="shared" si="171"/>
        <v>410.81020710661352</v>
      </c>
      <c r="P873" s="11">
        <f t="shared" si="172"/>
        <v>0</v>
      </c>
      <c r="Q873" s="9">
        <f t="shared" si="180"/>
        <v>128981.64150804676</v>
      </c>
      <c r="R873" s="9">
        <f t="shared" si="173"/>
        <v>128.98164150804675</v>
      </c>
      <c r="S873" s="9">
        <f t="shared" si="181"/>
        <v>41601.880539297606</v>
      </c>
      <c r="T873" s="38">
        <f t="shared" si="174"/>
        <v>41.601880539297603</v>
      </c>
      <c r="U873" s="38">
        <f t="shared" si="175"/>
        <v>2704.1222350543444</v>
      </c>
      <c r="V873" s="34"/>
      <c r="W873" s="34"/>
      <c r="X873" s="34"/>
      <c r="Y873" s="34"/>
      <c r="Z873" s="34"/>
      <c r="AA873" s="34"/>
      <c r="AB873" s="34"/>
      <c r="AC873" s="34"/>
      <c r="AD873" s="34"/>
      <c r="AE873" s="34"/>
      <c r="AF873" s="34"/>
      <c r="AG873" s="34"/>
    </row>
    <row r="874" spans="2:33" x14ac:dyDescent="0.75">
      <c r="B874" s="4" t="s">
        <v>9</v>
      </c>
      <c r="C874" s="4">
        <v>870</v>
      </c>
      <c r="D874" s="4">
        <v>281</v>
      </c>
      <c r="E874" s="4">
        <f t="shared" si="169"/>
        <v>21.25</v>
      </c>
      <c r="F874" s="11">
        <v>76.5</v>
      </c>
      <c r="G874" s="11">
        <f t="shared" si="176"/>
        <v>-5.5555555555553582E-2</v>
      </c>
      <c r="H874" s="11">
        <f t="shared" si="170"/>
        <v>-0.19999999999999574</v>
      </c>
      <c r="I874" s="11">
        <f>'Vehicle Data'!$B$6*'WLTP Calculations'!G874</f>
        <v>-16.260333333332756</v>
      </c>
      <c r="J874" s="11">
        <f>'Vehicle Data'!$B$6*9.81*'Vehicle Data'!$B$8</f>
        <v>57.42499320000001</v>
      </c>
      <c r="K874" s="11">
        <f>0.5*(1.225*'Vehicle Data'!B$9*'Vehicle Data'!B$7*'WLTP Calculations'!F874)</f>
        <v>9.2775375000000011</v>
      </c>
      <c r="L874" s="11">
        <f t="shared" si="177"/>
        <v>5.0442197366667253E-2</v>
      </c>
      <c r="M874" s="11">
        <f t="shared" si="178"/>
        <v>1.0718966940416792</v>
      </c>
      <c r="N874" s="11">
        <f t="shared" si="179"/>
        <v>0.94034349185972554</v>
      </c>
      <c r="O874" s="11">
        <f t="shared" si="171"/>
        <v>265.17686470444261</v>
      </c>
      <c r="P874" s="11">
        <f t="shared" si="172"/>
        <v>0</v>
      </c>
      <c r="Q874" s="9">
        <f t="shared" si="180"/>
        <v>129246.81837275119</v>
      </c>
      <c r="R874" s="9">
        <f t="shared" si="173"/>
        <v>129.24681837275119</v>
      </c>
      <c r="S874" s="9">
        <f t="shared" si="181"/>
        <v>41601.880539297606</v>
      </c>
      <c r="T874" s="38">
        <f t="shared" si="174"/>
        <v>41.601880539297603</v>
      </c>
      <c r="U874" s="38">
        <f t="shared" si="175"/>
        <v>2704.1222350543444</v>
      </c>
      <c r="V874" s="34"/>
      <c r="W874" s="34"/>
      <c r="X874" s="34"/>
      <c r="Y874" s="34"/>
      <c r="Z874" s="34"/>
      <c r="AA874" s="34"/>
      <c r="AB874" s="34"/>
      <c r="AC874" s="34"/>
      <c r="AD874" s="34"/>
      <c r="AE874" s="34"/>
      <c r="AF874" s="34"/>
      <c r="AG874" s="34"/>
    </row>
    <row r="875" spans="2:33" x14ac:dyDescent="0.75">
      <c r="B875" s="4" t="s">
        <v>9</v>
      </c>
      <c r="C875" s="4">
        <v>871</v>
      </c>
      <c r="D875" s="4">
        <v>282</v>
      </c>
      <c r="E875" s="4">
        <f t="shared" si="169"/>
        <v>21.166666666666668</v>
      </c>
      <c r="F875" s="11">
        <v>76.2</v>
      </c>
      <c r="G875" s="11">
        <f t="shared" si="176"/>
        <v>-9.7222222222223209E-2</v>
      </c>
      <c r="H875" s="11">
        <f t="shared" si="170"/>
        <v>-0.35000000000000142</v>
      </c>
      <c r="I875" s="11">
        <f>'Vehicle Data'!$B$6*'WLTP Calculations'!G875</f>
        <v>-28.455583333333625</v>
      </c>
      <c r="J875" s="11">
        <f>'Vehicle Data'!$B$6*9.81*'Vehicle Data'!$B$8</f>
        <v>57.42499320000001</v>
      </c>
      <c r="K875" s="11">
        <f>0.5*(1.225*'Vehicle Data'!B$9*'Vehicle Data'!B$7*'WLTP Calculations'!F875)</f>
        <v>9.2411550000000009</v>
      </c>
      <c r="L875" s="11">
        <f t="shared" si="177"/>
        <v>3.8210564866666387E-2</v>
      </c>
      <c r="M875" s="11">
        <f t="shared" si="178"/>
        <v>0.80879028967777189</v>
      </c>
      <c r="N875" s="11">
        <f t="shared" si="179"/>
        <v>0.76336048403703527</v>
      </c>
      <c r="O875" s="11">
        <f t="shared" si="171"/>
        <v>216.03101698248099</v>
      </c>
      <c r="P875" s="11">
        <f t="shared" si="172"/>
        <v>0</v>
      </c>
      <c r="Q875" s="9">
        <f t="shared" si="180"/>
        <v>129462.84938973367</v>
      </c>
      <c r="R875" s="9">
        <f t="shared" si="173"/>
        <v>129.46284938973366</v>
      </c>
      <c r="S875" s="9">
        <f t="shared" si="181"/>
        <v>41601.880539297606</v>
      </c>
      <c r="T875" s="38">
        <f t="shared" si="174"/>
        <v>41.601880539297603</v>
      </c>
      <c r="U875" s="38">
        <f t="shared" si="175"/>
        <v>2704.1222350543444</v>
      </c>
      <c r="V875" s="34"/>
      <c r="W875" s="34"/>
      <c r="X875" s="34"/>
      <c r="Y875" s="34"/>
      <c r="Z875" s="34"/>
      <c r="AA875" s="34"/>
      <c r="AB875" s="34"/>
      <c r="AC875" s="34"/>
      <c r="AD875" s="34"/>
      <c r="AE875" s="34"/>
      <c r="AF875" s="34"/>
      <c r="AG875" s="34"/>
    </row>
    <row r="876" spans="2:33" x14ac:dyDescent="0.75">
      <c r="B876" s="4" t="s">
        <v>9</v>
      </c>
      <c r="C876" s="4">
        <v>872</v>
      </c>
      <c r="D876" s="4">
        <v>283</v>
      </c>
      <c r="E876" s="4">
        <f t="shared" si="169"/>
        <v>21.055555555555554</v>
      </c>
      <c r="F876" s="11">
        <v>75.8</v>
      </c>
      <c r="G876" s="11">
        <f t="shared" si="176"/>
        <v>-0.11111111111111072</v>
      </c>
      <c r="H876" s="11">
        <f t="shared" si="170"/>
        <v>-0.39999999999999858</v>
      </c>
      <c r="I876" s="11">
        <f>'Vehicle Data'!$B$6*'WLTP Calculations'!G876</f>
        <v>-32.520666666666557</v>
      </c>
      <c r="J876" s="11">
        <f>'Vehicle Data'!$B$6*9.81*'Vehicle Data'!$B$8</f>
        <v>57.42499320000001</v>
      </c>
      <c r="K876" s="11">
        <f>0.5*(1.225*'Vehicle Data'!B$9*'Vehicle Data'!B$7*'WLTP Calculations'!F876)</f>
        <v>9.1926450000000006</v>
      </c>
      <c r="L876" s="11">
        <f t="shared" si="177"/>
        <v>3.4096971533333451E-2</v>
      </c>
      <c r="M876" s="11">
        <f t="shared" si="178"/>
        <v>0.71793067839629865</v>
      </c>
      <c r="N876" s="11">
        <f t="shared" si="179"/>
        <v>0.63038748266296296</v>
      </c>
      <c r="O876" s="11">
        <f t="shared" si="171"/>
        <v>179.03004507628148</v>
      </c>
      <c r="P876" s="11">
        <f t="shared" si="172"/>
        <v>0</v>
      </c>
      <c r="Q876" s="9">
        <f t="shared" si="180"/>
        <v>129641.87943480996</v>
      </c>
      <c r="R876" s="9">
        <f t="shared" si="173"/>
        <v>129.64187943480997</v>
      </c>
      <c r="S876" s="9">
        <f t="shared" si="181"/>
        <v>41601.880539297606</v>
      </c>
      <c r="T876" s="38">
        <f t="shared" si="174"/>
        <v>41.601880539297603</v>
      </c>
      <c r="U876" s="38">
        <f t="shared" si="175"/>
        <v>2704.1222350543444</v>
      </c>
      <c r="V876" s="34"/>
      <c r="W876" s="34"/>
      <c r="X876" s="34"/>
      <c r="Y876" s="34"/>
      <c r="Z876" s="34"/>
      <c r="AA876" s="34"/>
      <c r="AB876" s="34"/>
      <c r="AC876" s="34"/>
      <c r="AD876" s="34"/>
      <c r="AE876" s="34"/>
      <c r="AF876" s="34"/>
      <c r="AG876" s="34"/>
    </row>
    <row r="877" spans="2:33" x14ac:dyDescent="0.75">
      <c r="B877" s="4" t="s">
        <v>9</v>
      </c>
      <c r="C877" s="4">
        <v>873</v>
      </c>
      <c r="D877" s="4">
        <v>284</v>
      </c>
      <c r="E877" s="4">
        <f t="shared" si="169"/>
        <v>20.944444444444446</v>
      </c>
      <c r="F877" s="11">
        <v>75.400000000000006</v>
      </c>
      <c r="G877" s="11">
        <f t="shared" si="176"/>
        <v>-0.13888888888888928</v>
      </c>
      <c r="H877" s="11">
        <f t="shared" si="170"/>
        <v>-0.5</v>
      </c>
      <c r="I877" s="11">
        <f>'Vehicle Data'!$B$6*'WLTP Calculations'!G877</f>
        <v>-40.650833333333452</v>
      </c>
      <c r="J877" s="11">
        <f>'Vehicle Data'!$B$6*9.81*'Vehicle Data'!$B$8</f>
        <v>57.42499320000001</v>
      </c>
      <c r="K877" s="11">
        <f>0.5*(1.225*'Vehicle Data'!B$9*'Vehicle Data'!B$7*'WLTP Calculations'!F877)</f>
        <v>9.1441350000000021</v>
      </c>
      <c r="L877" s="11">
        <f t="shared" si="177"/>
        <v>2.5918294866666559E-2</v>
      </c>
      <c r="M877" s="11">
        <f t="shared" si="178"/>
        <v>0.54284428692962738</v>
      </c>
      <c r="N877" s="11">
        <f t="shared" si="179"/>
        <v>0.32876998615370084</v>
      </c>
      <c r="O877" s="11">
        <f t="shared" si="171"/>
        <v>93.699446053804735</v>
      </c>
      <c r="P877" s="11">
        <f t="shared" si="172"/>
        <v>0</v>
      </c>
      <c r="Q877" s="9">
        <f t="shared" si="180"/>
        <v>129735.57888086377</v>
      </c>
      <c r="R877" s="9">
        <f t="shared" si="173"/>
        <v>129.73557888086378</v>
      </c>
      <c r="S877" s="9">
        <f t="shared" si="181"/>
        <v>41601.880539297606</v>
      </c>
      <c r="T877" s="38">
        <f t="shared" si="174"/>
        <v>41.601880539297603</v>
      </c>
      <c r="U877" s="38">
        <f t="shared" si="175"/>
        <v>2704.1222350543444</v>
      </c>
      <c r="V877" s="34"/>
      <c r="W877" s="34"/>
      <c r="X877" s="34"/>
      <c r="Y877" s="34"/>
      <c r="Z877" s="34"/>
      <c r="AA877" s="34"/>
      <c r="AB877" s="34"/>
      <c r="AC877" s="34"/>
      <c r="AD877" s="34"/>
      <c r="AE877" s="34"/>
      <c r="AF877" s="34"/>
      <c r="AG877" s="34"/>
    </row>
    <row r="878" spans="2:33" x14ac:dyDescent="0.75">
      <c r="B878" s="4" t="s">
        <v>9</v>
      </c>
      <c r="C878" s="4">
        <v>874</v>
      </c>
      <c r="D878" s="4">
        <v>285</v>
      </c>
      <c r="E878" s="4">
        <f t="shared" si="169"/>
        <v>20.777777777777775</v>
      </c>
      <c r="F878" s="11">
        <v>74.8</v>
      </c>
      <c r="G878" s="11">
        <f t="shared" si="176"/>
        <v>-0.20833333333333393</v>
      </c>
      <c r="H878" s="11">
        <f t="shared" si="170"/>
        <v>-0.75</v>
      </c>
      <c r="I878" s="11">
        <f>'Vehicle Data'!$B$6*'WLTP Calculations'!G878</f>
        <v>-60.976250000000178</v>
      </c>
      <c r="J878" s="11">
        <f>'Vehicle Data'!$B$6*9.81*'Vehicle Data'!$B$8</f>
        <v>57.42499320000001</v>
      </c>
      <c r="K878" s="11">
        <f>0.5*(1.225*'Vehicle Data'!B$9*'Vehicle Data'!B$7*'WLTP Calculations'!F878)</f>
        <v>9.0713699999999999</v>
      </c>
      <c r="L878" s="11">
        <f t="shared" si="177"/>
        <v>5.5201131999998319E-3</v>
      </c>
      <c r="M878" s="11">
        <f t="shared" si="178"/>
        <v>0.11469568537777428</v>
      </c>
      <c r="N878" s="11">
        <f t="shared" si="179"/>
        <v>-0.13745598852916124</v>
      </c>
      <c r="O878" s="11">
        <f t="shared" si="171"/>
        <v>0</v>
      </c>
      <c r="P878" s="11">
        <f t="shared" si="172"/>
        <v>-39.312412719340116</v>
      </c>
      <c r="Q878" s="9">
        <f t="shared" si="180"/>
        <v>129735.57888086377</v>
      </c>
      <c r="R878" s="9">
        <f t="shared" si="173"/>
        <v>129.73557888086378</v>
      </c>
      <c r="S878" s="9">
        <f t="shared" si="181"/>
        <v>41641.192952016943</v>
      </c>
      <c r="T878" s="38">
        <f t="shared" si="174"/>
        <v>41.641192952016944</v>
      </c>
      <c r="U878" s="38">
        <f t="shared" si="175"/>
        <v>2706.6775418811012</v>
      </c>
      <c r="V878" s="34"/>
      <c r="W878" s="34"/>
      <c r="X878" s="34"/>
      <c r="Y878" s="34"/>
      <c r="Z878" s="34"/>
      <c r="AA878" s="34"/>
      <c r="AB878" s="34"/>
      <c r="AC878" s="34"/>
      <c r="AD878" s="34"/>
      <c r="AE878" s="34"/>
      <c r="AF878" s="34"/>
      <c r="AG878" s="34"/>
    </row>
    <row r="879" spans="2:33" x14ac:dyDescent="0.75">
      <c r="B879" s="4" t="s">
        <v>9</v>
      </c>
      <c r="C879" s="4">
        <v>875</v>
      </c>
      <c r="D879" s="4">
        <v>286</v>
      </c>
      <c r="E879" s="4">
        <f t="shared" si="169"/>
        <v>20.527777777777779</v>
      </c>
      <c r="F879" s="11">
        <v>73.900000000000006</v>
      </c>
      <c r="G879" s="11">
        <f t="shared" si="176"/>
        <v>-0.2916666666666643</v>
      </c>
      <c r="H879" s="11">
        <f t="shared" si="170"/>
        <v>-1.0499999999999972</v>
      </c>
      <c r="I879" s="11">
        <f>'Vehicle Data'!$B$6*'WLTP Calculations'!G879</f>
        <v>-85.366749999999314</v>
      </c>
      <c r="J879" s="11">
        <f>'Vehicle Data'!$B$6*9.81*'Vehicle Data'!$B$8</f>
        <v>57.42499320000001</v>
      </c>
      <c r="K879" s="11">
        <f>0.5*(1.225*'Vehicle Data'!B$9*'Vehicle Data'!B$7*'WLTP Calculations'!F879)</f>
        <v>8.9622225000000011</v>
      </c>
      <c r="L879" s="11">
        <f t="shared" si="177"/>
        <v>-1.8979534299999302E-2</v>
      </c>
      <c r="M879" s="11">
        <f t="shared" si="178"/>
        <v>-0.38960766243609679</v>
      </c>
      <c r="N879" s="11">
        <f t="shared" si="179"/>
        <v>-0.5931441043120339</v>
      </c>
      <c r="O879" s="11">
        <f t="shared" si="171"/>
        <v>0</v>
      </c>
      <c r="P879" s="11">
        <f t="shared" si="172"/>
        <v>-170.23235793755373</v>
      </c>
      <c r="Q879" s="9">
        <f t="shared" si="180"/>
        <v>129735.57888086377</v>
      </c>
      <c r="R879" s="9">
        <f t="shared" si="173"/>
        <v>129.73557888086378</v>
      </c>
      <c r="S879" s="9">
        <f t="shared" si="181"/>
        <v>41811.425309954495</v>
      </c>
      <c r="T879" s="38">
        <f t="shared" si="174"/>
        <v>41.811425309954494</v>
      </c>
      <c r="U879" s="38">
        <f t="shared" si="175"/>
        <v>2717.7426451470419</v>
      </c>
      <c r="V879" s="34"/>
      <c r="W879" s="34"/>
      <c r="X879" s="34"/>
      <c r="Y879" s="34"/>
      <c r="Z879" s="34"/>
      <c r="AA879" s="34"/>
      <c r="AB879" s="34"/>
      <c r="AC879" s="34"/>
      <c r="AD879" s="34"/>
      <c r="AE879" s="34"/>
      <c r="AF879" s="34"/>
      <c r="AG879" s="34"/>
    </row>
    <row r="880" spans="2:33" x14ac:dyDescent="0.75">
      <c r="B880" s="4" t="s">
        <v>9</v>
      </c>
      <c r="C880" s="4">
        <v>876</v>
      </c>
      <c r="D880" s="4">
        <v>287</v>
      </c>
      <c r="E880" s="4">
        <f t="shared" si="169"/>
        <v>20.194444444444446</v>
      </c>
      <c r="F880" s="11">
        <v>72.7</v>
      </c>
      <c r="G880" s="11">
        <f t="shared" si="176"/>
        <v>-0.36111111111111249</v>
      </c>
      <c r="H880" s="11">
        <f t="shared" si="170"/>
        <v>-1.3000000000000043</v>
      </c>
      <c r="I880" s="11">
        <f>'Vehicle Data'!$B$6*'WLTP Calculations'!G880</f>
        <v>-105.69216666666708</v>
      </c>
      <c r="J880" s="11">
        <f>'Vehicle Data'!$B$6*9.81*'Vehicle Data'!$B$8</f>
        <v>57.42499320000001</v>
      </c>
      <c r="K880" s="11">
        <f>0.5*(1.225*'Vehicle Data'!B$9*'Vehicle Data'!B$7*'WLTP Calculations'!F880)</f>
        <v>8.8166925000000003</v>
      </c>
      <c r="L880" s="11">
        <f t="shared" si="177"/>
        <v>-3.9450480966667062E-2</v>
      </c>
      <c r="M880" s="11">
        <f t="shared" si="178"/>
        <v>-0.79668054618797102</v>
      </c>
      <c r="N880" s="11">
        <f t="shared" si="179"/>
        <v>-0.66992411176389344</v>
      </c>
      <c r="O880" s="11">
        <f t="shared" si="171"/>
        <v>0</v>
      </c>
      <c r="P880" s="11">
        <f t="shared" si="172"/>
        <v>-192.9381441880013</v>
      </c>
      <c r="Q880" s="9">
        <f t="shared" si="180"/>
        <v>129735.57888086377</v>
      </c>
      <c r="R880" s="9">
        <f t="shared" si="173"/>
        <v>129.73557888086378</v>
      </c>
      <c r="S880" s="9">
        <f t="shared" si="181"/>
        <v>42004.363454142498</v>
      </c>
      <c r="T880" s="38">
        <f t="shared" si="174"/>
        <v>42.004363454142499</v>
      </c>
      <c r="U880" s="38">
        <f t="shared" si="175"/>
        <v>2730.2836245192625</v>
      </c>
      <c r="V880" s="34"/>
      <c r="W880" s="34"/>
      <c r="X880" s="34"/>
      <c r="Y880" s="34"/>
      <c r="Z880" s="34"/>
      <c r="AA880" s="34"/>
      <c r="AB880" s="34"/>
      <c r="AC880" s="34"/>
      <c r="AD880" s="34"/>
      <c r="AE880" s="34"/>
      <c r="AF880" s="34"/>
      <c r="AG880" s="34"/>
    </row>
    <row r="881" spans="2:33" x14ac:dyDescent="0.75">
      <c r="B881" s="4" t="s">
        <v>9</v>
      </c>
      <c r="C881" s="4">
        <v>877</v>
      </c>
      <c r="D881" s="4">
        <v>288</v>
      </c>
      <c r="E881" s="4">
        <f t="shared" si="169"/>
        <v>19.805555555555554</v>
      </c>
      <c r="F881" s="11">
        <v>71.3</v>
      </c>
      <c r="G881" s="11">
        <f t="shared" si="176"/>
        <v>-0.31944444444444464</v>
      </c>
      <c r="H881" s="11">
        <f t="shared" si="170"/>
        <v>-1.1499999999999986</v>
      </c>
      <c r="I881" s="11">
        <f>'Vehicle Data'!$B$6*'WLTP Calculations'!G881</f>
        <v>-93.496916666666735</v>
      </c>
      <c r="J881" s="11">
        <f>'Vehicle Data'!$B$6*9.81*'Vehicle Data'!$B$8</f>
        <v>57.42499320000001</v>
      </c>
      <c r="K881" s="11">
        <f>0.5*(1.225*'Vehicle Data'!B$9*'Vehicle Data'!B$7*'WLTP Calculations'!F881)</f>
        <v>8.6469075000000011</v>
      </c>
      <c r="L881" s="11">
        <f t="shared" si="177"/>
        <v>-2.7425015966666723E-2</v>
      </c>
      <c r="M881" s="11">
        <f t="shared" si="178"/>
        <v>-0.54316767733981586</v>
      </c>
      <c r="N881" s="11">
        <f t="shared" si="179"/>
        <v>-0.14333195552916658</v>
      </c>
      <c r="O881" s="11">
        <f t="shared" si="171"/>
        <v>0</v>
      </c>
      <c r="P881" s="11">
        <f t="shared" si="172"/>
        <v>-41.422935147929145</v>
      </c>
      <c r="Q881" s="9">
        <f t="shared" si="180"/>
        <v>129735.57888086377</v>
      </c>
      <c r="R881" s="9">
        <f t="shared" si="173"/>
        <v>129.73557888086378</v>
      </c>
      <c r="S881" s="9">
        <f t="shared" si="181"/>
        <v>42045.786389290428</v>
      </c>
      <c r="T881" s="38">
        <f t="shared" si="174"/>
        <v>42.045786389290427</v>
      </c>
      <c r="U881" s="38">
        <f t="shared" si="175"/>
        <v>2732.9761153038776</v>
      </c>
      <c r="V881" s="34"/>
      <c r="W881" s="34"/>
      <c r="X881" s="34"/>
      <c r="Y881" s="34"/>
      <c r="Z881" s="34"/>
      <c r="AA881" s="34"/>
      <c r="AB881" s="34"/>
      <c r="AC881" s="34"/>
      <c r="AD881" s="34"/>
      <c r="AE881" s="34"/>
      <c r="AF881" s="34"/>
      <c r="AG881" s="34"/>
    </row>
    <row r="882" spans="2:33" x14ac:dyDescent="0.75">
      <c r="B882" s="4" t="s">
        <v>9</v>
      </c>
      <c r="C882" s="4">
        <v>878</v>
      </c>
      <c r="D882" s="4">
        <v>289</v>
      </c>
      <c r="E882" s="4">
        <f t="shared" si="169"/>
        <v>19.555555555555557</v>
      </c>
      <c r="F882" s="11">
        <v>70.400000000000006</v>
      </c>
      <c r="G882" s="11">
        <f t="shared" si="176"/>
        <v>-0.18055555555555536</v>
      </c>
      <c r="H882" s="11">
        <f t="shared" si="170"/>
        <v>-0.64999999999999858</v>
      </c>
      <c r="I882" s="11">
        <f>'Vehicle Data'!$B$6*'WLTP Calculations'!G882</f>
        <v>-52.846083333333283</v>
      </c>
      <c r="J882" s="11">
        <f>'Vehicle Data'!$B$6*9.81*'Vehicle Data'!$B$8</f>
        <v>57.42499320000001</v>
      </c>
      <c r="K882" s="11">
        <f>0.5*(1.225*'Vehicle Data'!B$9*'Vehicle Data'!B$7*'WLTP Calculations'!F882)</f>
        <v>8.5377600000000005</v>
      </c>
      <c r="L882" s="11">
        <f t="shared" si="177"/>
        <v>1.3116669866666727E-2</v>
      </c>
      <c r="M882" s="11">
        <f t="shared" si="178"/>
        <v>0.25650376628148269</v>
      </c>
      <c r="N882" s="11">
        <f t="shared" si="179"/>
        <v>0.61099822906666279</v>
      </c>
      <c r="O882" s="11">
        <f t="shared" si="171"/>
        <v>177.18948642933222</v>
      </c>
      <c r="P882" s="11">
        <f t="shared" si="172"/>
        <v>0</v>
      </c>
      <c r="Q882" s="9">
        <f t="shared" si="180"/>
        <v>129912.7683672931</v>
      </c>
      <c r="R882" s="9">
        <f t="shared" si="173"/>
        <v>129.9127683672931</v>
      </c>
      <c r="S882" s="9">
        <f t="shared" si="181"/>
        <v>42045.786389290428</v>
      </c>
      <c r="T882" s="38">
        <f t="shared" si="174"/>
        <v>42.045786389290427</v>
      </c>
      <c r="U882" s="38">
        <f t="shared" si="175"/>
        <v>2732.9761153038776</v>
      </c>
      <c r="V882" s="34"/>
      <c r="W882" s="34"/>
      <c r="X882" s="34"/>
      <c r="Y882" s="34"/>
      <c r="Z882" s="34"/>
      <c r="AA882" s="34"/>
      <c r="AB882" s="34"/>
      <c r="AC882" s="34"/>
      <c r="AD882" s="34"/>
      <c r="AE882" s="34"/>
      <c r="AF882" s="34"/>
      <c r="AG882" s="34"/>
    </row>
    <row r="883" spans="2:33" x14ac:dyDescent="0.75">
      <c r="B883" s="4" t="s">
        <v>9</v>
      </c>
      <c r="C883" s="4">
        <v>879</v>
      </c>
      <c r="D883" s="4">
        <v>290</v>
      </c>
      <c r="E883" s="4">
        <f t="shared" si="169"/>
        <v>19.444444444444443</v>
      </c>
      <c r="F883" s="11">
        <v>70</v>
      </c>
      <c r="G883" s="11">
        <f t="shared" si="176"/>
        <v>-5.5555555555557135E-2</v>
      </c>
      <c r="H883" s="11">
        <f t="shared" si="170"/>
        <v>-0.20000000000000284</v>
      </c>
      <c r="I883" s="11">
        <f>'Vehicle Data'!$B$6*'WLTP Calculations'!G883</f>
        <v>-16.260333333333797</v>
      </c>
      <c r="J883" s="11">
        <f>'Vehicle Data'!$B$6*9.81*'Vehicle Data'!$B$8</f>
        <v>57.42499320000001</v>
      </c>
      <c r="K883" s="11">
        <f>0.5*(1.225*'Vehicle Data'!B$9*'Vehicle Data'!B$7*'WLTP Calculations'!F883)</f>
        <v>8.4892500000000002</v>
      </c>
      <c r="L883" s="11">
        <f t="shared" si="177"/>
        <v>4.9653909866666214E-2</v>
      </c>
      <c r="M883" s="11">
        <f t="shared" si="178"/>
        <v>0.96549269185184294</v>
      </c>
      <c r="N883" s="11">
        <f t="shared" si="179"/>
        <v>0.72836283074074026</v>
      </c>
      <c r="O883" s="11">
        <f t="shared" si="171"/>
        <v>211.95358374555542</v>
      </c>
      <c r="P883" s="11">
        <f t="shared" si="172"/>
        <v>0</v>
      </c>
      <c r="Q883" s="9">
        <f t="shared" si="180"/>
        <v>130124.72195103866</v>
      </c>
      <c r="R883" s="9">
        <f t="shared" si="173"/>
        <v>130.12472195103865</v>
      </c>
      <c r="S883" s="9">
        <f t="shared" si="181"/>
        <v>42045.786389290428</v>
      </c>
      <c r="T883" s="38">
        <f t="shared" si="174"/>
        <v>42.045786389290427</v>
      </c>
      <c r="U883" s="38">
        <f t="shared" si="175"/>
        <v>2732.9761153038776</v>
      </c>
      <c r="V883" s="34"/>
      <c r="W883" s="34"/>
      <c r="X883" s="34"/>
      <c r="Y883" s="34"/>
      <c r="Z883" s="34"/>
      <c r="AA883" s="34"/>
      <c r="AB883" s="34"/>
      <c r="AC883" s="34"/>
      <c r="AD883" s="34"/>
      <c r="AE883" s="34"/>
      <c r="AF883" s="34"/>
      <c r="AG883" s="34"/>
    </row>
    <row r="884" spans="2:33" x14ac:dyDescent="0.75">
      <c r="B884" s="4" t="s">
        <v>9</v>
      </c>
      <c r="C884" s="4">
        <v>880</v>
      </c>
      <c r="D884" s="4">
        <v>291</v>
      </c>
      <c r="E884" s="4">
        <f t="shared" si="169"/>
        <v>19.444444444444443</v>
      </c>
      <c r="F884" s="11">
        <v>70</v>
      </c>
      <c r="G884" s="11">
        <f t="shared" si="176"/>
        <v>-0.13888888888888751</v>
      </c>
      <c r="H884" s="11">
        <f t="shared" si="170"/>
        <v>-0.5</v>
      </c>
      <c r="I884" s="11">
        <f>'Vehicle Data'!$B$6*'WLTP Calculations'!G884</f>
        <v>-40.650833333332933</v>
      </c>
      <c r="J884" s="11">
        <f>'Vehicle Data'!$B$6*9.81*'Vehicle Data'!$B$8</f>
        <v>57.42499320000001</v>
      </c>
      <c r="K884" s="11">
        <f>0.5*(1.225*'Vehicle Data'!B$9*'Vehicle Data'!B$7*'WLTP Calculations'!F884)</f>
        <v>8.4892500000000002</v>
      </c>
      <c r="L884" s="11">
        <f t="shared" si="177"/>
        <v>2.5263409866667075E-2</v>
      </c>
      <c r="M884" s="11">
        <f t="shared" si="178"/>
        <v>0.49123296962963753</v>
      </c>
      <c r="N884" s="11">
        <f t="shared" si="179"/>
        <v>9.6991457842599271E-2</v>
      </c>
      <c r="O884" s="11">
        <f t="shared" si="171"/>
        <v>28.321505690038986</v>
      </c>
      <c r="P884" s="11">
        <f t="shared" si="172"/>
        <v>0</v>
      </c>
      <c r="Q884" s="9">
        <f t="shared" si="180"/>
        <v>130153.0434567287</v>
      </c>
      <c r="R884" s="9">
        <f t="shared" si="173"/>
        <v>130.15304345672871</v>
      </c>
      <c r="S884" s="9">
        <f t="shared" si="181"/>
        <v>42045.786389290428</v>
      </c>
      <c r="T884" s="38">
        <f t="shared" si="174"/>
        <v>42.045786389290427</v>
      </c>
      <c r="U884" s="38">
        <f t="shared" si="175"/>
        <v>2732.9761153038776</v>
      </c>
      <c r="V884" s="34"/>
      <c r="W884" s="34"/>
      <c r="X884" s="34"/>
      <c r="Y884" s="34"/>
      <c r="Z884" s="34"/>
      <c r="AA884" s="34"/>
      <c r="AB884" s="34"/>
      <c r="AC884" s="34"/>
      <c r="AD884" s="34"/>
      <c r="AE884" s="34"/>
      <c r="AF884" s="34"/>
      <c r="AG884" s="34"/>
    </row>
    <row r="885" spans="2:33" x14ac:dyDescent="0.75">
      <c r="B885" s="4" t="s">
        <v>9</v>
      </c>
      <c r="C885" s="4">
        <v>881</v>
      </c>
      <c r="D885" s="4">
        <v>292</v>
      </c>
      <c r="E885" s="4">
        <f t="shared" si="169"/>
        <v>19.166666666666668</v>
      </c>
      <c r="F885" s="11">
        <v>69</v>
      </c>
      <c r="G885" s="11">
        <f t="shared" si="176"/>
        <v>-0.27777777777777679</v>
      </c>
      <c r="H885" s="11">
        <f t="shared" si="170"/>
        <v>-1</v>
      </c>
      <c r="I885" s="11">
        <f>'Vehicle Data'!$B$6*'WLTP Calculations'!G885</f>
        <v>-81.301666666666392</v>
      </c>
      <c r="J885" s="11">
        <f>'Vehicle Data'!$B$6*9.81*'Vehicle Data'!$B$8</f>
        <v>57.42499320000001</v>
      </c>
      <c r="K885" s="11">
        <f>0.5*(1.225*'Vehicle Data'!B$9*'Vehicle Data'!B$7*'WLTP Calculations'!F885)</f>
        <v>8.3679750000000013</v>
      </c>
      <c r="L885" s="11">
        <f t="shared" si="177"/>
        <v>-1.550869846666638E-2</v>
      </c>
      <c r="M885" s="11">
        <f t="shared" si="178"/>
        <v>-0.29725005394443899</v>
      </c>
      <c r="N885" s="11">
        <f t="shared" si="179"/>
        <v>8.768309399074245E-2</v>
      </c>
      <c r="O885" s="11">
        <f t="shared" si="171"/>
        <v>25.691146539287537</v>
      </c>
      <c r="P885" s="11">
        <f t="shared" si="172"/>
        <v>0</v>
      </c>
      <c r="Q885" s="9">
        <f t="shared" si="180"/>
        <v>130178.73460326799</v>
      </c>
      <c r="R885" s="9">
        <f t="shared" si="173"/>
        <v>130.178734603268</v>
      </c>
      <c r="S885" s="9">
        <f t="shared" si="181"/>
        <v>42045.786389290428</v>
      </c>
      <c r="T885" s="38">
        <f t="shared" si="174"/>
        <v>42.045786389290427</v>
      </c>
      <c r="U885" s="38">
        <f t="shared" si="175"/>
        <v>2732.9761153038776</v>
      </c>
      <c r="V885" s="34"/>
      <c r="W885" s="34"/>
      <c r="X885" s="34"/>
      <c r="Y885" s="34"/>
      <c r="Z885" s="34"/>
      <c r="AA885" s="34"/>
      <c r="AB885" s="34"/>
      <c r="AC885" s="34"/>
      <c r="AD885" s="34"/>
      <c r="AE885" s="34"/>
      <c r="AF885" s="34"/>
      <c r="AG885" s="34"/>
    </row>
    <row r="886" spans="2:33" x14ac:dyDescent="0.75">
      <c r="B886" s="4" t="s">
        <v>9</v>
      </c>
      <c r="C886" s="4">
        <v>882</v>
      </c>
      <c r="D886" s="4">
        <v>293</v>
      </c>
      <c r="E886" s="4">
        <f t="shared" si="169"/>
        <v>18.888888888888889</v>
      </c>
      <c r="F886" s="11">
        <v>68</v>
      </c>
      <c r="G886" s="11">
        <f t="shared" si="176"/>
        <v>-0.13888888888888928</v>
      </c>
      <c r="H886" s="11">
        <f t="shared" si="170"/>
        <v>-0.5</v>
      </c>
      <c r="I886" s="11">
        <f>'Vehicle Data'!$B$6*'WLTP Calculations'!G886</f>
        <v>-40.650833333333452</v>
      </c>
      <c r="J886" s="11">
        <f>'Vehicle Data'!$B$6*9.81*'Vehicle Data'!$B$8</f>
        <v>57.42499320000001</v>
      </c>
      <c r="K886" s="11">
        <f>0.5*(1.225*'Vehicle Data'!B$9*'Vehicle Data'!B$7*'WLTP Calculations'!F886)</f>
        <v>8.2467000000000006</v>
      </c>
      <c r="L886" s="11">
        <f t="shared" si="177"/>
        <v>2.5020859866666557E-2</v>
      </c>
      <c r="M886" s="11">
        <f t="shared" si="178"/>
        <v>0.47261624192592389</v>
      </c>
      <c r="N886" s="11">
        <f t="shared" si="179"/>
        <v>0.85654077896296199</v>
      </c>
      <c r="O886" s="11">
        <f t="shared" si="171"/>
        <v>251.82298901511083</v>
      </c>
      <c r="P886" s="11">
        <f t="shared" si="172"/>
        <v>0</v>
      </c>
      <c r="Q886" s="9">
        <f t="shared" si="180"/>
        <v>130430.5575922831</v>
      </c>
      <c r="R886" s="9">
        <f t="shared" si="173"/>
        <v>130.43055759228309</v>
      </c>
      <c r="S886" s="9">
        <f t="shared" si="181"/>
        <v>42045.786389290428</v>
      </c>
      <c r="T886" s="38">
        <f t="shared" si="174"/>
        <v>42.045786389290427</v>
      </c>
      <c r="U886" s="38">
        <f t="shared" si="175"/>
        <v>2732.9761153038776</v>
      </c>
      <c r="V886" s="34"/>
      <c r="W886" s="34"/>
      <c r="X886" s="34"/>
      <c r="Y886" s="34"/>
      <c r="Z886" s="34"/>
      <c r="AA886" s="34"/>
      <c r="AB886" s="34"/>
      <c r="AC886" s="34"/>
      <c r="AD886" s="34"/>
      <c r="AE886" s="34"/>
      <c r="AF886" s="34"/>
      <c r="AG886" s="34"/>
    </row>
    <row r="887" spans="2:33" x14ac:dyDescent="0.75">
      <c r="B887" s="4" t="s">
        <v>9</v>
      </c>
      <c r="C887" s="4">
        <v>883</v>
      </c>
      <c r="D887" s="4">
        <v>294</v>
      </c>
      <c r="E887" s="4">
        <f t="shared" si="169"/>
        <v>18.888888888888889</v>
      </c>
      <c r="F887" s="11">
        <v>68</v>
      </c>
      <c r="G887" s="11">
        <f t="shared" si="176"/>
        <v>0</v>
      </c>
      <c r="H887" s="11">
        <f t="shared" si="170"/>
        <v>0</v>
      </c>
      <c r="I887" s="11">
        <f>'Vehicle Data'!$B$6*'WLTP Calculations'!G887</f>
        <v>0</v>
      </c>
      <c r="J887" s="11">
        <f>'Vehicle Data'!$B$6*9.81*'Vehicle Data'!$B$8</f>
        <v>57.42499320000001</v>
      </c>
      <c r="K887" s="11">
        <f>0.5*(1.225*'Vehicle Data'!B$9*'Vehicle Data'!B$7*'WLTP Calculations'!F887)</f>
        <v>8.2467000000000006</v>
      </c>
      <c r="L887" s="11">
        <f t="shared" si="177"/>
        <v>6.5671693200000006E-2</v>
      </c>
      <c r="M887" s="11">
        <f t="shared" si="178"/>
        <v>1.2404653160000001</v>
      </c>
      <c r="N887" s="11">
        <f t="shared" si="179"/>
        <v>1.2788577697037002</v>
      </c>
      <c r="O887" s="11">
        <f t="shared" si="171"/>
        <v>377.26304206259158</v>
      </c>
      <c r="P887" s="11">
        <f t="shared" si="172"/>
        <v>0</v>
      </c>
      <c r="Q887" s="9">
        <f t="shared" si="180"/>
        <v>130807.8206343457</v>
      </c>
      <c r="R887" s="9">
        <f t="shared" si="173"/>
        <v>130.80782063434569</v>
      </c>
      <c r="S887" s="9">
        <f t="shared" si="181"/>
        <v>42045.786389290428</v>
      </c>
      <c r="T887" s="38">
        <f t="shared" si="174"/>
        <v>42.045786389290427</v>
      </c>
      <c r="U887" s="38">
        <f t="shared" si="175"/>
        <v>2732.9761153038776</v>
      </c>
      <c r="V887" s="34"/>
      <c r="W887" s="34"/>
      <c r="X887" s="34"/>
      <c r="Y887" s="34"/>
      <c r="Z887" s="34"/>
      <c r="AA887" s="34"/>
      <c r="AB887" s="34"/>
      <c r="AC887" s="34"/>
      <c r="AD887" s="34"/>
      <c r="AE887" s="34"/>
      <c r="AF887" s="34"/>
      <c r="AG887" s="34"/>
    </row>
    <row r="888" spans="2:33" x14ac:dyDescent="0.75">
      <c r="B888" s="4" t="s">
        <v>9</v>
      </c>
      <c r="C888" s="4">
        <v>884</v>
      </c>
      <c r="D888" s="4">
        <v>295</v>
      </c>
      <c r="E888" s="4">
        <f t="shared" si="169"/>
        <v>18.888888888888889</v>
      </c>
      <c r="F888" s="11">
        <v>68</v>
      </c>
      <c r="G888" s="11">
        <f t="shared" si="176"/>
        <v>1.3888888888887507E-2</v>
      </c>
      <c r="H888" s="11">
        <f t="shared" si="170"/>
        <v>4.9999999999997158E-2</v>
      </c>
      <c r="I888" s="11">
        <f>'Vehicle Data'!$B$6*'WLTP Calculations'!G888</f>
        <v>4.0650833333329297</v>
      </c>
      <c r="J888" s="11">
        <f>'Vehicle Data'!$B$6*9.81*'Vehicle Data'!$B$8</f>
        <v>57.42499320000001</v>
      </c>
      <c r="K888" s="11">
        <f>0.5*(1.225*'Vehicle Data'!B$9*'Vehicle Data'!B$7*'WLTP Calculations'!F888)</f>
        <v>8.2467000000000006</v>
      </c>
      <c r="L888" s="11">
        <f t="shared" si="177"/>
        <v>6.9736776533332948E-2</v>
      </c>
      <c r="M888" s="11">
        <f t="shared" si="178"/>
        <v>1.3172502234074002</v>
      </c>
      <c r="N888" s="11">
        <f t="shared" si="179"/>
        <v>1.4336802352689775</v>
      </c>
      <c r="O888" s="11">
        <f t="shared" si="171"/>
        <v>424.36934963961733</v>
      </c>
      <c r="P888" s="11">
        <f t="shared" si="172"/>
        <v>0</v>
      </c>
      <c r="Q888" s="9">
        <f t="shared" si="180"/>
        <v>131232.18998398533</v>
      </c>
      <c r="R888" s="9">
        <f t="shared" si="173"/>
        <v>131.23218998398534</v>
      </c>
      <c r="S888" s="9">
        <f t="shared" si="181"/>
        <v>42045.786389290428</v>
      </c>
      <c r="T888" s="38">
        <f t="shared" si="174"/>
        <v>42.045786389290427</v>
      </c>
      <c r="U888" s="38">
        <f t="shared" si="175"/>
        <v>2732.9761153038776</v>
      </c>
      <c r="V888" s="34"/>
      <c r="W888" s="34"/>
      <c r="X888" s="34"/>
      <c r="Y888" s="34"/>
      <c r="Z888" s="34"/>
      <c r="AA888" s="34"/>
      <c r="AB888" s="34"/>
      <c r="AC888" s="34"/>
      <c r="AD888" s="34"/>
      <c r="AE888" s="34"/>
      <c r="AF888" s="34"/>
      <c r="AG888" s="34"/>
    </row>
    <row r="889" spans="2:33" x14ac:dyDescent="0.75">
      <c r="B889" s="4" t="s">
        <v>9</v>
      </c>
      <c r="C889" s="4">
        <v>885</v>
      </c>
      <c r="D889" s="4">
        <v>296</v>
      </c>
      <c r="E889" s="4">
        <f t="shared" si="169"/>
        <v>18.916666666666664</v>
      </c>
      <c r="F889" s="11">
        <v>68.099999999999994</v>
      </c>
      <c r="G889" s="11">
        <f t="shared" si="176"/>
        <v>5.5555555555555358E-2</v>
      </c>
      <c r="H889" s="11">
        <f t="shared" si="170"/>
        <v>0.20000000000000284</v>
      </c>
      <c r="I889" s="11">
        <f>'Vehicle Data'!$B$6*'WLTP Calculations'!G889</f>
        <v>16.260333333333278</v>
      </c>
      <c r="J889" s="11">
        <f>'Vehicle Data'!$B$6*9.81*'Vehicle Data'!$B$8</f>
        <v>57.42499320000001</v>
      </c>
      <c r="K889" s="11">
        <f>0.5*(1.225*'Vehicle Data'!B$9*'Vehicle Data'!B$7*'WLTP Calculations'!F889)</f>
        <v>8.2588275000000007</v>
      </c>
      <c r="L889" s="11">
        <f t="shared" si="177"/>
        <v>8.1944154033333286E-2</v>
      </c>
      <c r="M889" s="11">
        <f t="shared" si="178"/>
        <v>1.5501102471305546</v>
      </c>
      <c r="N889" s="11">
        <f t="shared" si="179"/>
        <v>1.5924885122986112</v>
      </c>
      <c r="O889" s="11">
        <f t="shared" si="171"/>
        <v>472.9690881526875</v>
      </c>
      <c r="P889" s="11">
        <f t="shared" si="172"/>
        <v>0</v>
      </c>
      <c r="Q889" s="9">
        <f t="shared" si="180"/>
        <v>131705.15907213802</v>
      </c>
      <c r="R889" s="9">
        <f t="shared" si="173"/>
        <v>131.70515907213803</v>
      </c>
      <c r="S889" s="9">
        <f t="shared" si="181"/>
        <v>42045.786389290428</v>
      </c>
      <c r="T889" s="38">
        <f t="shared" si="174"/>
        <v>42.045786389290427</v>
      </c>
      <c r="U889" s="38">
        <f t="shared" si="175"/>
        <v>2732.9761153038776</v>
      </c>
      <c r="V889" s="34"/>
      <c r="W889" s="34"/>
      <c r="X889" s="34"/>
      <c r="Y889" s="34"/>
      <c r="Z889" s="34"/>
      <c r="AA889" s="34"/>
      <c r="AB889" s="34"/>
      <c r="AC889" s="34"/>
      <c r="AD889" s="34"/>
      <c r="AE889" s="34"/>
      <c r="AF889" s="34"/>
      <c r="AG889" s="34"/>
    </row>
    <row r="890" spans="2:33" x14ac:dyDescent="0.75">
      <c r="B890" s="4" t="s">
        <v>9</v>
      </c>
      <c r="C890" s="4">
        <v>886</v>
      </c>
      <c r="D890" s="4">
        <v>297</v>
      </c>
      <c r="E890" s="4">
        <f t="shared" si="169"/>
        <v>19</v>
      </c>
      <c r="F890" s="11">
        <v>68.400000000000006</v>
      </c>
      <c r="G890" s="11">
        <f t="shared" si="176"/>
        <v>6.9444444444444642E-2</v>
      </c>
      <c r="H890" s="11">
        <f t="shared" si="170"/>
        <v>0.25</v>
      </c>
      <c r="I890" s="11">
        <f>'Vehicle Data'!$B$6*'WLTP Calculations'!G890</f>
        <v>20.325416666666726</v>
      </c>
      <c r="J890" s="11">
        <f>'Vehicle Data'!$B$6*9.81*'Vehicle Data'!$B$8</f>
        <v>57.42499320000001</v>
      </c>
      <c r="K890" s="11">
        <f>0.5*(1.225*'Vehicle Data'!B$9*'Vehicle Data'!B$7*'WLTP Calculations'!F890)</f>
        <v>8.2952100000000009</v>
      </c>
      <c r="L890" s="11">
        <f t="shared" si="177"/>
        <v>8.6045619866666728E-2</v>
      </c>
      <c r="M890" s="11">
        <f t="shared" si="178"/>
        <v>1.6348667774666679</v>
      </c>
      <c r="N890" s="11">
        <f t="shared" si="179"/>
        <v>1.5600256085277766</v>
      </c>
      <c r="O890" s="11">
        <f t="shared" si="171"/>
        <v>464.88763134127743</v>
      </c>
      <c r="P890" s="11">
        <f t="shared" si="172"/>
        <v>0</v>
      </c>
      <c r="Q890" s="9">
        <f t="shared" si="180"/>
        <v>132170.04670347931</v>
      </c>
      <c r="R890" s="9">
        <f t="shared" si="173"/>
        <v>132.1700467034793</v>
      </c>
      <c r="S890" s="9">
        <f t="shared" si="181"/>
        <v>42045.786389290428</v>
      </c>
      <c r="T890" s="38">
        <f t="shared" si="174"/>
        <v>42.045786389290427</v>
      </c>
      <c r="U890" s="38">
        <f t="shared" si="175"/>
        <v>2732.9761153038776</v>
      </c>
      <c r="V890" s="34"/>
      <c r="W890" s="34"/>
      <c r="X890" s="34"/>
      <c r="Y890" s="34"/>
      <c r="Z890" s="34"/>
      <c r="AA890" s="34"/>
      <c r="AB890" s="34"/>
      <c r="AC890" s="34"/>
      <c r="AD890" s="34"/>
      <c r="AE890" s="34"/>
      <c r="AF890" s="34"/>
      <c r="AG890" s="34"/>
    </row>
    <row r="891" spans="2:33" x14ac:dyDescent="0.75">
      <c r="B891" s="4" t="s">
        <v>9</v>
      </c>
      <c r="C891" s="4">
        <v>887</v>
      </c>
      <c r="D891" s="4">
        <v>298</v>
      </c>
      <c r="E891" s="4">
        <f t="shared" si="169"/>
        <v>19.055555555555554</v>
      </c>
      <c r="F891" s="11">
        <v>68.599999999999994</v>
      </c>
      <c r="G891" s="11">
        <f t="shared" si="176"/>
        <v>4.1666666666666075E-2</v>
      </c>
      <c r="H891" s="11">
        <f t="shared" si="170"/>
        <v>0.14999999999999858</v>
      </c>
      <c r="I891" s="11">
        <f>'Vehicle Data'!$B$6*'WLTP Calculations'!G891</f>
        <v>12.195249999999827</v>
      </c>
      <c r="J891" s="11">
        <f>'Vehicle Data'!$B$6*9.81*'Vehicle Data'!$B$8</f>
        <v>57.42499320000001</v>
      </c>
      <c r="K891" s="11">
        <f>0.5*(1.225*'Vehicle Data'!B$9*'Vehicle Data'!B$7*'WLTP Calculations'!F891)</f>
        <v>8.3194649999999992</v>
      </c>
      <c r="L891" s="11">
        <f t="shared" si="177"/>
        <v>7.7939708199999833E-2</v>
      </c>
      <c r="M891" s="11">
        <f t="shared" si="178"/>
        <v>1.4851844395888856</v>
      </c>
      <c r="N891" s="11">
        <f t="shared" si="179"/>
        <v>1.3312319715430578</v>
      </c>
      <c r="O891" s="11">
        <f t="shared" si="171"/>
        <v>398.03835949137431</v>
      </c>
      <c r="P891" s="11">
        <f t="shared" si="172"/>
        <v>0</v>
      </c>
      <c r="Q891" s="9">
        <f t="shared" si="180"/>
        <v>132568.0850629707</v>
      </c>
      <c r="R891" s="9">
        <f t="shared" si="173"/>
        <v>132.56808506297071</v>
      </c>
      <c r="S891" s="9">
        <f t="shared" si="181"/>
        <v>42045.786389290428</v>
      </c>
      <c r="T891" s="38">
        <f t="shared" si="174"/>
        <v>42.045786389290427</v>
      </c>
      <c r="U891" s="38">
        <f t="shared" si="175"/>
        <v>2732.9761153038776</v>
      </c>
      <c r="V891" s="34"/>
      <c r="W891" s="34"/>
      <c r="X891" s="34"/>
      <c r="Y891" s="34"/>
      <c r="Z891" s="34"/>
      <c r="AA891" s="34"/>
      <c r="AB891" s="34"/>
      <c r="AC891" s="34"/>
      <c r="AD891" s="34"/>
      <c r="AE891" s="34"/>
      <c r="AF891" s="34"/>
      <c r="AG891" s="34"/>
    </row>
    <row r="892" spans="2:33" x14ac:dyDescent="0.75">
      <c r="B892" s="4" t="s">
        <v>9</v>
      </c>
      <c r="C892" s="4">
        <v>888</v>
      </c>
      <c r="D892" s="4">
        <v>299</v>
      </c>
      <c r="E892" s="4">
        <f t="shared" si="169"/>
        <v>19.083333333333332</v>
      </c>
      <c r="F892" s="11">
        <v>68.7</v>
      </c>
      <c r="G892" s="11">
        <f t="shared" si="176"/>
        <v>-1.3888888888887507E-2</v>
      </c>
      <c r="H892" s="11">
        <f t="shared" si="170"/>
        <v>-4.9999999999997158E-2</v>
      </c>
      <c r="I892" s="11">
        <f>'Vehicle Data'!$B$6*'WLTP Calculations'!G892</f>
        <v>-4.0650833333329297</v>
      </c>
      <c r="J892" s="11">
        <f>'Vehicle Data'!$B$6*9.81*'Vehicle Data'!$B$8</f>
        <v>57.42499320000001</v>
      </c>
      <c r="K892" s="11">
        <f>0.5*(1.225*'Vehicle Data'!B$9*'Vehicle Data'!B$7*'WLTP Calculations'!F892)</f>
        <v>8.3315925000000011</v>
      </c>
      <c r="L892" s="11">
        <f t="shared" si="177"/>
        <v>6.1691502366667081E-2</v>
      </c>
      <c r="M892" s="11">
        <f t="shared" si="178"/>
        <v>1.1772795034972301</v>
      </c>
      <c r="N892" s="11">
        <f t="shared" si="179"/>
        <v>0.98196133549166897</v>
      </c>
      <c r="O892" s="11">
        <f t="shared" si="171"/>
        <v>294.58840064750069</v>
      </c>
      <c r="P892" s="11">
        <f t="shared" si="172"/>
        <v>0</v>
      </c>
      <c r="Q892" s="9">
        <f t="shared" si="180"/>
        <v>132862.67346361821</v>
      </c>
      <c r="R892" s="9">
        <f t="shared" si="173"/>
        <v>132.86267346361822</v>
      </c>
      <c r="S892" s="9">
        <f t="shared" si="181"/>
        <v>42045.786389290428</v>
      </c>
      <c r="T892" s="38">
        <f t="shared" si="174"/>
        <v>42.045786389290427</v>
      </c>
      <c r="U892" s="38">
        <f t="shared" si="175"/>
        <v>2732.9761153038776</v>
      </c>
      <c r="V892" s="34"/>
      <c r="W892" s="34"/>
      <c r="X892" s="34"/>
      <c r="Y892" s="34"/>
      <c r="Z892" s="34"/>
      <c r="AA892" s="34"/>
      <c r="AB892" s="34"/>
      <c r="AC892" s="34"/>
      <c r="AD892" s="34"/>
      <c r="AE892" s="34"/>
      <c r="AF892" s="34"/>
      <c r="AG892" s="34"/>
    </row>
    <row r="893" spans="2:33" x14ac:dyDescent="0.75">
      <c r="B893" s="4" t="s">
        <v>9</v>
      </c>
      <c r="C893" s="4">
        <v>889</v>
      </c>
      <c r="D893" s="4">
        <v>300</v>
      </c>
      <c r="E893" s="4">
        <f t="shared" si="169"/>
        <v>19.027777777777779</v>
      </c>
      <c r="F893" s="11">
        <v>68.5</v>
      </c>
      <c r="G893" s="11">
        <f t="shared" si="176"/>
        <v>-8.3333333333333925E-2</v>
      </c>
      <c r="H893" s="11">
        <f t="shared" si="170"/>
        <v>-0.30000000000000426</v>
      </c>
      <c r="I893" s="11">
        <f>'Vehicle Data'!$B$6*'WLTP Calculations'!G893</f>
        <v>-24.390500000000177</v>
      </c>
      <c r="J893" s="11">
        <f>'Vehicle Data'!$B$6*9.81*'Vehicle Data'!$B$8</f>
        <v>57.42499320000001</v>
      </c>
      <c r="K893" s="11">
        <f>0.5*(1.225*'Vehicle Data'!B$9*'Vehicle Data'!B$7*'WLTP Calculations'!F893)</f>
        <v>8.3073375000000009</v>
      </c>
      <c r="L893" s="11">
        <f t="shared" si="177"/>
        <v>4.1341830699999832E-2</v>
      </c>
      <c r="M893" s="11">
        <f t="shared" si="178"/>
        <v>0.78664316748610796</v>
      </c>
      <c r="N893" s="11">
        <f t="shared" si="179"/>
        <v>0.55319409619721738</v>
      </c>
      <c r="O893" s="11">
        <f t="shared" si="171"/>
        <v>166.51142295536243</v>
      </c>
      <c r="P893" s="11">
        <f t="shared" si="172"/>
        <v>0</v>
      </c>
      <c r="Q893" s="9">
        <f t="shared" si="180"/>
        <v>133029.18488657358</v>
      </c>
      <c r="R893" s="9">
        <f t="shared" si="173"/>
        <v>133.02918488657357</v>
      </c>
      <c r="S893" s="9">
        <f t="shared" si="181"/>
        <v>42045.786389290428</v>
      </c>
      <c r="T893" s="38">
        <f t="shared" si="174"/>
        <v>42.045786389290427</v>
      </c>
      <c r="U893" s="38">
        <f t="shared" si="175"/>
        <v>2732.9761153038776</v>
      </c>
      <c r="V893" s="34"/>
      <c r="W893" s="34"/>
      <c r="X893" s="34"/>
      <c r="Y893" s="34"/>
      <c r="Z893" s="34"/>
      <c r="AA893" s="34"/>
      <c r="AB893" s="34"/>
      <c r="AC893" s="34"/>
      <c r="AD893" s="34"/>
      <c r="AE893" s="34"/>
      <c r="AF893" s="34"/>
      <c r="AG893" s="34"/>
    </row>
    <row r="894" spans="2:33" x14ac:dyDescent="0.75">
      <c r="B894" s="4" t="s">
        <v>9</v>
      </c>
      <c r="C894" s="4">
        <v>890</v>
      </c>
      <c r="D894" s="4">
        <v>301</v>
      </c>
      <c r="E894" s="4">
        <f t="shared" si="169"/>
        <v>18.916666666666664</v>
      </c>
      <c r="F894" s="11">
        <v>68.099999999999994</v>
      </c>
      <c r="G894" s="11">
        <f t="shared" si="176"/>
        <v>-0.16666666666666785</v>
      </c>
      <c r="H894" s="11">
        <f t="shared" si="170"/>
        <v>-0.60000000000000142</v>
      </c>
      <c r="I894" s="11">
        <f>'Vehicle Data'!$B$6*'WLTP Calculations'!G894</f>
        <v>-48.781000000000354</v>
      </c>
      <c r="J894" s="11">
        <f>'Vehicle Data'!$B$6*9.81*'Vehicle Data'!$B$8</f>
        <v>57.42499320000001</v>
      </c>
      <c r="K894" s="11">
        <f>0.5*(1.225*'Vehicle Data'!B$9*'Vehicle Data'!B$7*'WLTP Calculations'!F894)</f>
        <v>8.2588275000000007</v>
      </c>
      <c r="L894" s="11">
        <f t="shared" si="177"/>
        <v>1.6902820699999658E-2</v>
      </c>
      <c r="M894" s="11">
        <f t="shared" si="178"/>
        <v>0.31974502490832685</v>
      </c>
      <c r="N894" s="11">
        <f t="shared" si="179"/>
        <v>5.097940533981532E-2</v>
      </c>
      <c r="O894" s="11">
        <f t="shared" si="171"/>
        <v>15.395780412624227</v>
      </c>
      <c r="P894" s="11">
        <f t="shared" si="172"/>
        <v>0</v>
      </c>
      <c r="Q894" s="9">
        <f t="shared" si="180"/>
        <v>133044.58066698621</v>
      </c>
      <c r="R894" s="9">
        <f t="shared" si="173"/>
        <v>133.04458066698621</v>
      </c>
      <c r="S894" s="9">
        <f t="shared" si="181"/>
        <v>42045.786389290428</v>
      </c>
      <c r="T894" s="38">
        <f t="shared" si="174"/>
        <v>42.045786389290427</v>
      </c>
      <c r="U894" s="38">
        <f t="shared" si="175"/>
        <v>2732.9761153038776</v>
      </c>
      <c r="V894" s="34"/>
      <c r="W894" s="34"/>
      <c r="X894" s="34"/>
      <c r="Y894" s="34"/>
      <c r="Z894" s="34"/>
      <c r="AA894" s="34"/>
      <c r="AB894" s="34"/>
      <c r="AC894" s="34"/>
      <c r="AD894" s="34"/>
      <c r="AE894" s="34"/>
      <c r="AF894" s="34"/>
      <c r="AG894" s="34"/>
    </row>
    <row r="895" spans="2:33" x14ac:dyDescent="0.75">
      <c r="B895" s="4" t="s">
        <v>9</v>
      </c>
      <c r="C895" s="4">
        <v>891</v>
      </c>
      <c r="D895" s="4">
        <v>302</v>
      </c>
      <c r="E895" s="4">
        <f t="shared" si="169"/>
        <v>18.694444444444443</v>
      </c>
      <c r="F895" s="11">
        <v>67.3</v>
      </c>
      <c r="G895" s="11">
        <f t="shared" si="176"/>
        <v>-0.26388888888888751</v>
      </c>
      <c r="H895" s="11">
        <f t="shared" si="170"/>
        <v>-0.94999999999999574</v>
      </c>
      <c r="I895" s="11">
        <f>'Vehicle Data'!$B$6*'WLTP Calculations'!G895</f>
        <v>-77.236583333332945</v>
      </c>
      <c r="J895" s="11">
        <f>'Vehicle Data'!$B$6*9.81*'Vehicle Data'!$B$8</f>
        <v>57.42499320000001</v>
      </c>
      <c r="K895" s="11">
        <f>0.5*(1.225*'Vehicle Data'!B$9*'Vehicle Data'!B$7*'WLTP Calculations'!F895)</f>
        <v>8.1618075000000001</v>
      </c>
      <c r="L895" s="11">
        <f t="shared" si="177"/>
        <v>-1.1649782633332934E-2</v>
      </c>
      <c r="M895" s="11">
        <f t="shared" si="178"/>
        <v>-0.21778621422869621</v>
      </c>
      <c r="N895" s="11">
        <f t="shared" si="179"/>
        <v>-0.44149004542360526</v>
      </c>
      <c r="O895" s="11">
        <f t="shared" si="171"/>
        <v>0</v>
      </c>
      <c r="P895" s="11">
        <f t="shared" si="172"/>
        <v>-133.77148376335239</v>
      </c>
      <c r="Q895" s="9">
        <f t="shared" si="180"/>
        <v>133044.58066698621</v>
      </c>
      <c r="R895" s="9">
        <f t="shared" si="173"/>
        <v>133.04458066698621</v>
      </c>
      <c r="S895" s="9">
        <f t="shared" si="181"/>
        <v>42179.557873053782</v>
      </c>
      <c r="T895" s="38">
        <f t="shared" si="174"/>
        <v>42.179557873053781</v>
      </c>
      <c r="U895" s="38">
        <f t="shared" si="175"/>
        <v>2741.6712617484959</v>
      </c>
      <c r="V895" s="34"/>
      <c r="W895" s="34"/>
      <c r="X895" s="34"/>
      <c r="Y895" s="34"/>
      <c r="Z895" s="34"/>
      <c r="AA895" s="34"/>
      <c r="AB895" s="34"/>
      <c r="AC895" s="34"/>
      <c r="AD895" s="34"/>
      <c r="AE895" s="34"/>
      <c r="AF895" s="34"/>
      <c r="AG895" s="34"/>
    </row>
    <row r="896" spans="2:33" x14ac:dyDescent="0.75">
      <c r="B896" s="4" t="s">
        <v>9</v>
      </c>
      <c r="C896" s="4">
        <v>892</v>
      </c>
      <c r="D896" s="4">
        <v>303</v>
      </c>
      <c r="E896" s="4">
        <f t="shared" si="169"/>
        <v>18.388888888888889</v>
      </c>
      <c r="F896" s="11">
        <v>66.2</v>
      </c>
      <c r="G896" s="11">
        <f t="shared" si="176"/>
        <v>-0.34722222222222143</v>
      </c>
      <c r="H896" s="11">
        <f t="shared" si="170"/>
        <v>-1.25</v>
      </c>
      <c r="I896" s="11">
        <f>'Vehicle Data'!$B$6*'WLTP Calculations'!G896</f>
        <v>-101.62708333333312</v>
      </c>
      <c r="J896" s="11">
        <f>'Vehicle Data'!$B$6*9.81*'Vehicle Data'!$B$8</f>
        <v>57.42499320000001</v>
      </c>
      <c r="K896" s="11">
        <f>0.5*(1.225*'Vehicle Data'!B$9*'Vehicle Data'!B$7*'WLTP Calculations'!F896)</f>
        <v>8.0284050000000011</v>
      </c>
      <c r="L896" s="11">
        <f t="shared" si="177"/>
        <v>-3.6173685133333106E-2</v>
      </c>
      <c r="M896" s="11">
        <f t="shared" si="178"/>
        <v>-0.66519387661851437</v>
      </c>
      <c r="N896" s="11">
        <f t="shared" si="179"/>
        <v>-0.69627391950925621</v>
      </c>
      <c r="O896" s="11">
        <f t="shared" si="171"/>
        <v>0</v>
      </c>
      <c r="P896" s="11">
        <f t="shared" si="172"/>
        <v>-211.66727153081388</v>
      </c>
      <c r="Q896" s="9">
        <f t="shared" si="180"/>
        <v>133044.58066698621</v>
      </c>
      <c r="R896" s="9">
        <f t="shared" si="173"/>
        <v>133.04458066698621</v>
      </c>
      <c r="S896" s="9">
        <f t="shared" si="181"/>
        <v>42391.225144584598</v>
      </c>
      <c r="T896" s="38">
        <f t="shared" si="174"/>
        <v>42.391225144584595</v>
      </c>
      <c r="U896" s="38">
        <f t="shared" si="175"/>
        <v>2755.4296343979986</v>
      </c>
      <c r="V896" s="34"/>
      <c r="W896" s="34"/>
      <c r="X896" s="34"/>
      <c r="Y896" s="34"/>
      <c r="Z896" s="34"/>
      <c r="AA896" s="34"/>
      <c r="AB896" s="34"/>
      <c r="AC896" s="34"/>
      <c r="AD896" s="34"/>
      <c r="AE896" s="34"/>
      <c r="AF896" s="34"/>
      <c r="AG896" s="34"/>
    </row>
    <row r="897" spans="2:33" x14ac:dyDescent="0.75">
      <c r="B897" s="4" t="s">
        <v>9</v>
      </c>
      <c r="C897" s="4">
        <v>893</v>
      </c>
      <c r="D897" s="4">
        <v>304</v>
      </c>
      <c r="E897" s="4">
        <f t="shared" si="169"/>
        <v>18</v>
      </c>
      <c r="F897" s="11">
        <v>64.8</v>
      </c>
      <c r="G897" s="11">
        <f t="shared" si="176"/>
        <v>-0.36111111111111072</v>
      </c>
      <c r="H897" s="11">
        <f t="shared" si="170"/>
        <v>-1.3000000000000007</v>
      </c>
      <c r="I897" s="11">
        <f>'Vehicle Data'!$B$6*'WLTP Calculations'!G897</f>
        <v>-105.69216666666657</v>
      </c>
      <c r="J897" s="11">
        <f>'Vehicle Data'!$B$6*9.81*'Vehicle Data'!$B$8</f>
        <v>57.42499320000001</v>
      </c>
      <c r="K897" s="11">
        <f>0.5*(1.225*'Vehicle Data'!B$9*'Vehicle Data'!B$7*'WLTP Calculations'!F897)</f>
        <v>7.8586200000000002</v>
      </c>
      <c r="L897" s="11">
        <f t="shared" si="177"/>
        <v>-4.0408553466666552E-2</v>
      </c>
      <c r="M897" s="11">
        <f t="shared" si="178"/>
        <v>-0.72735396239999794</v>
      </c>
      <c r="N897" s="11">
        <f t="shared" si="179"/>
        <v>-0.57827177404444297</v>
      </c>
      <c r="O897" s="11">
        <f t="shared" si="171"/>
        <v>0</v>
      </c>
      <c r="P897" s="11">
        <f t="shared" si="172"/>
        <v>-176.37289108355512</v>
      </c>
      <c r="Q897" s="9">
        <f t="shared" si="180"/>
        <v>133044.58066698621</v>
      </c>
      <c r="R897" s="9">
        <f t="shared" si="173"/>
        <v>133.04458066698621</v>
      </c>
      <c r="S897" s="9">
        <f t="shared" si="181"/>
        <v>42567.598035668154</v>
      </c>
      <c r="T897" s="38">
        <f t="shared" si="174"/>
        <v>42.567598035668155</v>
      </c>
      <c r="U897" s="38">
        <f t="shared" si="175"/>
        <v>2766.8938723184301</v>
      </c>
      <c r="V897" s="34"/>
      <c r="W897" s="34"/>
      <c r="X897" s="34"/>
      <c r="Y897" s="34"/>
      <c r="Z897" s="34"/>
      <c r="AA897" s="34"/>
      <c r="AB897" s="34"/>
      <c r="AC897" s="34"/>
      <c r="AD897" s="34"/>
      <c r="AE897" s="34"/>
      <c r="AF897" s="34"/>
      <c r="AG897" s="34"/>
    </row>
    <row r="898" spans="2:33" x14ac:dyDescent="0.75">
      <c r="B898" s="4" t="s">
        <v>9</v>
      </c>
      <c r="C898" s="4">
        <v>894</v>
      </c>
      <c r="D898" s="4">
        <v>305</v>
      </c>
      <c r="E898" s="4">
        <f t="shared" si="169"/>
        <v>17.666666666666668</v>
      </c>
      <c r="F898" s="11">
        <v>63.6</v>
      </c>
      <c r="G898" s="11">
        <f t="shared" si="176"/>
        <v>-0.30555555555555536</v>
      </c>
      <c r="H898" s="11">
        <f t="shared" si="170"/>
        <v>-1.0999999999999979</v>
      </c>
      <c r="I898" s="11">
        <f>'Vehicle Data'!$B$6*'WLTP Calculations'!G898</f>
        <v>-89.431833333333287</v>
      </c>
      <c r="J898" s="11">
        <f>'Vehicle Data'!$B$6*9.81*'Vehicle Data'!$B$8</f>
        <v>57.42499320000001</v>
      </c>
      <c r="K898" s="11">
        <f>0.5*(1.225*'Vehicle Data'!B$9*'Vehicle Data'!B$7*'WLTP Calculations'!F898)</f>
        <v>7.7130900000000011</v>
      </c>
      <c r="L898" s="11">
        <f t="shared" si="177"/>
        <v>-2.4293750133333278E-2</v>
      </c>
      <c r="M898" s="11">
        <f t="shared" si="178"/>
        <v>-0.42918958568888793</v>
      </c>
      <c r="N898" s="11">
        <f t="shared" si="179"/>
        <v>-0.17946438405000098</v>
      </c>
      <c r="O898" s="11">
        <f t="shared" si="171"/>
        <v>0</v>
      </c>
      <c r="P898" s="11">
        <f t="shared" si="172"/>
        <v>-54.916101519300298</v>
      </c>
      <c r="Q898" s="9">
        <f t="shared" si="180"/>
        <v>133044.58066698621</v>
      </c>
      <c r="R898" s="9">
        <f t="shared" si="173"/>
        <v>133.04458066698621</v>
      </c>
      <c r="S898" s="9">
        <f t="shared" si="181"/>
        <v>42622.514137187456</v>
      </c>
      <c r="T898" s="38">
        <f t="shared" si="174"/>
        <v>42.622514137187459</v>
      </c>
      <c r="U898" s="38">
        <f t="shared" si="175"/>
        <v>2770.4634189171848</v>
      </c>
      <c r="V898" s="34"/>
      <c r="W898" s="34"/>
      <c r="X898" s="34"/>
      <c r="Y898" s="34"/>
      <c r="Z898" s="34"/>
      <c r="AA898" s="34"/>
      <c r="AB898" s="34"/>
      <c r="AC898" s="34"/>
      <c r="AD898" s="34"/>
      <c r="AE898" s="34"/>
      <c r="AF898" s="34"/>
      <c r="AG898" s="34"/>
    </row>
    <row r="899" spans="2:33" x14ac:dyDescent="0.75">
      <c r="B899" s="4" t="s">
        <v>9</v>
      </c>
      <c r="C899" s="4">
        <v>895</v>
      </c>
      <c r="D899" s="4">
        <v>306</v>
      </c>
      <c r="E899" s="4">
        <f t="shared" si="169"/>
        <v>17.388888888888889</v>
      </c>
      <c r="F899" s="11">
        <v>62.6</v>
      </c>
      <c r="G899" s="11">
        <f t="shared" si="176"/>
        <v>-0.20833333333333393</v>
      </c>
      <c r="H899" s="11">
        <f t="shared" si="170"/>
        <v>-0.75</v>
      </c>
      <c r="I899" s="11">
        <f>'Vehicle Data'!$B$6*'WLTP Calculations'!G899</f>
        <v>-60.976250000000178</v>
      </c>
      <c r="J899" s="11">
        <f>'Vehicle Data'!$B$6*9.81*'Vehicle Data'!$B$8</f>
        <v>57.42499320000001</v>
      </c>
      <c r="K899" s="11">
        <f>0.5*(1.225*'Vehicle Data'!B$9*'Vehicle Data'!B$7*'WLTP Calculations'!F899)</f>
        <v>7.5918150000000004</v>
      </c>
      <c r="L899" s="11">
        <f t="shared" si="177"/>
        <v>4.0405581999998323E-3</v>
      </c>
      <c r="M899" s="11">
        <f t="shared" si="178"/>
        <v>7.0260817588885971E-2</v>
      </c>
      <c r="N899" s="11">
        <f t="shared" si="179"/>
        <v>0.34994797483194051</v>
      </c>
      <c r="O899" s="11">
        <f t="shared" si="171"/>
        <v>107.43402827340574</v>
      </c>
      <c r="P899" s="11">
        <f t="shared" si="172"/>
        <v>0</v>
      </c>
      <c r="Q899" s="9">
        <f t="shared" si="180"/>
        <v>133152.01469525963</v>
      </c>
      <c r="R899" s="9">
        <f t="shared" si="173"/>
        <v>133.15201469525962</v>
      </c>
      <c r="S899" s="9">
        <f t="shared" si="181"/>
        <v>42622.514137187456</v>
      </c>
      <c r="T899" s="38">
        <f t="shared" si="174"/>
        <v>42.622514137187459</v>
      </c>
      <c r="U899" s="38">
        <f t="shared" si="175"/>
        <v>2770.4634189171848</v>
      </c>
      <c r="V899" s="34"/>
      <c r="W899" s="34"/>
      <c r="X899" s="34"/>
      <c r="Y899" s="34"/>
      <c r="Z899" s="34"/>
      <c r="AA899" s="34"/>
      <c r="AB899" s="34"/>
      <c r="AC899" s="34"/>
      <c r="AD899" s="34"/>
      <c r="AE899" s="34"/>
      <c r="AF899" s="34"/>
      <c r="AG899" s="34"/>
    </row>
    <row r="900" spans="2:33" x14ac:dyDescent="0.75">
      <c r="B900" s="4" t="s">
        <v>9</v>
      </c>
      <c r="C900" s="4">
        <v>896</v>
      </c>
      <c r="D900" s="4">
        <v>307</v>
      </c>
      <c r="E900" s="4">
        <f t="shared" ref="E900:E963" si="182">F900/3.6</f>
        <v>17.25</v>
      </c>
      <c r="F900" s="11">
        <v>62.1</v>
      </c>
      <c r="G900" s="11">
        <f t="shared" si="176"/>
        <v>-9.7222222222223209E-2</v>
      </c>
      <c r="H900" s="11">
        <f t="shared" si="170"/>
        <v>-0.35000000000000142</v>
      </c>
      <c r="I900" s="11">
        <f>'Vehicle Data'!$B$6*'WLTP Calculations'!G900</f>
        <v>-28.455583333333625</v>
      </c>
      <c r="J900" s="11">
        <f>'Vehicle Data'!$B$6*9.81*'Vehicle Data'!$B$8</f>
        <v>57.42499320000001</v>
      </c>
      <c r="K900" s="11">
        <f>0.5*(1.225*'Vehicle Data'!B$9*'Vehicle Data'!B$7*'WLTP Calculations'!F900)</f>
        <v>7.531177500000001</v>
      </c>
      <c r="L900" s="11">
        <f t="shared" si="177"/>
        <v>3.6500587366666386E-2</v>
      </c>
      <c r="M900" s="11">
        <f t="shared" si="178"/>
        <v>0.62963513207499511</v>
      </c>
      <c r="N900" s="11">
        <f t="shared" si="179"/>
        <v>0.80315482508795855</v>
      </c>
      <c r="O900" s="11">
        <f t="shared" si="171"/>
        <v>247.37168612709124</v>
      </c>
      <c r="P900" s="11">
        <f t="shared" si="172"/>
        <v>0</v>
      </c>
      <c r="Q900" s="9">
        <f t="shared" si="180"/>
        <v>133399.38638138672</v>
      </c>
      <c r="R900" s="9">
        <f t="shared" si="173"/>
        <v>133.39938638138673</v>
      </c>
      <c r="S900" s="9">
        <f t="shared" si="181"/>
        <v>42622.514137187456</v>
      </c>
      <c r="T900" s="38">
        <f t="shared" si="174"/>
        <v>42.622514137187459</v>
      </c>
      <c r="U900" s="38">
        <f t="shared" si="175"/>
        <v>2770.4634189171848</v>
      </c>
      <c r="V900" s="34"/>
      <c r="W900" s="34"/>
      <c r="X900" s="34"/>
      <c r="Y900" s="34"/>
      <c r="Z900" s="34"/>
      <c r="AA900" s="34"/>
      <c r="AB900" s="34"/>
      <c r="AC900" s="34"/>
      <c r="AD900" s="34"/>
      <c r="AE900" s="34"/>
      <c r="AF900" s="34"/>
      <c r="AG900" s="34"/>
    </row>
    <row r="901" spans="2:33" x14ac:dyDescent="0.75">
      <c r="B901" s="4" t="s">
        <v>9</v>
      </c>
      <c r="C901" s="4">
        <v>897</v>
      </c>
      <c r="D901" s="4">
        <v>308</v>
      </c>
      <c r="E901" s="4">
        <f t="shared" si="182"/>
        <v>17.194444444444443</v>
      </c>
      <c r="F901" s="11">
        <v>61.9</v>
      </c>
      <c r="G901" s="11">
        <f t="shared" si="176"/>
        <v>-2.7777777777778567E-2</v>
      </c>
      <c r="H901" s="11">
        <f t="shared" ref="H901:H964" si="183">($F902-$F900)/2</f>
        <v>-0.10000000000000142</v>
      </c>
      <c r="I901" s="11">
        <f>'Vehicle Data'!$B$6*'WLTP Calculations'!G901</f>
        <v>-8.1301666666668986</v>
      </c>
      <c r="J901" s="11">
        <f>'Vehicle Data'!$B$6*9.81*'Vehicle Data'!$B$8</f>
        <v>57.42499320000001</v>
      </c>
      <c r="K901" s="11">
        <f>0.5*(1.225*'Vehicle Data'!B$9*'Vehicle Data'!B$7*'WLTP Calculations'!F901)</f>
        <v>7.5069224999999999</v>
      </c>
      <c r="L901" s="11">
        <f t="shared" si="177"/>
        <v>5.6801749033333113E-2</v>
      </c>
      <c r="M901" s="11">
        <f t="shared" si="178"/>
        <v>0.9766745181009221</v>
      </c>
      <c r="N901" s="11">
        <f t="shared" si="179"/>
        <v>1.0116229428694417</v>
      </c>
      <c r="O901" s="11">
        <f t="shared" ref="O901:O964" si="184">IF((M901 + M902) / 2 &gt; 0, ((M901 + M902) / 2) * D902, 0)</f>
        <v>312.59148934665745</v>
      </c>
      <c r="P901" s="11">
        <f t="shared" ref="P901:P964" si="185">IF((M901 + M902) / 2 &lt; 0, ((M901 + M902) / 2) * D902, 0)</f>
        <v>0</v>
      </c>
      <c r="Q901" s="9">
        <f t="shared" si="180"/>
        <v>133711.97787073339</v>
      </c>
      <c r="R901" s="9">
        <f t="shared" ref="R901:R964" si="186">Q901/1000</f>
        <v>133.71197787073339</v>
      </c>
      <c r="S901" s="9">
        <f t="shared" si="181"/>
        <v>42622.514137187456</v>
      </c>
      <c r="T901" s="38">
        <f t="shared" ref="T901:T964" si="187">S901/1000</f>
        <v>42.622514137187459</v>
      </c>
      <c r="U901" s="38">
        <f t="shared" ref="U901:U964" si="188">T901*X$4</f>
        <v>2770.4634189171848</v>
      </c>
      <c r="V901" s="34"/>
      <c r="W901" s="34"/>
      <c r="X901" s="34"/>
      <c r="Y901" s="34"/>
      <c r="Z901" s="34"/>
      <c r="AA901" s="34"/>
      <c r="AB901" s="34"/>
      <c r="AC901" s="34"/>
      <c r="AD901" s="34"/>
      <c r="AE901" s="34"/>
      <c r="AF901" s="34"/>
      <c r="AG901" s="34"/>
    </row>
    <row r="902" spans="2:33" x14ac:dyDescent="0.75">
      <c r="B902" s="4" t="s">
        <v>9</v>
      </c>
      <c r="C902" s="4">
        <v>898</v>
      </c>
      <c r="D902" s="4">
        <v>309</v>
      </c>
      <c r="E902" s="4">
        <f t="shared" si="182"/>
        <v>17.194444444444443</v>
      </c>
      <c r="F902" s="11">
        <v>61.9</v>
      </c>
      <c r="G902" s="11">
        <f t="shared" ref="G902:G965" si="189">($E903-$E901)/2</f>
        <v>-1.3888888888889284E-2</v>
      </c>
      <c r="H902" s="11">
        <f t="shared" si="183"/>
        <v>-5.0000000000000711E-2</v>
      </c>
      <c r="I902" s="11">
        <f>'Vehicle Data'!$B$6*'WLTP Calculations'!G902</f>
        <v>-4.0650833333334493</v>
      </c>
      <c r="J902" s="11">
        <f>'Vehicle Data'!$B$6*9.81*'Vehicle Data'!$B$8</f>
        <v>57.42499320000001</v>
      </c>
      <c r="K902" s="11">
        <f>0.5*(1.225*'Vehicle Data'!B$9*'Vehicle Data'!B$7*'WLTP Calculations'!F902)</f>
        <v>7.5069224999999999</v>
      </c>
      <c r="L902" s="11">
        <f t="shared" ref="L902:L965" si="190">(I902+J902+K902)/1000</f>
        <v>6.0866832366666561E-2</v>
      </c>
      <c r="M902" s="11">
        <f t="shared" ref="M902:M965" si="191">(L902*E902)</f>
        <v>1.0465713676379611</v>
      </c>
      <c r="N902" s="11">
        <f t="shared" ref="N902:N965" si="192">(((M902+M903)/2)*(C903-C902))</f>
        <v>0.94094600475786994</v>
      </c>
      <c r="O902" s="11">
        <f t="shared" si="184"/>
        <v>291.69326147493967</v>
      </c>
      <c r="P902" s="11">
        <f t="shared" si="185"/>
        <v>0</v>
      </c>
      <c r="Q902" s="9">
        <f t="shared" ref="Q902:Q965" si="193">(Q901+O902)</f>
        <v>134003.67113220834</v>
      </c>
      <c r="R902" s="9">
        <f t="shared" si="186"/>
        <v>134.00367113220835</v>
      </c>
      <c r="S902" s="9">
        <f t="shared" ref="S902:T965" si="194">S901+(P902*-1)</f>
        <v>42622.514137187456</v>
      </c>
      <c r="T902" s="38">
        <f t="shared" si="187"/>
        <v>42.622514137187459</v>
      </c>
      <c r="U902" s="38">
        <f t="shared" si="188"/>
        <v>2770.4634189171848</v>
      </c>
      <c r="V902" s="34"/>
      <c r="W902" s="34"/>
      <c r="X902" s="34"/>
      <c r="Y902" s="34"/>
      <c r="Z902" s="34"/>
      <c r="AA902" s="34"/>
      <c r="AB902" s="34"/>
      <c r="AC902" s="34"/>
      <c r="AD902" s="34"/>
      <c r="AE902" s="34"/>
      <c r="AF902" s="34"/>
      <c r="AG902" s="34"/>
    </row>
    <row r="903" spans="2:33" x14ac:dyDescent="0.75">
      <c r="B903" s="4" t="s">
        <v>9</v>
      </c>
      <c r="C903" s="4">
        <v>899</v>
      </c>
      <c r="D903" s="4">
        <v>310</v>
      </c>
      <c r="E903" s="4">
        <f t="shared" si="182"/>
        <v>17.166666666666664</v>
      </c>
      <c r="F903" s="11">
        <v>61.8</v>
      </c>
      <c r="G903" s="11">
        <f t="shared" si="189"/>
        <v>-5.5555555555555358E-2</v>
      </c>
      <c r="H903" s="11">
        <f t="shared" si="183"/>
        <v>-0.19999999999999929</v>
      </c>
      <c r="I903" s="11">
        <f>'Vehicle Data'!$B$6*'WLTP Calculations'!G903</f>
        <v>-16.260333333333278</v>
      </c>
      <c r="J903" s="11">
        <f>'Vehicle Data'!$B$6*9.81*'Vehicle Data'!$B$8</f>
        <v>57.42499320000001</v>
      </c>
      <c r="K903" s="11">
        <f>0.5*(1.225*'Vehicle Data'!B$9*'Vehicle Data'!B$7*'WLTP Calculations'!F903)</f>
        <v>7.4947949999999999</v>
      </c>
      <c r="L903" s="11">
        <f t="shared" si="190"/>
        <v>4.8659454866666736E-2</v>
      </c>
      <c r="M903" s="11">
        <f t="shared" si="191"/>
        <v>0.83532064187777888</v>
      </c>
      <c r="N903" s="11">
        <f t="shared" si="192"/>
        <v>0.65936946337638946</v>
      </c>
      <c r="O903" s="11">
        <f t="shared" si="184"/>
        <v>205.06390311005711</v>
      </c>
      <c r="P903" s="11">
        <f t="shared" si="185"/>
        <v>0</v>
      </c>
      <c r="Q903" s="9">
        <f t="shared" si="193"/>
        <v>134208.73503531839</v>
      </c>
      <c r="R903" s="9">
        <f t="shared" si="186"/>
        <v>134.2087350353184</v>
      </c>
      <c r="S903" s="9">
        <f t="shared" si="194"/>
        <v>42622.514137187456</v>
      </c>
      <c r="T903" s="38">
        <f t="shared" si="187"/>
        <v>42.622514137187459</v>
      </c>
      <c r="U903" s="38">
        <f t="shared" si="188"/>
        <v>2770.4634189171848</v>
      </c>
      <c r="V903" s="34"/>
      <c r="W903" s="34"/>
      <c r="X903" s="34"/>
      <c r="Y903" s="34"/>
      <c r="Z903" s="34"/>
      <c r="AA903" s="34"/>
      <c r="AB903" s="34"/>
      <c r="AC903" s="34"/>
      <c r="AD903" s="34"/>
      <c r="AE903" s="34"/>
      <c r="AF903" s="34"/>
      <c r="AG903" s="34"/>
    </row>
    <row r="904" spans="2:33" x14ac:dyDescent="0.75">
      <c r="B904" s="4" t="s">
        <v>9</v>
      </c>
      <c r="C904" s="4">
        <v>900</v>
      </c>
      <c r="D904" s="4">
        <v>311</v>
      </c>
      <c r="E904" s="4">
        <f t="shared" si="182"/>
        <v>17.083333333333332</v>
      </c>
      <c r="F904" s="11">
        <v>61.5</v>
      </c>
      <c r="G904" s="11">
        <f t="shared" si="189"/>
        <v>-0.125</v>
      </c>
      <c r="H904" s="11">
        <f t="shared" si="183"/>
        <v>-0.44999999999999929</v>
      </c>
      <c r="I904" s="11">
        <f>'Vehicle Data'!$B$6*'WLTP Calculations'!G904</f>
        <v>-36.585750000000004</v>
      </c>
      <c r="J904" s="11">
        <f>'Vehicle Data'!$B$6*9.81*'Vehicle Data'!$B$8</f>
        <v>57.42499320000001</v>
      </c>
      <c r="K904" s="11">
        <f>0.5*(1.225*'Vehicle Data'!B$9*'Vehicle Data'!B$7*'WLTP Calculations'!F904)</f>
        <v>7.4584125000000006</v>
      </c>
      <c r="L904" s="11">
        <f t="shared" si="190"/>
        <v>2.8297655700000007E-2</v>
      </c>
      <c r="M904" s="11">
        <f t="shared" si="191"/>
        <v>0.4834182848750001</v>
      </c>
      <c r="N904" s="11">
        <f t="shared" si="192"/>
        <v>0.1709902075250001</v>
      </c>
      <c r="O904" s="11">
        <f t="shared" si="184"/>
        <v>53.348944747800033</v>
      </c>
      <c r="P904" s="11">
        <f t="shared" si="185"/>
        <v>0</v>
      </c>
      <c r="Q904" s="9">
        <f t="shared" si="193"/>
        <v>134262.08398006618</v>
      </c>
      <c r="R904" s="9">
        <f t="shared" si="186"/>
        <v>134.26208398006617</v>
      </c>
      <c r="S904" s="9">
        <f t="shared" si="194"/>
        <v>42622.514137187456</v>
      </c>
      <c r="T904" s="38">
        <f t="shared" si="187"/>
        <v>42.622514137187459</v>
      </c>
      <c r="U904" s="38">
        <f t="shared" si="188"/>
        <v>2770.4634189171848</v>
      </c>
      <c r="V904" s="34"/>
      <c r="W904" s="34"/>
      <c r="X904" s="34"/>
      <c r="Y904" s="34"/>
      <c r="Z904" s="34"/>
      <c r="AA904" s="34"/>
      <c r="AB904" s="34"/>
      <c r="AC904" s="34"/>
      <c r="AD904" s="34"/>
      <c r="AE904" s="34"/>
      <c r="AF904" s="34"/>
      <c r="AG904" s="34"/>
    </row>
    <row r="905" spans="2:33" x14ac:dyDescent="0.75">
      <c r="B905" s="4" t="s">
        <v>9</v>
      </c>
      <c r="C905" s="4">
        <v>901</v>
      </c>
      <c r="D905" s="4">
        <v>312</v>
      </c>
      <c r="E905" s="4">
        <f t="shared" si="182"/>
        <v>16.916666666666664</v>
      </c>
      <c r="F905" s="11">
        <v>60.9</v>
      </c>
      <c r="G905" s="11">
        <f t="shared" si="189"/>
        <v>-0.25</v>
      </c>
      <c r="H905" s="11">
        <f t="shared" si="183"/>
        <v>-0.89999999999999858</v>
      </c>
      <c r="I905" s="11">
        <f>'Vehicle Data'!$B$6*'WLTP Calculations'!G905</f>
        <v>-73.171500000000009</v>
      </c>
      <c r="J905" s="11">
        <f>'Vehicle Data'!$B$6*9.81*'Vehicle Data'!$B$8</f>
        <v>57.42499320000001</v>
      </c>
      <c r="K905" s="11">
        <f>0.5*(1.225*'Vehicle Data'!B$9*'Vehicle Data'!B$7*'WLTP Calculations'!F905)</f>
        <v>7.3856475000000001</v>
      </c>
      <c r="L905" s="11">
        <f t="shared" si="190"/>
        <v>-8.3608592999999971E-3</v>
      </c>
      <c r="M905" s="11">
        <f t="shared" si="191"/>
        <v>-0.14143786982499992</v>
      </c>
      <c r="N905" s="11">
        <f t="shared" si="192"/>
        <v>-1.658035298274998</v>
      </c>
      <c r="O905" s="11">
        <f t="shared" si="184"/>
        <v>0</v>
      </c>
      <c r="P905" s="11">
        <f t="shared" si="185"/>
        <v>-518.96504836007432</v>
      </c>
      <c r="Q905" s="9">
        <f t="shared" si="193"/>
        <v>134262.08398006618</v>
      </c>
      <c r="R905" s="9">
        <f t="shared" si="186"/>
        <v>134.26208398006617</v>
      </c>
      <c r="S905" s="9">
        <f t="shared" si="194"/>
        <v>43141.479185547527</v>
      </c>
      <c r="T905" s="38">
        <f t="shared" si="187"/>
        <v>43.141479185547524</v>
      </c>
      <c r="U905" s="38">
        <f t="shared" si="188"/>
        <v>2804.1961470605893</v>
      </c>
      <c r="V905" s="34"/>
      <c r="W905" s="34"/>
      <c r="X905" s="34"/>
      <c r="Y905" s="34"/>
      <c r="Z905" s="34"/>
      <c r="AA905" s="34"/>
      <c r="AB905" s="34"/>
      <c r="AC905" s="34"/>
      <c r="AD905" s="34"/>
      <c r="AE905" s="34"/>
      <c r="AF905" s="34"/>
      <c r="AG905" s="34"/>
    </row>
    <row r="906" spans="2:33" x14ac:dyDescent="0.75">
      <c r="B906" s="4" t="s">
        <v>9</v>
      </c>
      <c r="C906" s="4">
        <v>902</v>
      </c>
      <c r="D906" s="4">
        <v>313</v>
      </c>
      <c r="E906" s="4">
        <f t="shared" si="182"/>
        <v>16.583333333333332</v>
      </c>
      <c r="F906" s="11">
        <v>59.7</v>
      </c>
      <c r="G906" s="11">
        <f t="shared" si="189"/>
        <v>-0.87499999999999911</v>
      </c>
      <c r="H906" s="11">
        <f t="shared" si="183"/>
        <v>-3.1499999999999986</v>
      </c>
      <c r="I906" s="11">
        <f>'Vehicle Data'!$B$6*'WLTP Calculations'!G906</f>
        <v>-256.10024999999979</v>
      </c>
      <c r="J906" s="11">
        <f>'Vehicle Data'!$B$6*9.81*'Vehicle Data'!$B$8</f>
        <v>57.42499320000001</v>
      </c>
      <c r="K906" s="11">
        <f>0.5*(1.225*'Vehicle Data'!B$9*'Vehicle Data'!B$7*'WLTP Calculations'!F906)</f>
        <v>7.2401175000000011</v>
      </c>
      <c r="L906" s="11">
        <f t="shared" si="190"/>
        <v>-0.19143513929999978</v>
      </c>
      <c r="M906" s="11">
        <f t="shared" si="191"/>
        <v>-3.1746327267249961</v>
      </c>
      <c r="N906" s="11">
        <f t="shared" si="192"/>
        <v>-4.3076253067347201</v>
      </c>
      <c r="O906" s="11">
        <f t="shared" si="184"/>
        <v>0</v>
      </c>
      <c r="P906" s="11">
        <f t="shared" si="185"/>
        <v>-1352.5943463147021</v>
      </c>
      <c r="Q906" s="9">
        <f t="shared" si="193"/>
        <v>134262.08398006618</v>
      </c>
      <c r="R906" s="9">
        <f t="shared" si="186"/>
        <v>134.26208398006617</v>
      </c>
      <c r="S906" s="9">
        <f t="shared" si="194"/>
        <v>44494.073531862232</v>
      </c>
      <c r="T906" s="38">
        <f t="shared" si="187"/>
        <v>44.494073531862234</v>
      </c>
      <c r="U906" s="38">
        <f t="shared" si="188"/>
        <v>2892.1147795710453</v>
      </c>
      <c r="V906" s="34"/>
      <c r="W906" s="34"/>
      <c r="X906" s="34"/>
      <c r="Y906" s="34"/>
      <c r="Z906" s="34"/>
      <c r="AA906" s="34"/>
      <c r="AB906" s="34"/>
      <c r="AC906" s="34"/>
      <c r="AD906" s="34"/>
      <c r="AE906" s="34"/>
      <c r="AF906" s="34"/>
      <c r="AG906" s="34"/>
    </row>
    <row r="907" spans="2:33" x14ac:dyDescent="0.75">
      <c r="B907" s="4" t="s">
        <v>9</v>
      </c>
      <c r="C907" s="4">
        <v>903</v>
      </c>
      <c r="D907" s="4">
        <v>314</v>
      </c>
      <c r="E907" s="4">
        <f t="shared" si="182"/>
        <v>15.166666666666666</v>
      </c>
      <c r="F907" s="11">
        <v>54.6</v>
      </c>
      <c r="G907" s="11">
        <f t="shared" si="189"/>
        <v>-1.4444444444444446</v>
      </c>
      <c r="H907" s="11">
        <f t="shared" si="183"/>
        <v>-5.2000000000000028</v>
      </c>
      <c r="I907" s="11">
        <f>'Vehicle Data'!$B$6*'WLTP Calculations'!G907</f>
        <v>-422.76866666666677</v>
      </c>
      <c r="J907" s="11">
        <f>'Vehicle Data'!$B$6*9.81*'Vehicle Data'!$B$8</f>
        <v>57.42499320000001</v>
      </c>
      <c r="K907" s="11">
        <f>0.5*(1.225*'Vehicle Data'!B$9*'Vehicle Data'!B$7*'WLTP Calculations'!F907)</f>
        <v>6.6216150000000003</v>
      </c>
      <c r="L907" s="11">
        <f t="shared" si="190"/>
        <v>-0.35872205846666672</v>
      </c>
      <c r="M907" s="11">
        <f t="shared" si="191"/>
        <v>-5.4406178867444446</v>
      </c>
      <c r="N907" s="11">
        <f t="shared" si="192"/>
        <v>-4.9861179945976852</v>
      </c>
      <c r="O907" s="11">
        <f t="shared" si="184"/>
        <v>0</v>
      </c>
      <c r="P907" s="11">
        <f t="shared" si="185"/>
        <v>-1570.6271682982708</v>
      </c>
      <c r="Q907" s="9">
        <f t="shared" si="193"/>
        <v>134262.08398006618</v>
      </c>
      <c r="R907" s="9">
        <f t="shared" si="186"/>
        <v>134.26208398006617</v>
      </c>
      <c r="S907" s="9">
        <f t="shared" si="194"/>
        <v>46064.700700160502</v>
      </c>
      <c r="T907" s="38">
        <f t="shared" si="187"/>
        <v>46.0647007001605</v>
      </c>
      <c r="U907" s="38">
        <f t="shared" si="188"/>
        <v>2994.2055455104323</v>
      </c>
      <c r="V907" s="34"/>
      <c r="W907" s="34"/>
      <c r="X907" s="34"/>
      <c r="Y907" s="34"/>
      <c r="Z907" s="34"/>
      <c r="AA907" s="34"/>
      <c r="AB907" s="34"/>
      <c r="AC907" s="34"/>
      <c r="AD907" s="34"/>
      <c r="AE907" s="34"/>
      <c r="AF907" s="34"/>
      <c r="AG907" s="34"/>
    </row>
    <row r="908" spans="2:33" x14ac:dyDescent="0.75">
      <c r="B908" s="4" t="s">
        <v>9</v>
      </c>
      <c r="C908" s="4">
        <v>904</v>
      </c>
      <c r="D908" s="4">
        <v>315</v>
      </c>
      <c r="E908" s="4">
        <f t="shared" si="182"/>
        <v>13.694444444444443</v>
      </c>
      <c r="F908" s="11">
        <v>49.3</v>
      </c>
      <c r="G908" s="11">
        <f t="shared" si="189"/>
        <v>-1.3472222222222223</v>
      </c>
      <c r="H908" s="11">
        <f t="shared" si="183"/>
        <v>-4.8500000000000014</v>
      </c>
      <c r="I908" s="11">
        <f>'Vehicle Data'!$B$6*'WLTP Calculations'!G908</f>
        <v>-394.3130833333334</v>
      </c>
      <c r="J908" s="11">
        <f>'Vehicle Data'!$B$6*9.81*'Vehicle Data'!$B$8</f>
        <v>57.42499320000001</v>
      </c>
      <c r="K908" s="11">
        <f>0.5*(1.225*'Vehicle Data'!B$9*'Vehicle Data'!B$7*'WLTP Calculations'!F908)</f>
        <v>5.9788575000000002</v>
      </c>
      <c r="L908" s="11">
        <f t="shared" si="190"/>
        <v>-0.33090923263333338</v>
      </c>
      <c r="M908" s="11">
        <f t="shared" si="191"/>
        <v>-4.5316181024509259</v>
      </c>
      <c r="N908" s="11">
        <f t="shared" si="192"/>
        <v>-3.6482650386194448</v>
      </c>
      <c r="O908" s="11">
        <f t="shared" si="184"/>
        <v>0</v>
      </c>
      <c r="P908" s="11">
        <f t="shared" si="185"/>
        <v>-1152.8517522037446</v>
      </c>
      <c r="Q908" s="9">
        <f t="shared" si="193"/>
        <v>134262.08398006618</v>
      </c>
      <c r="R908" s="9">
        <f t="shared" si="186"/>
        <v>134.26208398006617</v>
      </c>
      <c r="S908" s="9">
        <f t="shared" si="194"/>
        <v>47217.552452364245</v>
      </c>
      <c r="T908" s="38">
        <f t="shared" si="187"/>
        <v>47.217552452364245</v>
      </c>
      <c r="U908" s="38">
        <f t="shared" si="188"/>
        <v>3069.1409094036758</v>
      </c>
      <c r="V908" s="34"/>
      <c r="W908" s="34"/>
      <c r="X908" s="34"/>
      <c r="Y908" s="34"/>
      <c r="Z908" s="34"/>
      <c r="AA908" s="34"/>
      <c r="AB908" s="34"/>
      <c r="AC908" s="34"/>
      <c r="AD908" s="34"/>
      <c r="AE908" s="34"/>
      <c r="AF908" s="34"/>
      <c r="AG908" s="34"/>
    </row>
    <row r="909" spans="2:33" x14ac:dyDescent="0.75">
      <c r="B909" s="4" t="s">
        <v>9</v>
      </c>
      <c r="C909" s="4">
        <v>905</v>
      </c>
      <c r="D909" s="4">
        <v>316</v>
      </c>
      <c r="E909" s="4">
        <f t="shared" si="182"/>
        <v>12.472222222222221</v>
      </c>
      <c r="F909" s="11">
        <v>44.9</v>
      </c>
      <c r="G909" s="11">
        <f t="shared" si="189"/>
        <v>-0.97222222222222232</v>
      </c>
      <c r="H909" s="11">
        <f t="shared" si="183"/>
        <v>-3.5</v>
      </c>
      <c r="I909" s="11">
        <f>'Vehicle Data'!$B$6*'WLTP Calculations'!G909</f>
        <v>-284.5558333333334</v>
      </c>
      <c r="J909" s="11">
        <f>'Vehicle Data'!$B$6*9.81*'Vehicle Data'!$B$8</f>
        <v>57.42499320000001</v>
      </c>
      <c r="K909" s="11">
        <f>0.5*(1.225*'Vehicle Data'!B$9*'Vehicle Data'!B$7*'WLTP Calculations'!F909)</f>
        <v>5.4452474999999998</v>
      </c>
      <c r="L909" s="11">
        <f t="shared" si="190"/>
        <v>-0.22168559263333337</v>
      </c>
      <c r="M909" s="11">
        <f t="shared" si="191"/>
        <v>-2.7649119747879634</v>
      </c>
      <c r="N909" s="11">
        <f t="shared" si="192"/>
        <v>-1.8508285593231475</v>
      </c>
      <c r="O909" s="11">
        <f t="shared" si="184"/>
        <v>0</v>
      </c>
      <c r="P909" s="11">
        <f t="shared" si="185"/>
        <v>-586.71265330543781</v>
      </c>
      <c r="Q909" s="9">
        <f t="shared" si="193"/>
        <v>134262.08398006618</v>
      </c>
      <c r="R909" s="9">
        <f t="shared" si="186"/>
        <v>134.26208398006617</v>
      </c>
      <c r="S909" s="9">
        <f t="shared" si="194"/>
        <v>47804.265105669685</v>
      </c>
      <c r="T909" s="38">
        <f t="shared" si="187"/>
        <v>47.804265105669685</v>
      </c>
      <c r="U909" s="38">
        <f t="shared" si="188"/>
        <v>3107.2772318685297</v>
      </c>
      <c r="V909" s="34"/>
      <c r="W909" s="34"/>
      <c r="X909" s="34"/>
      <c r="Y909" s="34"/>
      <c r="Z909" s="34"/>
      <c r="AA909" s="34"/>
      <c r="AB909" s="34"/>
      <c r="AC909" s="34"/>
      <c r="AD909" s="34"/>
      <c r="AE909" s="34"/>
      <c r="AF909" s="34"/>
      <c r="AG909" s="34"/>
    </row>
    <row r="910" spans="2:33" x14ac:dyDescent="0.75">
      <c r="B910" s="4" t="s">
        <v>9</v>
      </c>
      <c r="C910" s="4">
        <v>906</v>
      </c>
      <c r="D910" s="4">
        <v>317</v>
      </c>
      <c r="E910" s="4">
        <f t="shared" si="182"/>
        <v>11.749999999999998</v>
      </c>
      <c r="F910" s="11">
        <v>42.3</v>
      </c>
      <c r="G910" s="11">
        <f t="shared" si="189"/>
        <v>-0.48611111111111072</v>
      </c>
      <c r="H910" s="11">
        <f t="shared" si="183"/>
        <v>-1.75</v>
      </c>
      <c r="I910" s="11">
        <f>'Vehicle Data'!$B$6*'WLTP Calculations'!G910</f>
        <v>-142.27791666666656</v>
      </c>
      <c r="J910" s="11">
        <f>'Vehicle Data'!$B$6*9.81*'Vehicle Data'!$B$8</f>
        <v>57.42499320000001</v>
      </c>
      <c r="K910" s="11">
        <f>0.5*(1.225*'Vehicle Data'!B$9*'Vehicle Data'!B$7*'WLTP Calculations'!F910)</f>
        <v>5.1299324999999998</v>
      </c>
      <c r="L910" s="11">
        <f t="shared" si="190"/>
        <v>-7.9722990966666546E-2</v>
      </c>
      <c r="M910" s="11">
        <f t="shared" si="191"/>
        <v>-0.93674514385833174</v>
      </c>
      <c r="N910" s="11">
        <f t="shared" si="192"/>
        <v>-0.34305163894583168</v>
      </c>
      <c r="O910" s="11">
        <f t="shared" si="184"/>
        <v>0</v>
      </c>
      <c r="P910" s="11">
        <f t="shared" si="185"/>
        <v>-109.09042118477447</v>
      </c>
      <c r="Q910" s="9">
        <f t="shared" si="193"/>
        <v>134262.08398006618</v>
      </c>
      <c r="R910" s="9">
        <f t="shared" si="186"/>
        <v>134.26208398006617</v>
      </c>
      <c r="S910" s="9">
        <f t="shared" si="194"/>
        <v>47913.355526854459</v>
      </c>
      <c r="T910" s="38">
        <f t="shared" si="187"/>
        <v>47.91335552685446</v>
      </c>
      <c r="U910" s="38">
        <f t="shared" si="188"/>
        <v>3114.3681092455399</v>
      </c>
      <c r="V910" s="34"/>
      <c r="W910" s="34"/>
      <c r="X910" s="34"/>
      <c r="Y910" s="34"/>
      <c r="Z910" s="34"/>
      <c r="AA910" s="34"/>
      <c r="AB910" s="34"/>
      <c r="AC910" s="34"/>
      <c r="AD910" s="34"/>
      <c r="AE910" s="34"/>
      <c r="AF910" s="34"/>
      <c r="AG910" s="34"/>
    </row>
    <row r="911" spans="2:33" x14ac:dyDescent="0.75">
      <c r="B911" s="4" t="s">
        <v>9</v>
      </c>
      <c r="C911" s="4">
        <v>907</v>
      </c>
      <c r="D911" s="4">
        <v>318</v>
      </c>
      <c r="E911" s="4">
        <f t="shared" si="182"/>
        <v>11.5</v>
      </c>
      <c r="F911" s="11">
        <v>41.4</v>
      </c>
      <c r="G911" s="11">
        <f t="shared" si="189"/>
        <v>-0.1388888888888884</v>
      </c>
      <c r="H911" s="11">
        <f t="shared" si="183"/>
        <v>-0.5</v>
      </c>
      <c r="I911" s="11">
        <f>'Vehicle Data'!$B$6*'WLTP Calculations'!G911</f>
        <v>-40.650833333333196</v>
      </c>
      <c r="J911" s="11">
        <f>'Vehicle Data'!$B$6*9.81*'Vehicle Data'!$B$8</f>
        <v>57.42499320000001</v>
      </c>
      <c r="K911" s="11">
        <f>0.5*(1.225*'Vehicle Data'!B$9*'Vehicle Data'!B$7*'WLTP Calculations'!F911)</f>
        <v>5.0207850000000001</v>
      </c>
      <c r="L911" s="11">
        <f t="shared" si="190"/>
        <v>2.1794944866666815E-2</v>
      </c>
      <c r="M911" s="11">
        <f t="shared" si="191"/>
        <v>0.25064186596666838</v>
      </c>
      <c r="N911" s="11">
        <f t="shared" si="192"/>
        <v>0.64667167820231586</v>
      </c>
      <c r="O911" s="11">
        <f t="shared" si="184"/>
        <v>206.28826534653876</v>
      </c>
      <c r="P911" s="11">
        <f t="shared" si="185"/>
        <v>0</v>
      </c>
      <c r="Q911" s="9">
        <f t="shared" si="193"/>
        <v>134468.37224541273</v>
      </c>
      <c r="R911" s="9">
        <f t="shared" si="186"/>
        <v>134.46837224541272</v>
      </c>
      <c r="S911" s="9">
        <f t="shared" si="194"/>
        <v>47913.355526854459</v>
      </c>
      <c r="T911" s="38">
        <f t="shared" si="187"/>
        <v>47.91335552685446</v>
      </c>
      <c r="U911" s="38">
        <f t="shared" si="188"/>
        <v>3114.3681092455399</v>
      </c>
      <c r="V911" s="34"/>
      <c r="W911" s="34"/>
      <c r="X911" s="34"/>
      <c r="Y911" s="34"/>
      <c r="Z911" s="34"/>
      <c r="AA911" s="34"/>
      <c r="AB911" s="34"/>
      <c r="AC911" s="34"/>
      <c r="AD911" s="34"/>
      <c r="AE911" s="34"/>
      <c r="AF911" s="34"/>
      <c r="AG911" s="34"/>
    </row>
    <row r="912" spans="2:33" x14ac:dyDescent="0.75">
      <c r="B912" s="4" t="s">
        <v>9</v>
      </c>
      <c r="C912" s="4">
        <v>908</v>
      </c>
      <c r="D912" s="4">
        <v>319</v>
      </c>
      <c r="E912" s="4">
        <f t="shared" si="182"/>
        <v>11.472222222222221</v>
      </c>
      <c r="F912" s="11">
        <v>41.3</v>
      </c>
      <c r="G912" s="11">
        <f t="shared" si="189"/>
        <v>9.7222222222222321E-2</v>
      </c>
      <c r="H912" s="11">
        <f t="shared" si="183"/>
        <v>0.35000000000000142</v>
      </c>
      <c r="I912" s="11">
        <f>'Vehicle Data'!$B$6*'WLTP Calculations'!G912</f>
        <v>28.455583333333365</v>
      </c>
      <c r="J912" s="11">
        <f>'Vehicle Data'!$B$6*9.81*'Vehicle Data'!$B$8</f>
        <v>57.42499320000001</v>
      </c>
      <c r="K912" s="11">
        <f>0.5*(1.225*'Vehicle Data'!B$9*'Vehicle Data'!B$7*'WLTP Calculations'!F912)</f>
        <v>5.0086575</v>
      </c>
      <c r="L912" s="11">
        <f t="shared" si="190"/>
        <v>9.0889234033333363E-2</v>
      </c>
      <c r="M912" s="11">
        <f t="shared" si="191"/>
        <v>1.0427014904379632</v>
      </c>
      <c r="N912" s="11">
        <f t="shared" si="192"/>
        <v>1.6951426229694464</v>
      </c>
      <c r="O912" s="11">
        <f t="shared" si="184"/>
        <v>542.44563935022279</v>
      </c>
      <c r="P912" s="11">
        <f t="shared" si="185"/>
        <v>0</v>
      </c>
      <c r="Q912" s="9">
        <f t="shared" si="193"/>
        <v>135010.81788476295</v>
      </c>
      <c r="R912" s="9">
        <f t="shared" si="186"/>
        <v>135.01081788476296</v>
      </c>
      <c r="S912" s="9">
        <f t="shared" si="194"/>
        <v>47913.355526854459</v>
      </c>
      <c r="T912" s="38">
        <f t="shared" si="187"/>
        <v>47.91335552685446</v>
      </c>
      <c r="U912" s="38">
        <f t="shared" si="188"/>
        <v>3114.3681092455399</v>
      </c>
      <c r="V912" s="34"/>
      <c r="W912" s="34"/>
      <c r="X912" s="34"/>
      <c r="Y912" s="34"/>
      <c r="Z912" s="34"/>
      <c r="AA912" s="34"/>
      <c r="AB912" s="34"/>
      <c r="AC912" s="34"/>
      <c r="AD912" s="34"/>
      <c r="AE912" s="34"/>
      <c r="AF912" s="34"/>
      <c r="AG912" s="34"/>
    </row>
    <row r="913" spans="2:33" x14ac:dyDescent="0.75">
      <c r="B913" s="4" t="s">
        <v>9</v>
      </c>
      <c r="C913" s="4">
        <v>909</v>
      </c>
      <c r="D913" s="4">
        <v>320</v>
      </c>
      <c r="E913" s="4">
        <f t="shared" si="182"/>
        <v>11.694444444444445</v>
      </c>
      <c r="F913" s="11">
        <v>42.1</v>
      </c>
      <c r="G913" s="11">
        <f t="shared" si="189"/>
        <v>0.47222222222222321</v>
      </c>
      <c r="H913" s="11">
        <f t="shared" si="183"/>
        <v>1.7000000000000028</v>
      </c>
      <c r="I913" s="11">
        <f>'Vehicle Data'!$B$6*'WLTP Calculations'!G913</f>
        <v>138.21283333333363</v>
      </c>
      <c r="J913" s="11">
        <f>'Vehicle Data'!$B$6*9.81*'Vehicle Data'!$B$8</f>
        <v>57.42499320000001</v>
      </c>
      <c r="K913" s="11">
        <f>0.5*(1.225*'Vehicle Data'!B$9*'Vehicle Data'!B$7*'WLTP Calculations'!F913)</f>
        <v>5.1056775000000005</v>
      </c>
      <c r="L913" s="11">
        <f t="shared" si="190"/>
        <v>0.20074350403333366</v>
      </c>
      <c r="M913" s="11">
        <f t="shared" si="191"/>
        <v>2.3475837555009296</v>
      </c>
      <c r="N913" s="11">
        <f t="shared" si="192"/>
        <v>3.1539164243879636</v>
      </c>
      <c r="O913" s="11">
        <f t="shared" si="184"/>
        <v>1012.4071722285363</v>
      </c>
      <c r="P913" s="11">
        <f t="shared" si="185"/>
        <v>0</v>
      </c>
      <c r="Q913" s="9">
        <f t="shared" si="193"/>
        <v>136023.22505699148</v>
      </c>
      <c r="R913" s="9">
        <f t="shared" si="186"/>
        <v>136.02322505699146</v>
      </c>
      <c r="S913" s="9">
        <f t="shared" si="194"/>
        <v>47913.355526854459</v>
      </c>
      <c r="T913" s="38">
        <f t="shared" si="187"/>
        <v>47.91335552685446</v>
      </c>
      <c r="U913" s="38">
        <f t="shared" si="188"/>
        <v>3114.3681092455399</v>
      </c>
      <c r="V913" s="34"/>
      <c r="W913" s="34"/>
      <c r="X913" s="34"/>
      <c r="Y913" s="34"/>
      <c r="Z913" s="34"/>
      <c r="AA913" s="34"/>
      <c r="AB913" s="34"/>
      <c r="AC913" s="34"/>
      <c r="AD913" s="34"/>
      <c r="AE913" s="34"/>
      <c r="AF913" s="34"/>
      <c r="AG913" s="34"/>
    </row>
    <row r="914" spans="2:33" x14ac:dyDescent="0.75">
      <c r="B914" s="4" t="s">
        <v>9</v>
      </c>
      <c r="C914" s="4">
        <v>910</v>
      </c>
      <c r="D914" s="4">
        <v>321</v>
      </c>
      <c r="E914" s="4">
        <f t="shared" si="182"/>
        <v>12.416666666666668</v>
      </c>
      <c r="F914" s="11">
        <v>44.7</v>
      </c>
      <c r="G914" s="11">
        <f t="shared" si="189"/>
        <v>0.87499999999999911</v>
      </c>
      <c r="H914" s="11">
        <f t="shared" si="183"/>
        <v>3.1499999999999986</v>
      </c>
      <c r="I914" s="11">
        <f>'Vehicle Data'!$B$6*'WLTP Calculations'!G914</f>
        <v>256.10024999999979</v>
      </c>
      <c r="J914" s="11">
        <f>'Vehicle Data'!$B$6*9.81*'Vehicle Data'!$B$8</f>
        <v>57.42499320000001</v>
      </c>
      <c r="K914" s="11">
        <f>0.5*(1.225*'Vehicle Data'!B$9*'Vehicle Data'!B$7*'WLTP Calculations'!F914)</f>
        <v>5.4209925000000005</v>
      </c>
      <c r="L914" s="11">
        <f t="shared" si="190"/>
        <v>0.3189462356999998</v>
      </c>
      <c r="M914" s="11">
        <f t="shared" si="191"/>
        <v>3.9602490932749981</v>
      </c>
      <c r="N914" s="11">
        <f t="shared" si="192"/>
        <v>4.2364739727782377</v>
      </c>
      <c r="O914" s="11">
        <f t="shared" si="184"/>
        <v>1364.1446192345925</v>
      </c>
      <c r="P914" s="11">
        <f t="shared" si="185"/>
        <v>0</v>
      </c>
      <c r="Q914" s="9">
        <f t="shared" si="193"/>
        <v>137387.36967622608</v>
      </c>
      <c r="R914" s="9">
        <f t="shared" si="186"/>
        <v>137.38736967622609</v>
      </c>
      <c r="S914" s="9">
        <f t="shared" si="194"/>
        <v>47913.355526854459</v>
      </c>
      <c r="T914" s="38">
        <f t="shared" si="187"/>
        <v>47.91335552685446</v>
      </c>
      <c r="U914" s="38">
        <f t="shared" si="188"/>
        <v>3114.3681092455399</v>
      </c>
      <c r="V914" s="34"/>
      <c r="W914" s="34"/>
      <c r="X914" s="34"/>
      <c r="Y914" s="34"/>
      <c r="Z914" s="34"/>
      <c r="AA914" s="34"/>
      <c r="AB914" s="34"/>
      <c r="AC914" s="34"/>
      <c r="AD914" s="34"/>
      <c r="AE914" s="34"/>
      <c r="AF914" s="34"/>
      <c r="AG914" s="34"/>
    </row>
    <row r="915" spans="2:33" x14ac:dyDescent="0.75">
      <c r="B915" s="4" t="s">
        <v>9</v>
      </c>
      <c r="C915" s="4">
        <v>911</v>
      </c>
      <c r="D915" s="4">
        <v>322</v>
      </c>
      <c r="E915" s="4">
        <f t="shared" si="182"/>
        <v>13.444444444444443</v>
      </c>
      <c r="F915" s="11">
        <v>48.4</v>
      </c>
      <c r="G915" s="11">
        <f t="shared" si="189"/>
        <v>0.93055555555555447</v>
      </c>
      <c r="H915" s="11">
        <f t="shared" si="183"/>
        <v>3.3499999999999979</v>
      </c>
      <c r="I915" s="11">
        <f>'Vehicle Data'!$B$6*'WLTP Calculations'!G915</f>
        <v>272.36058333333307</v>
      </c>
      <c r="J915" s="11">
        <f>'Vehicle Data'!$B$6*9.81*'Vehicle Data'!$B$8</f>
        <v>57.42499320000001</v>
      </c>
      <c r="K915" s="11">
        <f>0.5*(1.225*'Vehicle Data'!B$9*'Vehicle Data'!B$7*'WLTP Calculations'!F915)</f>
        <v>5.8697100000000004</v>
      </c>
      <c r="L915" s="11">
        <f t="shared" si="190"/>
        <v>0.3356552865333331</v>
      </c>
      <c r="M915" s="11">
        <f t="shared" si="191"/>
        <v>4.5126988522814777</v>
      </c>
      <c r="N915" s="11">
        <f t="shared" si="192"/>
        <v>3.9586682501425932</v>
      </c>
      <c r="O915" s="11">
        <f t="shared" si="184"/>
        <v>1278.6498447960576</v>
      </c>
      <c r="P915" s="11">
        <f t="shared" si="185"/>
        <v>0</v>
      </c>
      <c r="Q915" s="9">
        <f t="shared" si="193"/>
        <v>138666.01952102213</v>
      </c>
      <c r="R915" s="9">
        <f t="shared" si="186"/>
        <v>138.66601952102212</v>
      </c>
      <c r="S915" s="9">
        <f t="shared" si="194"/>
        <v>47913.355526854459</v>
      </c>
      <c r="T915" s="38">
        <f t="shared" si="187"/>
        <v>47.91335552685446</v>
      </c>
      <c r="U915" s="38">
        <f t="shared" si="188"/>
        <v>3114.3681092455399</v>
      </c>
      <c r="V915" s="34"/>
      <c r="W915" s="34"/>
      <c r="X915" s="34"/>
      <c r="Y915" s="34"/>
      <c r="Z915" s="34"/>
      <c r="AA915" s="34"/>
      <c r="AB915" s="34"/>
      <c r="AC915" s="34"/>
      <c r="AD915" s="34"/>
      <c r="AE915" s="34"/>
      <c r="AF915" s="34"/>
      <c r="AG915" s="34"/>
    </row>
    <row r="916" spans="2:33" x14ac:dyDescent="0.75">
      <c r="B916" s="4" t="s">
        <v>9</v>
      </c>
      <c r="C916" s="4">
        <v>912</v>
      </c>
      <c r="D916" s="4">
        <v>323</v>
      </c>
      <c r="E916" s="4">
        <f t="shared" si="182"/>
        <v>14.277777777777777</v>
      </c>
      <c r="F916" s="11">
        <v>51.4</v>
      </c>
      <c r="G916" s="11">
        <f t="shared" si="189"/>
        <v>0.59722222222222321</v>
      </c>
      <c r="H916" s="11">
        <f t="shared" si="183"/>
        <v>2.1500000000000021</v>
      </c>
      <c r="I916" s="11">
        <f>'Vehicle Data'!$B$6*'WLTP Calculations'!G916</f>
        <v>174.79858333333365</v>
      </c>
      <c r="J916" s="11">
        <f>'Vehicle Data'!$B$6*9.81*'Vehicle Data'!$B$8</f>
        <v>57.42499320000001</v>
      </c>
      <c r="K916" s="11">
        <f>0.5*(1.225*'Vehicle Data'!B$9*'Vehicle Data'!B$7*'WLTP Calculations'!F916)</f>
        <v>6.2335349999999998</v>
      </c>
      <c r="L916" s="11">
        <f t="shared" si="190"/>
        <v>0.23845711153333365</v>
      </c>
      <c r="M916" s="11">
        <f t="shared" si="191"/>
        <v>3.4046376480037082</v>
      </c>
      <c r="N916" s="11">
        <f t="shared" si="192"/>
        <v>2.9430257920189851</v>
      </c>
      <c r="O916" s="11">
        <f t="shared" si="184"/>
        <v>953.54035661415116</v>
      </c>
      <c r="P916" s="11">
        <f t="shared" si="185"/>
        <v>0</v>
      </c>
      <c r="Q916" s="9">
        <f t="shared" si="193"/>
        <v>139619.55987763629</v>
      </c>
      <c r="R916" s="9">
        <f t="shared" si="186"/>
        <v>139.61955987763628</v>
      </c>
      <c r="S916" s="9">
        <f t="shared" si="194"/>
        <v>47913.355526854459</v>
      </c>
      <c r="T916" s="38">
        <f t="shared" si="187"/>
        <v>47.91335552685446</v>
      </c>
      <c r="U916" s="38">
        <f t="shared" si="188"/>
        <v>3114.3681092455399</v>
      </c>
      <c r="V916" s="34"/>
      <c r="W916" s="34"/>
      <c r="X916" s="34"/>
      <c r="Y916" s="34"/>
      <c r="Z916" s="34"/>
      <c r="AA916" s="34"/>
      <c r="AB916" s="34"/>
      <c r="AC916" s="34"/>
      <c r="AD916" s="34"/>
      <c r="AE916" s="34"/>
      <c r="AF916" s="34"/>
      <c r="AG916" s="34"/>
    </row>
    <row r="917" spans="2:33" x14ac:dyDescent="0.75">
      <c r="B917" s="4" t="s">
        <v>9</v>
      </c>
      <c r="C917" s="4">
        <v>913</v>
      </c>
      <c r="D917" s="4">
        <v>324</v>
      </c>
      <c r="E917" s="4">
        <f t="shared" si="182"/>
        <v>14.638888888888889</v>
      </c>
      <c r="F917" s="11">
        <v>52.7</v>
      </c>
      <c r="G917" s="11">
        <f t="shared" si="189"/>
        <v>0.3611111111111116</v>
      </c>
      <c r="H917" s="11">
        <f t="shared" si="183"/>
        <v>1.3000000000000007</v>
      </c>
      <c r="I917" s="11">
        <f>'Vehicle Data'!$B$6*'WLTP Calculations'!G917</f>
        <v>105.69216666666682</v>
      </c>
      <c r="J917" s="11">
        <f>'Vehicle Data'!$B$6*9.81*'Vehicle Data'!$B$8</f>
        <v>57.42499320000001</v>
      </c>
      <c r="K917" s="11">
        <f>0.5*(1.225*'Vehicle Data'!B$9*'Vehicle Data'!B$7*'WLTP Calculations'!F917)</f>
        <v>6.3911925000000007</v>
      </c>
      <c r="L917" s="11">
        <f t="shared" si="190"/>
        <v>0.16950835236666684</v>
      </c>
      <c r="M917" s="11">
        <f t="shared" si="191"/>
        <v>2.481413936034262</v>
      </c>
      <c r="N917" s="11">
        <f t="shared" si="192"/>
        <v>3.0315001670171293</v>
      </c>
      <c r="O917" s="11">
        <f t="shared" si="184"/>
        <v>985.237554280567</v>
      </c>
      <c r="P917" s="11">
        <f t="shared" si="185"/>
        <v>0</v>
      </c>
      <c r="Q917" s="9">
        <f t="shared" si="193"/>
        <v>140604.79743191684</v>
      </c>
      <c r="R917" s="9">
        <f t="shared" si="186"/>
        <v>140.60479743191684</v>
      </c>
      <c r="S917" s="9">
        <f t="shared" si="194"/>
        <v>47913.355526854459</v>
      </c>
      <c r="T917" s="38">
        <f t="shared" si="187"/>
        <v>47.91335552685446</v>
      </c>
      <c r="U917" s="38">
        <f t="shared" si="188"/>
        <v>3114.3681092455399</v>
      </c>
      <c r="V917" s="34"/>
      <c r="W917" s="34"/>
      <c r="X917" s="34"/>
      <c r="Y917" s="34"/>
      <c r="Z917" s="34"/>
      <c r="AA917" s="34"/>
      <c r="AB917" s="34"/>
      <c r="AC917" s="34"/>
      <c r="AD917" s="34"/>
      <c r="AE917" s="34"/>
      <c r="AF917" s="34"/>
      <c r="AG917" s="34"/>
    </row>
    <row r="918" spans="2:33" x14ac:dyDescent="0.75">
      <c r="B918" s="4" t="s">
        <v>9</v>
      </c>
      <c r="C918" s="4">
        <v>914</v>
      </c>
      <c r="D918" s="4">
        <v>325</v>
      </c>
      <c r="E918" s="4">
        <f t="shared" si="182"/>
        <v>15</v>
      </c>
      <c r="F918" s="11">
        <v>54</v>
      </c>
      <c r="G918" s="11">
        <f t="shared" si="189"/>
        <v>0.59722222222222143</v>
      </c>
      <c r="H918" s="11">
        <f t="shared" si="183"/>
        <v>2.1499999999999986</v>
      </c>
      <c r="I918" s="11">
        <f>'Vehicle Data'!$B$6*'WLTP Calculations'!G918</f>
        <v>174.79858333333311</v>
      </c>
      <c r="J918" s="11">
        <f>'Vehicle Data'!$B$6*9.81*'Vehicle Data'!$B$8</f>
        <v>57.42499320000001</v>
      </c>
      <c r="K918" s="11">
        <f>0.5*(1.225*'Vehicle Data'!B$9*'Vehicle Data'!B$7*'WLTP Calculations'!F918)</f>
        <v>6.5488500000000007</v>
      </c>
      <c r="L918" s="11">
        <f t="shared" si="190"/>
        <v>0.23877242653333311</v>
      </c>
      <c r="M918" s="11">
        <f t="shared" si="191"/>
        <v>3.5815863979999967</v>
      </c>
      <c r="N918" s="11">
        <f t="shared" si="192"/>
        <v>3.6195913708611105</v>
      </c>
      <c r="O918" s="11">
        <f t="shared" si="184"/>
        <v>1179.9867869007221</v>
      </c>
      <c r="P918" s="11">
        <f t="shared" si="185"/>
        <v>0</v>
      </c>
      <c r="Q918" s="9">
        <f t="shared" si="193"/>
        <v>141784.78421881757</v>
      </c>
      <c r="R918" s="9">
        <f t="shared" si="186"/>
        <v>141.78478421881758</v>
      </c>
      <c r="S918" s="9">
        <f t="shared" si="194"/>
        <v>47913.355526854459</v>
      </c>
      <c r="T918" s="38">
        <f t="shared" si="187"/>
        <v>47.91335552685446</v>
      </c>
      <c r="U918" s="38">
        <f t="shared" si="188"/>
        <v>3114.3681092455399</v>
      </c>
      <c r="V918" s="34"/>
      <c r="W918" s="34"/>
      <c r="X918" s="34"/>
      <c r="Y918" s="34"/>
      <c r="Z918" s="34"/>
      <c r="AA918" s="34"/>
      <c r="AB918" s="34"/>
      <c r="AC918" s="34"/>
      <c r="AD918" s="34"/>
      <c r="AE918" s="34"/>
      <c r="AF918" s="34"/>
      <c r="AG918" s="34"/>
    </row>
    <row r="919" spans="2:33" x14ac:dyDescent="0.75">
      <c r="B919" s="4" t="s">
        <v>9</v>
      </c>
      <c r="C919" s="4">
        <v>915</v>
      </c>
      <c r="D919" s="4">
        <v>326</v>
      </c>
      <c r="E919" s="4">
        <f t="shared" si="182"/>
        <v>15.833333333333332</v>
      </c>
      <c r="F919" s="11">
        <v>57</v>
      </c>
      <c r="G919" s="11">
        <f t="shared" si="189"/>
        <v>0.56944444444444464</v>
      </c>
      <c r="H919" s="11">
        <f t="shared" si="183"/>
        <v>2.0500000000000007</v>
      </c>
      <c r="I919" s="11">
        <f>'Vehicle Data'!$B$6*'WLTP Calculations'!G919</f>
        <v>166.66841666666676</v>
      </c>
      <c r="J919" s="11">
        <f>'Vehicle Data'!$B$6*9.81*'Vehicle Data'!$B$8</f>
        <v>57.42499320000001</v>
      </c>
      <c r="K919" s="11">
        <f>0.5*(1.225*'Vehicle Data'!B$9*'Vehicle Data'!B$7*'WLTP Calculations'!F919)</f>
        <v>6.9126750000000001</v>
      </c>
      <c r="L919" s="11">
        <f t="shared" si="190"/>
        <v>0.23100608486666679</v>
      </c>
      <c r="M919" s="11">
        <f t="shared" si="191"/>
        <v>3.6575963437222239</v>
      </c>
      <c r="N919" s="11">
        <f t="shared" si="192"/>
        <v>3.0707091057967641</v>
      </c>
      <c r="O919" s="11">
        <f t="shared" si="184"/>
        <v>1004.1218775955418</v>
      </c>
      <c r="P919" s="11">
        <f t="shared" si="185"/>
        <v>0</v>
      </c>
      <c r="Q919" s="9">
        <f t="shared" si="193"/>
        <v>142788.90609641312</v>
      </c>
      <c r="R919" s="9">
        <f t="shared" si="186"/>
        <v>142.78890609641311</v>
      </c>
      <c r="S919" s="9">
        <f t="shared" si="194"/>
        <v>47913.355526854459</v>
      </c>
      <c r="T919" s="38">
        <f t="shared" si="187"/>
        <v>47.91335552685446</v>
      </c>
      <c r="U919" s="38">
        <f t="shared" si="188"/>
        <v>3114.3681092455399</v>
      </c>
      <c r="V919" s="34"/>
      <c r="W919" s="34"/>
      <c r="X919" s="34"/>
      <c r="Y919" s="34"/>
      <c r="Z919" s="34"/>
      <c r="AA919" s="34"/>
      <c r="AB919" s="34"/>
      <c r="AC919" s="34"/>
      <c r="AD919" s="34"/>
      <c r="AE919" s="34"/>
      <c r="AF919" s="34"/>
      <c r="AG919" s="34"/>
    </row>
    <row r="920" spans="2:33" x14ac:dyDescent="0.75">
      <c r="B920" s="4" t="s">
        <v>9</v>
      </c>
      <c r="C920" s="4">
        <v>916</v>
      </c>
      <c r="D920" s="4">
        <v>327</v>
      </c>
      <c r="E920" s="4">
        <f t="shared" si="182"/>
        <v>16.138888888888889</v>
      </c>
      <c r="F920" s="11">
        <v>58.1</v>
      </c>
      <c r="G920" s="11">
        <f t="shared" si="189"/>
        <v>0.30555555555555713</v>
      </c>
      <c r="H920" s="11">
        <f t="shared" si="183"/>
        <v>1.1000000000000014</v>
      </c>
      <c r="I920" s="11">
        <f>'Vehicle Data'!$B$6*'WLTP Calculations'!G920</f>
        <v>89.431833333333813</v>
      </c>
      <c r="J920" s="11">
        <f>'Vehicle Data'!$B$6*9.81*'Vehicle Data'!$B$8</f>
        <v>57.42499320000001</v>
      </c>
      <c r="K920" s="11">
        <f>0.5*(1.225*'Vehicle Data'!B$9*'Vehicle Data'!B$7*'WLTP Calculations'!F920)</f>
        <v>7.0460775000000009</v>
      </c>
      <c r="L920" s="11">
        <f t="shared" si="190"/>
        <v>0.15390290403333381</v>
      </c>
      <c r="M920" s="11">
        <f t="shared" si="191"/>
        <v>2.483821867871304</v>
      </c>
      <c r="N920" s="11">
        <f t="shared" si="192"/>
        <v>2.0739194358023187</v>
      </c>
      <c r="O920" s="11">
        <f t="shared" si="184"/>
        <v>680.24557494316059</v>
      </c>
      <c r="P920" s="11">
        <f t="shared" si="185"/>
        <v>0</v>
      </c>
      <c r="Q920" s="9">
        <f t="shared" si="193"/>
        <v>143469.15167135629</v>
      </c>
      <c r="R920" s="9">
        <f t="shared" si="186"/>
        <v>143.46915167135629</v>
      </c>
      <c r="S920" s="9">
        <f t="shared" si="194"/>
        <v>47913.355526854459</v>
      </c>
      <c r="T920" s="38">
        <f t="shared" si="187"/>
        <v>47.91335552685446</v>
      </c>
      <c r="U920" s="38">
        <f t="shared" si="188"/>
        <v>3114.3681092455399</v>
      </c>
      <c r="V920" s="34"/>
      <c r="W920" s="34"/>
      <c r="X920" s="34"/>
      <c r="Y920" s="34"/>
      <c r="Z920" s="34"/>
      <c r="AA920" s="34"/>
      <c r="AB920" s="34"/>
      <c r="AC920" s="34"/>
      <c r="AD920" s="34"/>
      <c r="AE920" s="34"/>
      <c r="AF920" s="34"/>
      <c r="AG920" s="34"/>
    </row>
    <row r="921" spans="2:33" x14ac:dyDescent="0.75">
      <c r="B921" s="4" t="s">
        <v>9</v>
      </c>
      <c r="C921" s="4">
        <v>917</v>
      </c>
      <c r="D921" s="4">
        <v>328</v>
      </c>
      <c r="E921" s="4">
        <f t="shared" si="182"/>
        <v>16.444444444444446</v>
      </c>
      <c r="F921" s="11">
        <v>59.2</v>
      </c>
      <c r="G921" s="11">
        <f t="shared" si="189"/>
        <v>0.125</v>
      </c>
      <c r="H921" s="11">
        <f t="shared" si="183"/>
        <v>0.44999999999999929</v>
      </c>
      <c r="I921" s="11">
        <f>'Vehicle Data'!$B$6*'WLTP Calculations'!G921</f>
        <v>36.585750000000004</v>
      </c>
      <c r="J921" s="11">
        <f>'Vehicle Data'!$B$6*9.81*'Vehicle Data'!$B$8</f>
        <v>57.42499320000001</v>
      </c>
      <c r="K921" s="11">
        <f>0.5*(1.225*'Vehicle Data'!B$9*'Vehicle Data'!B$7*'WLTP Calculations'!F921)</f>
        <v>7.1794800000000008</v>
      </c>
      <c r="L921" s="11">
        <f t="shared" si="190"/>
        <v>0.10119022320000001</v>
      </c>
      <c r="M921" s="11">
        <f t="shared" si="191"/>
        <v>1.6640170037333337</v>
      </c>
      <c r="N921" s="11">
        <f t="shared" si="192"/>
        <v>1.3278964125796291</v>
      </c>
      <c r="O921" s="11">
        <f t="shared" si="184"/>
        <v>436.87791973869798</v>
      </c>
      <c r="P921" s="11">
        <f t="shared" si="185"/>
        <v>0</v>
      </c>
      <c r="Q921" s="9">
        <f t="shared" si="193"/>
        <v>143906.02959109499</v>
      </c>
      <c r="R921" s="9">
        <f t="shared" si="186"/>
        <v>143.90602959109501</v>
      </c>
      <c r="S921" s="9">
        <f t="shared" si="194"/>
        <v>47913.355526854459</v>
      </c>
      <c r="T921" s="38">
        <f t="shared" si="187"/>
        <v>47.91335552685446</v>
      </c>
      <c r="U921" s="38">
        <f t="shared" si="188"/>
        <v>3114.3681092455399</v>
      </c>
      <c r="V921" s="34"/>
      <c r="W921" s="34"/>
      <c r="X921" s="34"/>
      <c r="Y921" s="34"/>
      <c r="Z921" s="34"/>
      <c r="AA921" s="34"/>
      <c r="AB921" s="34"/>
      <c r="AC921" s="34"/>
      <c r="AD921" s="34"/>
      <c r="AE921" s="34"/>
      <c r="AF921" s="34"/>
      <c r="AG921" s="34"/>
    </row>
    <row r="922" spans="2:33" x14ac:dyDescent="0.75">
      <c r="B922" s="4" t="s">
        <v>9</v>
      </c>
      <c r="C922" s="4">
        <v>918</v>
      </c>
      <c r="D922" s="4">
        <v>329</v>
      </c>
      <c r="E922" s="4">
        <f t="shared" si="182"/>
        <v>16.388888888888889</v>
      </c>
      <c r="F922" s="11">
        <v>59</v>
      </c>
      <c r="G922" s="11">
        <f t="shared" si="189"/>
        <v>-1.3888888888889284E-2</v>
      </c>
      <c r="H922" s="11">
        <f t="shared" si="183"/>
        <v>-5.0000000000000711E-2</v>
      </c>
      <c r="I922" s="11">
        <f>'Vehicle Data'!$B$6*'WLTP Calculations'!G922</f>
        <v>-4.0650833333334493</v>
      </c>
      <c r="J922" s="11">
        <f>'Vehicle Data'!$B$6*9.81*'Vehicle Data'!$B$8</f>
        <v>57.42499320000001</v>
      </c>
      <c r="K922" s="11">
        <f>0.5*(1.225*'Vehicle Data'!B$9*'Vehicle Data'!B$7*'WLTP Calculations'!F922)</f>
        <v>7.1552250000000006</v>
      </c>
      <c r="L922" s="11">
        <f t="shared" si="190"/>
        <v>6.0515134866666563E-2</v>
      </c>
      <c r="M922" s="11">
        <f t="shared" si="191"/>
        <v>0.99177582142592424</v>
      </c>
      <c r="N922" s="11">
        <f t="shared" si="192"/>
        <v>1.1929212101393516</v>
      </c>
      <c r="O922" s="11">
        <f t="shared" si="184"/>
        <v>393.66399934598604</v>
      </c>
      <c r="P922" s="11">
        <f t="shared" si="185"/>
        <v>0</v>
      </c>
      <c r="Q922" s="9">
        <f t="shared" si="193"/>
        <v>144299.69359044099</v>
      </c>
      <c r="R922" s="9">
        <f t="shared" si="186"/>
        <v>144.299693590441</v>
      </c>
      <c r="S922" s="9">
        <f t="shared" si="194"/>
        <v>47913.355526854459</v>
      </c>
      <c r="T922" s="38">
        <f t="shared" si="187"/>
        <v>47.91335552685446</v>
      </c>
      <c r="U922" s="38">
        <f t="shared" si="188"/>
        <v>3114.3681092455399</v>
      </c>
      <c r="V922" s="34"/>
      <c r="W922" s="34"/>
      <c r="X922" s="34"/>
      <c r="Y922" s="34"/>
      <c r="Z922" s="34"/>
      <c r="AA922" s="34"/>
      <c r="AB922" s="34"/>
      <c r="AC922" s="34"/>
      <c r="AD922" s="34"/>
      <c r="AE922" s="34"/>
      <c r="AF922" s="34"/>
      <c r="AG922" s="34"/>
    </row>
    <row r="923" spans="2:33" x14ac:dyDescent="0.75">
      <c r="B923" s="4" t="s">
        <v>9</v>
      </c>
      <c r="C923" s="4">
        <v>919</v>
      </c>
      <c r="D923" s="4">
        <v>330</v>
      </c>
      <c r="E923" s="4">
        <f t="shared" si="182"/>
        <v>16.416666666666668</v>
      </c>
      <c r="F923" s="11">
        <v>59.1</v>
      </c>
      <c r="G923" s="11">
        <f t="shared" si="189"/>
        <v>6.9444444444444642E-2</v>
      </c>
      <c r="H923" s="11">
        <f t="shared" si="183"/>
        <v>0.25</v>
      </c>
      <c r="I923" s="11">
        <f>'Vehicle Data'!$B$6*'WLTP Calculations'!G923</f>
        <v>20.325416666666726</v>
      </c>
      <c r="J923" s="11">
        <f>'Vehicle Data'!$B$6*9.81*'Vehicle Data'!$B$8</f>
        <v>57.42499320000001</v>
      </c>
      <c r="K923" s="11">
        <f>0.5*(1.225*'Vehicle Data'!B$9*'Vehicle Data'!B$7*'WLTP Calculations'!F923)</f>
        <v>7.1673525000000007</v>
      </c>
      <c r="L923" s="11">
        <f t="shared" si="190"/>
        <v>8.4917762366666732E-2</v>
      </c>
      <c r="M923" s="11">
        <f t="shared" si="191"/>
        <v>1.3940665988527789</v>
      </c>
      <c r="N923" s="11">
        <f t="shared" si="192"/>
        <v>1.7015257064842562</v>
      </c>
      <c r="O923" s="11">
        <f t="shared" si="184"/>
        <v>563.20500884628882</v>
      </c>
      <c r="P923" s="11">
        <f t="shared" si="185"/>
        <v>0</v>
      </c>
      <c r="Q923" s="9">
        <f t="shared" si="193"/>
        <v>144862.89859928729</v>
      </c>
      <c r="R923" s="9">
        <f t="shared" si="186"/>
        <v>144.86289859928729</v>
      </c>
      <c r="S923" s="9">
        <f t="shared" si="194"/>
        <v>47913.355526854459</v>
      </c>
      <c r="T923" s="38">
        <f t="shared" si="187"/>
        <v>47.91335552685446</v>
      </c>
      <c r="U923" s="38">
        <f t="shared" si="188"/>
        <v>3114.3681092455399</v>
      </c>
      <c r="V923" s="34"/>
      <c r="W923" s="34"/>
      <c r="X923" s="34"/>
      <c r="Y923" s="34"/>
      <c r="Z923" s="34"/>
      <c r="AA923" s="34"/>
      <c r="AB923" s="34"/>
      <c r="AC923" s="34"/>
      <c r="AD923" s="34"/>
      <c r="AE923" s="34"/>
      <c r="AF923" s="34"/>
      <c r="AG923" s="34"/>
    </row>
    <row r="924" spans="2:33" x14ac:dyDescent="0.75">
      <c r="B924" s="4" t="s">
        <v>9</v>
      </c>
      <c r="C924" s="4">
        <v>920</v>
      </c>
      <c r="D924" s="4">
        <v>331</v>
      </c>
      <c r="E924" s="4">
        <f t="shared" si="182"/>
        <v>16.527777777777779</v>
      </c>
      <c r="F924" s="11">
        <v>59.5</v>
      </c>
      <c r="G924" s="11">
        <f t="shared" si="189"/>
        <v>0.19444444444444287</v>
      </c>
      <c r="H924" s="11">
        <f t="shared" si="183"/>
        <v>0.69999999999999929</v>
      </c>
      <c r="I924" s="11">
        <f>'Vehicle Data'!$B$6*'WLTP Calculations'!G924</f>
        <v>56.911166666666212</v>
      </c>
      <c r="J924" s="11">
        <f>'Vehicle Data'!$B$6*9.81*'Vehicle Data'!$B$8</f>
        <v>57.42499320000001</v>
      </c>
      <c r="K924" s="11">
        <f>0.5*(1.225*'Vehicle Data'!B$9*'Vehicle Data'!B$7*'WLTP Calculations'!F924)</f>
        <v>7.2158625000000001</v>
      </c>
      <c r="L924" s="11">
        <f t="shared" si="190"/>
        <v>0.12155202236666622</v>
      </c>
      <c r="M924" s="11">
        <f t="shared" si="191"/>
        <v>2.0089848141157334</v>
      </c>
      <c r="N924" s="11">
        <f t="shared" si="192"/>
        <v>2.5050979728935117</v>
      </c>
      <c r="O924" s="11">
        <f t="shared" si="184"/>
        <v>831.6925270006459</v>
      </c>
      <c r="P924" s="11">
        <f t="shared" si="185"/>
        <v>0</v>
      </c>
      <c r="Q924" s="9">
        <f t="shared" si="193"/>
        <v>145694.59112628794</v>
      </c>
      <c r="R924" s="9">
        <f t="shared" si="186"/>
        <v>145.69459112628795</v>
      </c>
      <c r="S924" s="9">
        <f t="shared" si="194"/>
        <v>47913.355526854459</v>
      </c>
      <c r="T924" s="38">
        <f t="shared" si="187"/>
        <v>47.91335552685446</v>
      </c>
      <c r="U924" s="38">
        <f t="shared" si="188"/>
        <v>3114.3681092455399</v>
      </c>
      <c r="V924" s="34"/>
      <c r="W924" s="34"/>
      <c r="X924" s="34"/>
      <c r="Y924" s="34"/>
      <c r="Z924" s="34"/>
      <c r="AA924" s="34"/>
      <c r="AB924" s="34"/>
      <c r="AC924" s="34"/>
      <c r="AD924" s="34"/>
      <c r="AE924" s="34"/>
      <c r="AF924" s="34"/>
      <c r="AG924" s="34"/>
    </row>
    <row r="925" spans="2:33" x14ac:dyDescent="0.75">
      <c r="B925" s="4" t="s">
        <v>9</v>
      </c>
      <c r="C925" s="4">
        <v>921</v>
      </c>
      <c r="D925" s="4">
        <v>332</v>
      </c>
      <c r="E925" s="4">
        <f t="shared" si="182"/>
        <v>16.805555555555554</v>
      </c>
      <c r="F925" s="11">
        <v>60.5</v>
      </c>
      <c r="G925" s="11">
        <f t="shared" si="189"/>
        <v>0.38888888888888751</v>
      </c>
      <c r="H925" s="11">
        <f t="shared" si="183"/>
        <v>1.3999999999999986</v>
      </c>
      <c r="I925" s="11">
        <f>'Vehicle Data'!$B$6*'WLTP Calculations'!G925</f>
        <v>113.82233333333295</v>
      </c>
      <c r="J925" s="11">
        <f>'Vehicle Data'!$B$6*9.81*'Vehicle Data'!$B$8</f>
        <v>57.42499320000001</v>
      </c>
      <c r="K925" s="11">
        <f>0.5*(1.225*'Vehicle Data'!B$9*'Vehicle Data'!B$7*'WLTP Calculations'!F925)</f>
        <v>7.3371375000000008</v>
      </c>
      <c r="L925" s="11">
        <f t="shared" si="190"/>
        <v>0.17858446403333297</v>
      </c>
      <c r="M925" s="11">
        <f t="shared" si="191"/>
        <v>3.0012111316712899</v>
      </c>
      <c r="N925" s="11">
        <f t="shared" si="192"/>
        <v>3.2587916821935181</v>
      </c>
      <c r="O925" s="11">
        <f t="shared" si="184"/>
        <v>1085.1776301704415</v>
      </c>
      <c r="P925" s="11">
        <f t="shared" si="185"/>
        <v>0</v>
      </c>
      <c r="Q925" s="9">
        <f t="shared" si="193"/>
        <v>146779.76875645839</v>
      </c>
      <c r="R925" s="9">
        <f t="shared" si="186"/>
        <v>146.7797687564584</v>
      </c>
      <c r="S925" s="9">
        <f t="shared" si="194"/>
        <v>47913.355526854459</v>
      </c>
      <c r="T925" s="38">
        <f t="shared" si="187"/>
        <v>47.91335552685446</v>
      </c>
      <c r="U925" s="38">
        <f t="shared" si="188"/>
        <v>3114.3681092455399</v>
      </c>
      <c r="V925" s="34"/>
      <c r="W925" s="34"/>
      <c r="X925" s="34"/>
      <c r="Y925" s="34"/>
      <c r="Z925" s="34"/>
      <c r="AA925" s="34"/>
      <c r="AB925" s="34"/>
      <c r="AC925" s="34"/>
      <c r="AD925" s="34"/>
      <c r="AE925" s="34"/>
      <c r="AF925" s="34"/>
      <c r="AG925" s="34"/>
    </row>
    <row r="926" spans="2:33" x14ac:dyDescent="0.75">
      <c r="B926" s="4" t="s">
        <v>9</v>
      </c>
      <c r="C926" s="4">
        <v>922</v>
      </c>
      <c r="D926" s="4">
        <v>333</v>
      </c>
      <c r="E926" s="4">
        <f t="shared" si="182"/>
        <v>17.305555555555554</v>
      </c>
      <c r="F926" s="11">
        <v>62.3</v>
      </c>
      <c r="G926" s="11">
        <f t="shared" si="189"/>
        <v>0.47222222222222321</v>
      </c>
      <c r="H926" s="11">
        <f t="shared" si="183"/>
        <v>1.6999999999999993</v>
      </c>
      <c r="I926" s="11">
        <f>'Vehicle Data'!$B$6*'WLTP Calculations'!G926</f>
        <v>138.21283333333363</v>
      </c>
      <c r="J926" s="11">
        <f>'Vehicle Data'!$B$6*9.81*'Vehicle Data'!$B$8</f>
        <v>57.42499320000001</v>
      </c>
      <c r="K926" s="11">
        <f>0.5*(1.225*'Vehicle Data'!B$9*'Vehicle Data'!B$7*'WLTP Calculations'!F926)</f>
        <v>7.5554325000000002</v>
      </c>
      <c r="L926" s="11">
        <f t="shared" si="190"/>
        <v>0.20319325903333366</v>
      </c>
      <c r="M926" s="11">
        <f t="shared" si="191"/>
        <v>3.5163722327157458</v>
      </c>
      <c r="N926" s="11">
        <f t="shared" si="192"/>
        <v>3.3467827077787078</v>
      </c>
      <c r="O926" s="11">
        <f t="shared" si="184"/>
        <v>1117.8254243980884</v>
      </c>
      <c r="P926" s="11">
        <f t="shared" si="185"/>
        <v>0</v>
      </c>
      <c r="Q926" s="9">
        <f t="shared" si="193"/>
        <v>147897.59418085648</v>
      </c>
      <c r="R926" s="9">
        <f t="shared" si="186"/>
        <v>147.89759418085649</v>
      </c>
      <c r="S926" s="9">
        <f t="shared" si="194"/>
        <v>47913.355526854459</v>
      </c>
      <c r="T926" s="38">
        <f t="shared" si="187"/>
        <v>47.91335552685446</v>
      </c>
      <c r="U926" s="38">
        <f t="shared" si="188"/>
        <v>3114.3681092455399</v>
      </c>
      <c r="V926" s="34"/>
      <c r="W926" s="34"/>
      <c r="X926" s="34"/>
      <c r="Y926" s="34"/>
      <c r="Z926" s="34"/>
      <c r="AA926" s="34"/>
      <c r="AB926" s="34"/>
      <c r="AC926" s="34"/>
      <c r="AD926" s="34"/>
      <c r="AE926" s="34"/>
      <c r="AF926" s="34"/>
      <c r="AG926" s="34"/>
    </row>
    <row r="927" spans="2:33" x14ac:dyDescent="0.75">
      <c r="B927" s="4" t="s">
        <v>9</v>
      </c>
      <c r="C927" s="4">
        <v>923</v>
      </c>
      <c r="D927" s="4">
        <v>334</v>
      </c>
      <c r="E927" s="4">
        <f t="shared" si="182"/>
        <v>17.75</v>
      </c>
      <c r="F927" s="11">
        <v>63.9</v>
      </c>
      <c r="G927" s="11">
        <f t="shared" si="189"/>
        <v>0.38888888888888928</v>
      </c>
      <c r="H927" s="11">
        <f t="shared" si="183"/>
        <v>1.3999999999999986</v>
      </c>
      <c r="I927" s="11">
        <f>'Vehicle Data'!$B$6*'WLTP Calculations'!G927</f>
        <v>113.82233333333346</v>
      </c>
      <c r="J927" s="11">
        <f>'Vehicle Data'!$B$6*9.81*'Vehicle Data'!$B$8</f>
        <v>57.42499320000001</v>
      </c>
      <c r="K927" s="11">
        <f>0.5*(1.225*'Vehicle Data'!B$9*'Vehicle Data'!B$7*'WLTP Calculations'!F927)</f>
        <v>7.7494725000000004</v>
      </c>
      <c r="L927" s="11">
        <f t="shared" si="190"/>
        <v>0.17899679903333349</v>
      </c>
      <c r="M927" s="11">
        <f t="shared" si="191"/>
        <v>3.1771931828416693</v>
      </c>
      <c r="N927" s="11">
        <f t="shared" si="192"/>
        <v>2.2527084761527765</v>
      </c>
      <c r="O927" s="11">
        <f t="shared" si="184"/>
        <v>754.65733951118011</v>
      </c>
      <c r="P927" s="11">
        <f t="shared" si="185"/>
        <v>0</v>
      </c>
      <c r="Q927" s="9">
        <f t="shared" si="193"/>
        <v>148652.25152036766</v>
      </c>
      <c r="R927" s="9">
        <f t="shared" si="186"/>
        <v>148.65225152036766</v>
      </c>
      <c r="S927" s="9">
        <f t="shared" si="194"/>
        <v>47913.355526854459</v>
      </c>
      <c r="T927" s="38">
        <f t="shared" si="187"/>
        <v>47.91335552685446</v>
      </c>
      <c r="U927" s="38">
        <f t="shared" si="188"/>
        <v>3114.3681092455399</v>
      </c>
      <c r="V927" s="34"/>
      <c r="W927" s="34"/>
      <c r="X927" s="34"/>
      <c r="Y927" s="34"/>
      <c r="Z927" s="34"/>
      <c r="AA927" s="34"/>
      <c r="AB927" s="34"/>
      <c r="AC927" s="34"/>
      <c r="AD927" s="34"/>
      <c r="AE927" s="34"/>
      <c r="AF927" s="34"/>
      <c r="AG927" s="34"/>
    </row>
    <row r="928" spans="2:33" x14ac:dyDescent="0.75">
      <c r="B928" s="4" t="s">
        <v>9</v>
      </c>
      <c r="C928" s="4">
        <v>924</v>
      </c>
      <c r="D928" s="4">
        <v>335</v>
      </c>
      <c r="E928" s="4">
        <f t="shared" si="182"/>
        <v>18.083333333333332</v>
      </c>
      <c r="F928" s="11">
        <v>65.099999999999994</v>
      </c>
      <c r="G928" s="11">
        <f t="shared" si="189"/>
        <v>2.7777777777776791E-2</v>
      </c>
      <c r="H928" s="11">
        <f t="shared" si="183"/>
        <v>9.9999999999997868E-2</v>
      </c>
      <c r="I928" s="11">
        <f>'Vehicle Data'!$B$6*'WLTP Calculations'!G928</f>
        <v>8.1301666666663781</v>
      </c>
      <c r="J928" s="11">
        <f>'Vehicle Data'!$B$6*9.81*'Vehicle Data'!$B$8</f>
        <v>57.42499320000001</v>
      </c>
      <c r="K928" s="11">
        <f>0.5*(1.225*'Vehicle Data'!B$9*'Vehicle Data'!B$7*'WLTP Calculations'!F928)</f>
        <v>7.8950024999999995</v>
      </c>
      <c r="L928" s="11">
        <f t="shared" si="190"/>
        <v>7.3450162366666391E-2</v>
      </c>
      <c r="M928" s="11">
        <f t="shared" si="191"/>
        <v>1.3282237694638839</v>
      </c>
      <c r="N928" s="11">
        <f t="shared" si="192"/>
        <v>0.37598880096388942</v>
      </c>
      <c r="O928" s="11">
        <f t="shared" si="184"/>
        <v>126.33223712386685</v>
      </c>
      <c r="P928" s="11">
        <f t="shared" si="185"/>
        <v>0</v>
      </c>
      <c r="Q928" s="9">
        <f t="shared" si="193"/>
        <v>148778.58375749152</v>
      </c>
      <c r="R928" s="9">
        <f t="shared" si="186"/>
        <v>148.77858375749153</v>
      </c>
      <c r="S928" s="9">
        <f t="shared" si="194"/>
        <v>47913.355526854459</v>
      </c>
      <c r="T928" s="38">
        <f t="shared" si="187"/>
        <v>47.91335552685446</v>
      </c>
      <c r="U928" s="38">
        <f t="shared" si="188"/>
        <v>3114.3681092455399</v>
      </c>
      <c r="V928" s="34"/>
      <c r="W928" s="34"/>
      <c r="X928" s="34"/>
      <c r="Y928" s="34"/>
      <c r="Z928" s="34"/>
      <c r="AA928" s="34"/>
      <c r="AB928" s="34"/>
      <c r="AC928" s="34"/>
      <c r="AD928" s="34"/>
      <c r="AE928" s="34"/>
      <c r="AF928" s="34"/>
      <c r="AG928" s="34"/>
    </row>
    <row r="929" spans="2:33" x14ac:dyDescent="0.75">
      <c r="B929" s="4" t="s">
        <v>9</v>
      </c>
      <c r="C929" s="4">
        <v>925</v>
      </c>
      <c r="D929" s="4">
        <v>336</v>
      </c>
      <c r="E929" s="4">
        <f t="shared" si="182"/>
        <v>17.805555555555554</v>
      </c>
      <c r="F929" s="11">
        <v>64.099999999999994</v>
      </c>
      <c r="G929" s="11">
        <f t="shared" si="189"/>
        <v>-0.33333333333333215</v>
      </c>
      <c r="H929" s="11">
        <f t="shared" si="183"/>
        <v>-1.1999999999999957</v>
      </c>
      <c r="I929" s="11">
        <f>'Vehicle Data'!$B$6*'WLTP Calculations'!G929</f>
        <v>-97.561999999999671</v>
      </c>
      <c r="J929" s="11">
        <f>'Vehicle Data'!$B$6*9.81*'Vehicle Data'!$B$8</f>
        <v>57.42499320000001</v>
      </c>
      <c r="K929" s="11">
        <f>0.5*(1.225*'Vehicle Data'!B$9*'Vehicle Data'!B$7*'WLTP Calculations'!F929)</f>
        <v>7.7737274999999997</v>
      </c>
      <c r="L929" s="11">
        <f t="shared" si="190"/>
        <v>-3.2363279299999659E-2</v>
      </c>
      <c r="M929" s="11">
        <f t="shared" si="191"/>
        <v>-0.57624616753610503</v>
      </c>
      <c r="N929" s="11">
        <f t="shared" si="192"/>
        <v>-0.46523154996388438</v>
      </c>
      <c r="O929" s="11">
        <f t="shared" si="184"/>
        <v>0</v>
      </c>
      <c r="P929" s="11">
        <f t="shared" si="185"/>
        <v>-156.78303233782904</v>
      </c>
      <c r="Q929" s="9">
        <f t="shared" si="193"/>
        <v>148778.58375749152</v>
      </c>
      <c r="R929" s="9">
        <f t="shared" si="186"/>
        <v>148.77858375749153</v>
      </c>
      <c r="S929" s="9">
        <f t="shared" si="194"/>
        <v>48070.138559192288</v>
      </c>
      <c r="T929" s="38">
        <f t="shared" si="187"/>
        <v>48.070138559192287</v>
      </c>
      <c r="U929" s="38">
        <f t="shared" si="188"/>
        <v>3124.5590063474988</v>
      </c>
      <c r="V929" s="34"/>
      <c r="W929" s="34"/>
      <c r="X929" s="34"/>
      <c r="Y929" s="34"/>
      <c r="Z929" s="34"/>
      <c r="AA929" s="34"/>
      <c r="AB929" s="34"/>
      <c r="AC929" s="34"/>
      <c r="AD929" s="34"/>
      <c r="AE929" s="34"/>
      <c r="AF929" s="34"/>
      <c r="AG929" s="34"/>
    </row>
    <row r="930" spans="2:33" x14ac:dyDescent="0.75">
      <c r="B930" s="4" t="s">
        <v>9</v>
      </c>
      <c r="C930" s="4">
        <v>926</v>
      </c>
      <c r="D930" s="4">
        <v>337</v>
      </c>
      <c r="E930" s="4">
        <f t="shared" si="182"/>
        <v>17.416666666666668</v>
      </c>
      <c r="F930" s="11">
        <v>62.7</v>
      </c>
      <c r="G930" s="11">
        <f t="shared" si="189"/>
        <v>-0.29166666666666607</v>
      </c>
      <c r="H930" s="11">
        <f t="shared" si="183"/>
        <v>-1.0499999999999972</v>
      </c>
      <c r="I930" s="11">
        <f>'Vehicle Data'!$B$6*'WLTP Calculations'!G930</f>
        <v>-85.36674999999984</v>
      </c>
      <c r="J930" s="11">
        <f>'Vehicle Data'!$B$6*9.81*'Vehicle Data'!$B$8</f>
        <v>57.42499320000001</v>
      </c>
      <c r="K930" s="11">
        <f>0.5*(1.225*'Vehicle Data'!B$9*'Vehicle Data'!B$7*'WLTP Calculations'!F930)</f>
        <v>7.6039425000000005</v>
      </c>
      <c r="L930" s="11">
        <f t="shared" si="190"/>
        <v>-2.0337814299999826E-2</v>
      </c>
      <c r="M930" s="11">
        <f t="shared" si="191"/>
        <v>-0.35421693239166369</v>
      </c>
      <c r="N930" s="11">
        <f t="shared" si="192"/>
        <v>-0.10793647382546641</v>
      </c>
      <c r="O930" s="11">
        <f t="shared" si="184"/>
        <v>0</v>
      </c>
      <c r="P930" s="11">
        <f t="shared" si="185"/>
        <v>-36.48252815300765</v>
      </c>
      <c r="Q930" s="9">
        <f t="shared" si="193"/>
        <v>148778.58375749152</v>
      </c>
      <c r="R930" s="9">
        <f t="shared" si="186"/>
        <v>148.77858375749153</v>
      </c>
      <c r="S930" s="9">
        <f t="shared" si="194"/>
        <v>48106.621087345295</v>
      </c>
      <c r="T930" s="38">
        <f t="shared" si="187"/>
        <v>48.106621087345296</v>
      </c>
      <c r="U930" s="38">
        <f t="shared" si="188"/>
        <v>3126.9303706774444</v>
      </c>
      <c r="V930" s="34"/>
      <c r="W930" s="34"/>
      <c r="X930" s="34"/>
      <c r="Y930" s="34"/>
      <c r="Z930" s="34"/>
      <c r="AA930" s="34"/>
      <c r="AB930" s="34"/>
      <c r="AC930" s="34"/>
      <c r="AD930" s="34"/>
      <c r="AE930" s="34"/>
      <c r="AF930" s="34"/>
      <c r="AG930" s="34"/>
    </row>
    <row r="931" spans="2:33" x14ac:dyDescent="0.75">
      <c r="B931" s="4" t="s">
        <v>9</v>
      </c>
      <c r="C931" s="4">
        <v>927</v>
      </c>
      <c r="D931" s="4">
        <v>338</v>
      </c>
      <c r="E931" s="4">
        <f t="shared" si="182"/>
        <v>17.222222222222221</v>
      </c>
      <c r="F931" s="11">
        <v>62</v>
      </c>
      <c r="G931" s="11">
        <f t="shared" si="189"/>
        <v>-0.19444444444444642</v>
      </c>
      <c r="H931" s="11">
        <f t="shared" si="183"/>
        <v>-0.70000000000000284</v>
      </c>
      <c r="I931" s="11">
        <f>'Vehicle Data'!$B$6*'WLTP Calculations'!G931</f>
        <v>-56.911166666667249</v>
      </c>
      <c r="J931" s="11">
        <f>'Vehicle Data'!$B$6*9.81*'Vehicle Data'!$B$8</f>
        <v>57.42499320000001</v>
      </c>
      <c r="K931" s="11">
        <f>0.5*(1.225*'Vehicle Data'!B$9*'Vehicle Data'!B$7*'WLTP Calculations'!F931)</f>
        <v>7.5190500000000009</v>
      </c>
      <c r="L931" s="11">
        <f t="shared" si="190"/>
        <v>8.0328765333327612E-3</v>
      </c>
      <c r="M931" s="11">
        <f t="shared" si="191"/>
        <v>0.13834398474073087</v>
      </c>
      <c r="N931" s="11">
        <f t="shared" si="192"/>
        <v>0.24066924879304863</v>
      </c>
      <c r="O931" s="11">
        <f t="shared" si="184"/>
        <v>81.586875340843491</v>
      </c>
      <c r="P931" s="11">
        <f t="shared" si="185"/>
        <v>0</v>
      </c>
      <c r="Q931" s="9">
        <f t="shared" si="193"/>
        <v>148860.17063283236</v>
      </c>
      <c r="R931" s="9">
        <f t="shared" si="186"/>
        <v>148.86017063283236</v>
      </c>
      <c r="S931" s="9">
        <f t="shared" si="194"/>
        <v>48106.621087345295</v>
      </c>
      <c r="T931" s="38">
        <f t="shared" si="187"/>
        <v>48.106621087345296</v>
      </c>
      <c r="U931" s="38">
        <f t="shared" si="188"/>
        <v>3126.9303706774444</v>
      </c>
      <c r="V931" s="34"/>
      <c r="W931" s="34"/>
      <c r="X931" s="34"/>
      <c r="Y931" s="34"/>
      <c r="Z931" s="34"/>
      <c r="AA931" s="34"/>
      <c r="AB931" s="34"/>
      <c r="AC931" s="34"/>
      <c r="AD931" s="34"/>
      <c r="AE931" s="34"/>
      <c r="AF931" s="34"/>
      <c r="AG931" s="34"/>
    </row>
    <row r="932" spans="2:33" x14ac:dyDescent="0.75">
      <c r="B932" s="4" t="s">
        <v>9</v>
      </c>
      <c r="C932" s="4">
        <v>928</v>
      </c>
      <c r="D932" s="4">
        <v>339</v>
      </c>
      <c r="E932" s="4">
        <f t="shared" si="182"/>
        <v>17.027777777777775</v>
      </c>
      <c r="F932" s="11">
        <v>61.3</v>
      </c>
      <c r="G932" s="11">
        <f t="shared" si="189"/>
        <v>-0.15277777777777857</v>
      </c>
      <c r="H932" s="11">
        <f t="shared" si="183"/>
        <v>-0.55000000000000071</v>
      </c>
      <c r="I932" s="11">
        <f>'Vehicle Data'!$B$6*'WLTP Calculations'!G932</f>
        <v>-44.715916666666907</v>
      </c>
      <c r="J932" s="11">
        <f>'Vehicle Data'!$B$6*9.81*'Vehicle Data'!$B$8</f>
        <v>57.42499320000001</v>
      </c>
      <c r="K932" s="11">
        <f>0.5*(1.225*'Vehicle Data'!B$9*'Vehicle Data'!B$7*'WLTP Calculations'!F932)</f>
        <v>7.4341575000000004</v>
      </c>
      <c r="L932" s="11">
        <f t="shared" si="190"/>
        <v>2.0143234033333103E-2</v>
      </c>
      <c r="M932" s="11">
        <f t="shared" si="191"/>
        <v>0.34299451284536642</v>
      </c>
      <c r="N932" s="11">
        <f t="shared" si="192"/>
        <v>0.44461662012129527</v>
      </c>
      <c r="O932" s="11">
        <f t="shared" si="184"/>
        <v>151.16965084124038</v>
      </c>
      <c r="P932" s="11">
        <f t="shared" si="185"/>
        <v>0</v>
      </c>
      <c r="Q932" s="9">
        <f t="shared" si="193"/>
        <v>149011.34028367361</v>
      </c>
      <c r="R932" s="9">
        <f t="shared" si="186"/>
        <v>149.0113402836736</v>
      </c>
      <c r="S932" s="9">
        <f t="shared" si="194"/>
        <v>48106.621087345295</v>
      </c>
      <c r="T932" s="38">
        <f t="shared" si="187"/>
        <v>48.106621087345296</v>
      </c>
      <c r="U932" s="38">
        <f t="shared" si="188"/>
        <v>3126.9303706774444</v>
      </c>
      <c r="V932" s="34"/>
      <c r="W932" s="34"/>
      <c r="X932" s="34"/>
      <c r="Y932" s="34"/>
      <c r="Z932" s="34"/>
      <c r="AA932" s="34"/>
      <c r="AB932" s="34"/>
      <c r="AC932" s="34"/>
      <c r="AD932" s="34"/>
      <c r="AE932" s="34"/>
      <c r="AF932" s="34"/>
      <c r="AG932" s="34"/>
    </row>
    <row r="933" spans="2:33" x14ac:dyDescent="0.75">
      <c r="B933" s="4" t="s">
        <v>9</v>
      </c>
      <c r="C933" s="4">
        <v>929</v>
      </c>
      <c r="D933" s="4">
        <v>340</v>
      </c>
      <c r="E933" s="4">
        <f t="shared" si="182"/>
        <v>16.916666666666664</v>
      </c>
      <c r="F933" s="11">
        <v>60.9</v>
      </c>
      <c r="G933" s="11">
        <f t="shared" si="189"/>
        <v>-0.11111111111111072</v>
      </c>
      <c r="H933" s="11">
        <f t="shared" si="183"/>
        <v>-0.39999999999999858</v>
      </c>
      <c r="I933" s="11">
        <f>'Vehicle Data'!$B$6*'WLTP Calculations'!G933</f>
        <v>-32.520666666666557</v>
      </c>
      <c r="J933" s="11">
        <f>'Vehicle Data'!$B$6*9.81*'Vehicle Data'!$B$8</f>
        <v>57.42499320000001</v>
      </c>
      <c r="K933" s="11">
        <f>0.5*(1.225*'Vehicle Data'!B$9*'Vehicle Data'!B$7*'WLTP Calculations'!F933)</f>
        <v>7.3856475000000001</v>
      </c>
      <c r="L933" s="11">
        <f t="shared" si="190"/>
        <v>3.2289974033333453E-2</v>
      </c>
      <c r="M933" s="11">
        <f t="shared" si="191"/>
        <v>0.54623872739722412</v>
      </c>
      <c r="N933" s="11">
        <f t="shared" si="192"/>
        <v>0.57819521309907707</v>
      </c>
      <c r="O933" s="11">
        <f t="shared" si="184"/>
        <v>197.16456766678527</v>
      </c>
      <c r="P933" s="11">
        <f t="shared" si="185"/>
        <v>0</v>
      </c>
      <c r="Q933" s="9">
        <f t="shared" si="193"/>
        <v>149208.5048513404</v>
      </c>
      <c r="R933" s="9">
        <f t="shared" si="186"/>
        <v>149.20850485134039</v>
      </c>
      <c r="S933" s="9">
        <f t="shared" si="194"/>
        <v>48106.621087345295</v>
      </c>
      <c r="T933" s="38">
        <f t="shared" si="187"/>
        <v>48.106621087345296</v>
      </c>
      <c r="U933" s="38">
        <f t="shared" si="188"/>
        <v>3126.9303706774444</v>
      </c>
      <c r="V933" s="34"/>
      <c r="W933" s="34"/>
      <c r="X933" s="34"/>
      <c r="Y933" s="34"/>
      <c r="Z933" s="34"/>
      <c r="AA933" s="34"/>
      <c r="AB933" s="34"/>
      <c r="AC933" s="34"/>
      <c r="AD933" s="34"/>
      <c r="AE933" s="34"/>
      <c r="AF933" s="34"/>
      <c r="AG933" s="34"/>
    </row>
    <row r="934" spans="2:33" x14ac:dyDescent="0.75">
      <c r="B934" s="4" t="s">
        <v>9</v>
      </c>
      <c r="C934" s="4">
        <v>930</v>
      </c>
      <c r="D934" s="4">
        <v>341</v>
      </c>
      <c r="E934" s="4">
        <f t="shared" si="182"/>
        <v>16.805555555555554</v>
      </c>
      <c r="F934" s="11">
        <v>60.5</v>
      </c>
      <c r="G934" s="11">
        <f t="shared" si="189"/>
        <v>-9.7222222222221433E-2</v>
      </c>
      <c r="H934" s="11">
        <f t="shared" si="183"/>
        <v>-0.34999999999999787</v>
      </c>
      <c r="I934" s="11">
        <f>'Vehicle Data'!$B$6*'WLTP Calculations'!G934</f>
        <v>-28.455583333333106</v>
      </c>
      <c r="J934" s="11">
        <f>'Vehicle Data'!$B$6*9.81*'Vehicle Data'!$B$8</f>
        <v>57.42499320000001</v>
      </c>
      <c r="K934" s="11">
        <f>0.5*(1.225*'Vehicle Data'!B$9*'Vehicle Data'!B$7*'WLTP Calculations'!F934)</f>
        <v>7.3371375000000008</v>
      </c>
      <c r="L934" s="11">
        <f t="shared" si="190"/>
        <v>3.6306547366666907E-2</v>
      </c>
      <c r="M934" s="11">
        <f t="shared" si="191"/>
        <v>0.6101516988009299</v>
      </c>
      <c r="N934" s="11">
        <f t="shared" si="192"/>
        <v>0.60833472786898546</v>
      </c>
      <c r="O934" s="11">
        <f t="shared" si="184"/>
        <v>208.05047693119303</v>
      </c>
      <c r="P934" s="11">
        <f t="shared" si="185"/>
        <v>0</v>
      </c>
      <c r="Q934" s="9">
        <f t="shared" si="193"/>
        <v>149416.55532827158</v>
      </c>
      <c r="R934" s="9">
        <f t="shared" si="186"/>
        <v>149.41655532827158</v>
      </c>
      <c r="S934" s="9">
        <f t="shared" si="194"/>
        <v>48106.621087345295</v>
      </c>
      <c r="T934" s="38">
        <f t="shared" si="187"/>
        <v>48.106621087345296</v>
      </c>
      <c r="U934" s="38">
        <f t="shared" si="188"/>
        <v>3126.9303706774444</v>
      </c>
      <c r="V934" s="34"/>
      <c r="W934" s="34"/>
      <c r="X934" s="34"/>
      <c r="Y934" s="34"/>
      <c r="Z934" s="34"/>
      <c r="AA934" s="34"/>
      <c r="AB934" s="34"/>
      <c r="AC934" s="34"/>
      <c r="AD934" s="34"/>
      <c r="AE934" s="34"/>
      <c r="AF934" s="34"/>
      <c r="AG934" s="34"/>
    </row>
    <row r="935" spans="2:33" x14ac:dyDescent="0.75">
      <c r="B935" s="4" t="s">
        <v>9</v>
      </c>
      <c r="C935" s="4">
        <v>931</v>
      </c>
      <c r="D935" s="4">
        <v>342</v>
      </c>
      <c r="E935" s="4">
        <f t="shared" si="182"/>
        <v>16.722222222222221</v>
      </c>
      <c r="F935" s="11">
        <v>60.2</v>
      </c>
      <c r="G935" s="11">
        <f t="shared" si="189"/>
        <v>-9.7222222222221433E-2</v>
      </c>
      <c r="H935" s="11">
        <f t="shared" si="183"/>
        <v>-0.35000000000000142</v>
      </c>
      <c r="I935" s="11">
        <f>'Vehicle Data'!$B$6*'WLTP Calculations'!G935</f>
        <v>-28.455583333333106</v>
      </c>
      <c r="J935" s="11">
        <f>'Vehicle Data'!$B$6*9.81*'Vehicle Data'!$B$8</f>
        <v>57.42499320000001</v>
      </c>
      <c r="K935" s="11">
        <f>0.5*(1.225*'Vehicle Data'!B$9*'Vehicle Data'!B$7*'WLTP Calculations'!F935)</f>
        <v>7.3007550000000005</v>
      </c>
      <c r="L935" s="11">
        <f t="shared" si="190"/>
        <v>3.6270164866666905E-2</v>
      </c>
      <c r="M935" s="11">
        <f t="shared" si="191"/>
        <v>0.60651775693704102</v>
      </c>
      <c r="N935" s="11">
        <f t="shared" si="192"/>
        <v>0.5703370698148178</v>
      </c>
      <c r="O935" s="11">
        <f t="shared" si="184"/>
        <v>195.6256149464825</v>
      </c>
      <c r="P935" s="11">
        <f t="shared" si="185"/>
        <v>0</v>
      </c>
      <c r="Q935" s="9">
        <f t="shared" si="193"/>
        <v>149612.18094321806</v>
      </c>
      <c r="R935" s="9">
        <f t="shared" si="186"/>
        <v>149.61218094321805</v>
      </c>
      <c r="S935" s="9">
        <f t="shared" si="194"/>
        <v>48106.621087345295</v>
      </c>
      <c r="T935" s="38">
        <f t="shared" si="187"/>
        <v>48.106621087345296</v>
      </c>
      <c r="U935" s="38">
        <f t="shared" si="188"/>
        <v>3126.9303706774444</v>
      </c>
      <c r="V935" s="34"/>
      <c r="W935" s="34"/>
      <c r="X935" s="34"/>
      <c r="Y935" s="34"/>
      <c r="Z935" s="34"/>
      <c r="AA935" s="34"/>
      <c r="AB935" s="34"/>
      <c r="AC935" s="34"/>
      <c r="AD935" s="34"/>
      <c r="AE935" s="34"/>
      <c r="AF935" s="34"/>
      <c r="AG935" s="34"/>
    </row>
    <row r="936" spans="2:33" x14ac:dyDescent="0.75">
      <c r="B936" s="4" t="s">
        <v>9</v>
      </c>
      <c r="C936" s="4">
        <v>932</v>
      </c>
      <c r="D936" s="4">
        <v>343</v>
      </c>
      <c r="E936" s="4">
        <f t="shared" si="182"/>
        <v>16.611111111111111</v>
      </c>
      <c r="F936" s="11">
        <v>59.8</v>
      </c>
      <c r="G936" s="11">
        <f t="shared" si="189"/>
        <v>-0.11111111111111072</v>
      </c>
      <c r="H936" s="11">
        <f t="shared" si="183"/>
        <v>-0.40000000000000213</v>
      </c>
      <c r="I936" s="11">
        <f>'Vehicle Data'!$B$6*'WLTP Calculations'!G936</f>
        <v>-32.520666666666557</v>
      </c>
      <c r="J936" s="11">
        <f>'Vehicle Data'!$B$6*9.81*'Vehicle Data'!$B$8</f>
        <v>57.42499320000001</v>
      </c>
      <c r="K936" s="11">
        <f>0.5*(1.225*'Vehicle Data'!B$9*'Vehicle Data'!B$7*'WLTP Calculations'!F936)</f>
        <v>7.2522450000000003</v>
      </c>
      <c r="L936" s="11">
        <f t="shared" si="190"/>
        <v>3.2156571533333456E-2</v>
      </c>
      <c r="M936" s="11">
        <f t="shared" si="191"/>
        <v>0.53415638269259458</v>
      </c>
      <c r="N936" s="11">
        <f t="shared" si="192"/>
        <v>0.39782194899629875</v>
      </c>
      <c r="O936" s="11">
        <f t="shared" si="184"/>
        <v>136.85075045472678</v>
      </c>
      <c r="P936" s="11">
        <f t="shared" si="185"/>
        <v>0</v>
      </c>
      <c r="Q936" s="9">
        <f t="shared" si="193"/>
        <v>149749.03169367279</v>
      </c>
      <c r="R936" s="9">
        <f t="shared" si="186"/>
        <v>149.74903169367278</v>
      </c>
      <c r="S936" s="9">
        <f t="shared" si="194"/>
        <v>48106.621087345295</v>
      </c>
      <c r="T936" s="38">
        <f t="shared" si="187"/>
        <v>48.106621087345296</v>
      </c>
      <c r="U936" s="38">
        <f t="shared" si="188"/>
        <v>3126.9303706774444</v>
      </c>
      <c r="V936" s="34"/>
      <c r="W936" s="34"/>
      <c r="X936" s="34"/>
      <c r="Y936" s="34"/>
      <c r="Z936" s="34"/>
      <c r="AA936" s="34"/>
      <c r="AB936" s="34"/>
      <c r="AC936" s="34"/>
      <c r="AD936" s="34"/>
      <c r="AE936" s="34"/>
      <c r="AF936" s="34"/>
      <c r="AG936" s="34"/>
    </row>
    <row r="937" spans="2:33" x14ac:dyDescent="0.75">
      <c r="B937" s="4" t="s">
        <v>9</v>
      </c>
      <c r="C937" s="4">
        <v>933</v>
      </c>
      <c r="D937" s="4">
        <v>344</v>
      </c>
      <c r="E937" s="4">
        <f t="shared" si="182"/>
        <v>16.5</v>
      </c>
      <c r="F937" s="11">
        <v>59.4</v>
      </c>
      <c r="G937" s="11">
        <f t="shared" si="189"/>
        <v>-0.16666666666666607</v>
      </c>
      <c r="H937" s="11">
        <f t="shared" si="183"/>
        <v>-0.59999999999999787</v>
      </c>
      <c r="I937" s="11">
        <f>'Vehicle Data'!$B$6*'WLTP Calculations'!G937</f>
        <v>-48.780999999999835</v>
      </c>
      <c r="J937" s="11">
        <f>'Vehicle Data'!$B$6*9.81*'Vehicle Data'!$B$8</f>
        <v>57.42499320000001</v>
      </c>
      <c r="K937" s="11">
        <f>0.5*(1.225*'Vehicle Data'!B$9*'Vehicle Data'!B$7*'WLTP Calculations'!F937)</f>
        <v>7.203735</v>
      </c>
      <c r="L937" s="11">
        <f t="shared" si="190"/>
        <v>1.5847728200000175E-2</v>
      </c>
      <c r="M937" s="11">
        <f t="shared" si="191"/>
        <v>0.26148751530000286</v>
      </c>
      <c r="N937" s="11">
        <f t="shared" si="192"/>
        <v>2.73401905925931E-2</v>
      </c>
      <c r="O937" s="11">
        <f t="shared" si="184"/>
        <v>9.4323657544446196</v>
      </c>
      <c r="P937" s="11">
        <f t="shared" si="185"/>
        <v>0</v>
      </c>
      <c r="Q937" s="9">
        <f t="shared" si="193"/>
        <v>149758.46405942724</v>
      </c>
      <c r="R937" s="9">
        <f t="shared" si="186"/>
        <v>149.75846405942724</v>
      </c>
      <c r="S937" s="9">
        <f t="shared" si="194"/>
        <v>48106.621087345295</v>
      </c>
      <c r="T937" s="38">
        <f t="shared" si="187"/>
        <v>48.106621087345296</v>
      </c>
      <c r="U937" s="38">
        <f t="shared" si="188"/>
        <v>3126.9303706774444</v>
      </c>
      <c r="V937" s="34"/>
      <c r="W937" s="34"/>
      <c r="X937" s="34"/>
      <c r="Y937" s="34"/>
      <c r="Z937" s="34"/>
      <c r="AA937" s="34"/>
      <c r="AB937" s="34"/>
      <c r="AC937" s="34"/>
      <c r="AD937" s="34"/>
      <c r="AE937" s="34"/>
      <c r="AF937" s="34"/>
      <c r="AG937" s="34"/>
    </row>
    <row r="938" spans="2:33" x14ac:dyDescent="0.75">
      <c r="B938" s="4" t="s">
        <v>9</v>
      </c>
      <c r="C938" s="4">
        <v>934</v>
      </c>
      <c r="D938" s="4">
        <v>345</v>
      </c>
      <c r="E938" s="4">
        <f t="shared" si="182"/>
        <v>16.277777777777779</v>
      </c>
      <c r="F938" s="11">
        <v>58.6</v>
      </c>
      <c r="G938" s="11">
        <f t="shared" si="189"/>
        <v>-0.26388888888888928</v>
      </c>
      <c r="H938" s="11">
        <f t="shared" si="183"/>
        <v>-0.94999999999999929</v>
      </c>
      <c r="I938" s="11">
        <f>'Vehicle Data'!$B$6*'WLTP Calculations'!G938</f>
        <v>-77.236583333333456</v>
      </c>
      <c r="J938" s="11">
        <f>'Vehicle Data'!$B$6*9.81*'Vehicle Data'!$B$8</f>
        <v>57.42499320000001</v>
      </c>
      <c r="K938" s="11">
        <f>0.5*(1.225*'Vehicle Data'!B$9*'Vehicle Data'!B$7*'WLTP Calculations'!F938)</f>
        <v>7.1067150000000003</v>
      </c>
      <c r="L938" s="11">
        <f t="shared" si="190"/>
        <v>-1.2704875133333446E-2</v>
      </c>
      <c r="M938" s="11">
        <f t="shared" si="191"/>
        <v>-0.20680713411481666</v>
      </c>
      <c r="N938" s="11">
        <f t="shared" si="192"/>
        <v>-0.23839568588842866</v>
      </c>
      <c r="O938" s="11">
        <f t="shared" si="184"/>
        <v>0</v>
      </c>
      <c r="P938" s="11">
        <f t="shared" si="185"/>
        <v>-82.484907317396321</v>
      </c>
      <c r="Q938" s="9">
        <f t="shared" si="193"/>
        <v>149758.46405942724</v>
      </c>
      <c r="R938" s="9">
        <f t="shared" si="186"/>
        <v>149.75846405942724</v>
      </c>
      <c r="S938" s="9">
        <f t="shared" si="194"/>
        <v>48189.105994662692</v>
      </c>
      <c r="T938" s="38">
        <f t="shared" si="187"/>
        <v>48.18910599466269</v>
      </c>
      <c r="U938" s="38">
        <f t="shared" si="188"/>
        <v>3132.291889653075</v>
      </c>
      <c r="V938" s="34"/>
      <c r="W938" s="34"/>
      <c r="X938" s="34"/>
      <c r="Y938" s="34"/>
      <c r="Z938" s="34"/>
      <c r="AA938" s="34"/>
      <c r="AB938" s="34"/>
      <c r="AC938" s="34"/>
      <c r="AD938" s="34"/>
      <c r="AE938" s="34"/>
      <c r="AF938" s="34"/>
      <c r="AG938" s="34"/>
    </row>
    <row r="939" spans="2:33" x14ac:dyDescent="0.75">
      <c r="B939" s="4" t="s">
        <v>9</v>
      </c>
      <c r="C939" s="4">
        <v>935</v>
      </c>
      <c r="D939" s="4">
        <v>346</v>
      </c>
      <c r="E939" s="4">
        <f t="shared" si="182"/>
        <v>15.972222222222221</v>
      </c>
      <c r="F939" s="11">
        <v>57.5</v>
      </c>
      <c r="G939" s="11">
        <f t="shared" si="189"/>
        <v>-0.27777777777777857</v>
      </c>
      <c r="H939" s="11">
        <f t="shared" si="183"/>
        <v>-1</v>
      </c>
      <c r="I939" s="11">
        <f>'Vehicle Data'!$B$6*'WLTP Calculations'!G939</f>
        <v>-81.301666666666904</v>
      </c>
      <c r="J939" s="11">
        <f>'Vehicle Data'!$B$6*9.81*'Vehicle Data'!$B$8</f>
        <v>57.42499320000001</v>
      </c>
      <c r="K939" s="11">
        <f>0.5*(1.225*'Vehicle Data'!B$9*'Vehicle Data'!B$7*'WLTP Calculations'!F939)</f>
        <v>6.9733125000000005</v>
      </c>
      <c r="L939" s="11">
        <f t="shared" si="190"/>
        <v>-1.6903360966666895E-2</v>
      </c>
      <c r="M939" s="11">
        <f t="shared" si="191"/>
        <v>-0.26998423766204066</v>
      </c>
      <c r="N939" s="11">
        <f t="shared" si="192"/>
        <v>-0.10894897936990852</v>
      </c>
      <c r="O939" s="11">
        <f t="shared" si="184"/>
        <v>0</v>
      </c>
      <c r="P939" s="11">
        <f t="shared" si="185"/>
        <v>-37.805295841358259</v>
      </c>
      <c r="Q939" s="9">
        <f t="shared" si="193"/>
        <v>149758.46405942724</v>
      </c>
      <c r="R939" s="9">
        <f t="shared" si="186"/>
        <v>149.75846405942724</v>
      </c>
      <c r="S939" s="9">
        <f t="shared" si="194"/>
        <v>48226.911290504053</v>
      </c>
      <c r="T939" s="38">
        <f t="shared" si="187"/>
        <v>48.226911290504056</v>
      </c>
      <c r="U939" s="38">
        <f t="shared" si="188"/>
        <v>3134.7492338827637</v>
      </c>
      <c r="V939" s="34"/>
      <c r="W939" s="34"/>
      <c r="X939" s="34"/>
      <c r="Y939" s="34"/>
      <c r="Z939" s="34"/>
      <c r="AA939" s="34"/>
      <c r="AB939" s="34"/>
      <c r="AC939" s="34"/>
      <c r="AD939" s="34"/>
      <c r="AE939" s="34"/>
      <c r="AF939" s="34"/>
      <c r="AG939" s="34"/>
    </row>
    <row r="940" spans="2:33" x14ac:dyDescent="0.75">
      <c r="B940" s="4" t="s">
        <v>9</v>
      </c>
      <c r="C940" s="4">
        <v>936</v>
      </c>
      <c r="D940" s="4">
        <v>347</v>
      </c>
      <c r="E940" s="4">
        <f t="shared" si="182"/>
        <v>15.722222222222221</v>
      </c>
      <c r="F940" s="11">
        <v>56.6</v>
      </c>
      <c r="G940" s="11">
        <f t="shared" si="189"/>
        <v>-0.20833333333333304</v>
      </c>
      <c r="H940" s="11">
        <f t="shared" si="183"/>
        <v>-0.75</v>
      </c>
      <c r="I940" s="11">
        <f>'Vehicle Data'!$B$6*'WLTP Calculations'!G940</f>
        <v>-60.976249999999922</v>
      </c>
      <c r="J940" s="11">
        <f>'Vehicle Data'!$B$6*9.81*'Vehicle Data'!$B$8</f>
        <v>57.42499320000001</v>
      </c>
      <c r="K940" s="11">
        <f>0.5*(1.225*'Vehicle Data'!B$9*'Vehicle Data'!B$7*'WLTP Calculations'!F940)</f>
        <v>6.8641650000000007</v>
      </c>
      <c r="L940" s="11">
        <f t="shared" si="190"/>
        <v>3.3129082000000888E-3</v>
      </c>
      <c r="M940" s="11">
        <f t="shared" si="191"/>
        <v>5.2086278922223617E-2</v>
      </c>
      <c r="N940" s="11">
        <f t="shared" si="192"/>
        <v>0.1777135124981491</v>
      </c>
      <c r="O940" s="11">
        <f t="shared" si="184"/>
        <v>61.844302349355885</v>
      </c>
      <c r="P940" s="11">
        <f t="shared" si="185"/>
        <v>0</v>
      </c>
      <c r="Q940" s="9">
        <f t="shared" si="193"/>
        <v>149820.30836177658</v>
      </c>
      <c r="R940" s="9">
        <f t="shared" si="186"/>
        <v>149.82030836177657</v>
      </c>
      <c r="S940" s="9">
        <f t="shared" si="194"/>
        <v>48226.911290504053</v>
      </c>
      <c r="T940" s="38">
        <f t="shared" si="187"/>
        <v>48.226911290504056</v>
      </c>
      <c r="U940" s="38">
        <f t="shared" si="188"/>
        <v>3134.7492338827637</v>
      </c>
      <c r="V940" s="34"/>
      <c r="W940" s="34"/>
      <c r="X940" s="34"/>
      <c r="Y940" s="34"/>
      <c r="Z940" s="34"/>
      <c r="AA940" s="34"/>
      <c r="AB940" s="34"/>
      <c r="AC940" s="34"/>
      <c r="AD940" s="34"/>
      <c r="AE940" s="34"/>
      <c r="AF940" s="34"/>
      <c r="AG940" s="34"/>
    </row>
    <row r="941" spans="2:33" x14ac:dyDescent="0.75">
      <c r="B941" s="4" t="s">
        <v>9</v>
      </c>
      <c r="C941" s="4">
        <v>937</v>
      </c>
      <c r="D941" s="4">
        <v>348</v>
      </c>
      <c r="E941" s="4">
        <f t="shared" si="182"/>
        <v>15.555555555555555</v>
      </c>
      <c r="F941" s="11">
        <v>56</v>
      </c>
      <c r="G941" s="11">
        <f t="shared" si="189"/>
        <v>-0.15277777777777768</v>
      </c>
      <c r="H941" s="11">
        <f t="shared" si="183"/>
        <v>-0.55000000000000071</v>
      </c>
      <c r="I941" s="11">
        <f>'Vehicle Data'!$B$6*'WLTP Calculations'!G941</f>
        <v>-44.715916666666644</v>
      </c>
      <c r="J941" s="11">
        <f>'Vehicle Data'!$B$6*9.81*'Vehicle Data'!$B$8</f>
        <v>57.42499320000001</v>
      </c>
      <c r="K941" s="11">
        <f>0.5*(1.225*'Vehicle Data'!B$9*'Vehicle Data'!B$7*'WLTP Calculations'!F941)</f>
        <v>6.7914000000000003</v>
      </c>
      <c r="L941" s="11">
        <f t="shared" si="190"/>
        <v>1.9500476533333366E-2</v>
      </c>
      <c r="M941" s="11">
        <f t="shared" si="191"/>
        <v>0.30334074607407457</v>
      </c>
      <c r="N941" s="11">
        <f t="shared" si="192"/>
        <v>0.33285414961342535</v>
      </c>
      <c r="O941" s="11">
        <f t="shared" si="184"/>
        <v>116.16609821508546</v>
      </c>
      <c r="P941" s="11">
        <f t="shared" si="185"/>
        <v>0</v>
      </c>
      <c r="Q941" s="9">
        <f t="shared" si="193"/>
        <v>149936.47445999167</v>
      </c>
      <c r="R941" s="9">
        <f t="shared" si="186"/>
        <v>149.93647445999167</v>
      </c>
      <c r="S941" s="9">
        <f t="shared" si="194"/>
        <v>48226.911290504053</v>
      </c>
      <c r="T941" s="38">
        <f t="shared" si="187"/>
        <v>48.226911290504056</v>
      </c>
      <c r="U941" s="38">
        <f t="shared" si="188"/>
        <v>3134.7492338827637</v>
      </c>
      <c r="V941" s="34"/>
      <c r="W941" s="34"/>
      <c r="X941" s="34"/>
      <c r="Y941" s="34"/>
      <c r="Z941" s="34"/>
      <c r="AA941" s="34"/>
      <c r="AB941" s="34"/>
      <c r="AC941" s="34"/>
      <c r="AD941" s="34"/>
      <c r="AE941" s="34"/>
      <c r="AF941" s="34"/>
      <c r="AG941" s="34"/>
    </row>
    <row r="942" spans="2:33" x14ac:dyDescent="0.75">
      <c r="B942" s="4" t="s">
        <v>9</v>
      </c>
      <c r="C942" s="4">
        <v>938</v>
      </c>
      <c r="D942" s="4">
        <v>349</v>
      </c>
      <c r="E942" s="4">
        <f t="shared" si="182"/>
        <v>15.416666666666666</v>
      </c>
      <c r="F942" s="11">
        <v>55.5</v>
      </c>
      <c r="G942" s="11">
        <f t="shared" si="189"/>
        <v>-0.13888888888888928</v>
      </c>
      <c r="H942" s="11">
        <f t="shared" si="183"/>
        <v>-0.5</v>
      </c>
      <c r="I942" s="11">
        <f>'Vehicle Data'!$B$6*'WLTP Calculations'!G942</f>
        <v>-40.650833333333452</v>
      </c>
      <c r="J942" s="11">
        <f>'Vehicle Data'!$B$6*9.81*'Vehicle Data'!$B$8</f>
        <v>57.42499320000001</v>
      </c>
      <c r="K942" s="11">
        <f>0.5*(1.225*'Vehicle Data'!B$9*'Vehicle Data'!B$7*'WLTP Calculations'!F942)</f>
        <v>6.7307625000000009</v>
      </c>
      <c r="L942" s="11">
        <f t="shared" si="190"/>
        <v>2.3504922366666559E-2</v>
      </c>
      <c r="M942" s="11">
        <f t="shared" si="191"/>
        <v>0.36236755315277613</v>
      </c>
      <c r="N942" s="11">
        <f t="shared" si="192"/>
        <v>0.32921934384490681</v>
      </c>
      <c r="O942" s="11">
        <f t="shared" si="184"/>
        <v>115.22677034571738</v>
      </c>
      <c r="P942" s="11">
        <f t="shared" si="185"/>
        <v>0</v>
      </c>
      <c r="Q942" s="9">
        <f t="shared" si="193"/>
        <v>150051.70123033738</v>
      </c>
      <c r="R942" s="9">
        <f t="shared" si="186"/>
        <v>150.05170123033739</v>
      </c>
      <c r="S942" s="9">
        <f t="shared" si="194"/>
        <v>48226.911290504053</v>
      </c>
      <c r="T942" s="38">
        <f t="shared" si="187"/>
        <v>48.226911290504056</v>
      </c>
      <c r="U942" s="38">
        <f t="shared" si="188"/>
        <v>3134.7492338827637</v>
      </c>
      <c r="V942" s="34"/>
      <c r="W942" s="34"/>
      <c r="X942" s="34"/>
      <c r="Y942" s="34"/>
      <c r="Z942" s="34"/>
      <c r="AA942" s="34"/>
      <c r="AB942" s="34"/>
      <c r="AC942" s="34"/>
      <c r="AD942" s="34"/>
      <c r="AE942" s="34"/>
      <c r="AF942" s="34"/>
      <c r="AG942" s="34"/>
    </row>
    <row r="943" spans="2:33" x14ac:dyDescent="0.75">
      <c r="B943" s="4" t="s">
        <v>9</v>
      </c>
      <c r="C943" s="4">
        <v>939</v>
      </c>
      <c r="D943" s="4">
        <v>350</v>
      </c>
      <c r="E943" s="4">
        <f t="shared" si="182"/>
        <v>15.277777777777777</v>
      </c>
      <c r="F943" s="11">
        <v>55</v>
      </c>
      <c r="G943" s="11">
        <f t="shared" si="189"/>
        <v>-0.15277777777777768</v>
      </c>
      <c r="H943" s="11">
        <f t="shared" si="183"/>
        <v>-0.55000000000000071</v>
      </c>
      <c r="I943" s="11">
        <f>'Vehicle Data'!$B$6*'WLTP Calculations'!G943</f>
        <v>-44.715916666666644</v>
      </c>
      <c r="J943" s="11">
        <f>'Vehicle Data'!$B$6*9.81*'Vehicle Data'!$B$8</f>
        <v>57.42499320000001</v>
      </c>
      <c r="K943" s="11">
        <f>0.5*(1.225*'Vehicle Data'!B$9*'Vehicle Data'!B$7*'WLTP Calculations'!F943)</f>
        <v>6.6701250000000005</v>
      </c>
      <c r="L943" s="11">
        <f t="shared" si="190"/>
        <v>1.9379201533333366E-2</v>
      </c>
      <c r="M943" s="11">
        <f t="shared" si="191"/>
        <v>0.29607113453703754</v>
      </c>
      <c r="N943" s="11">
        <f t="shared" si="192"/>
        <v>0.35533434700185418</v>
      </c>
      <c r="O943" s="11">
        <f t="shared" si="184"/>
        <v>124.72235579765082</v>
      </c>
      <c r="P943" s="11">
        <f t="shared" si="185"/>
        <v>0</v>
      </c>
      <c r="Q943" s="9">
        <f t="shared" si="193"/>
        <v>150176.42358613503</v>
      </c>
      <c r="R943" s="9">
        <f t="shared" si="186"/>
        <v>150.17642358613503</v>
      </c>
      <c r="S943" s="9">
        <f t="shared" si="194"/>
        <v>48226.911290504053</v>
      </c>
      <c r="T943" s="38">
        <f t="shared" si="187"/>
        <v>48.226911290504056</v>
      </c>
      <c r="U943" s="38">
        <f t="shared" si="188"/>
        <v>3134.7492338827637</v>
      </c>
      <c r="V943" s="34"/>
      <c r="W943" s="34"/>
      <c r="X943" s="34"/>
      <c r="Y943" s="34"/>
      <c r="Z943" s="34"/>
      <c r="AA943" s="34"/>
      <c r="AB943" s="34"/>
      <c r="AC943" s="34"/>
      <c r="AD943" s="34"/>
      <c r="AE943" s="34"/>
      <c r="AF943" s="34"/>
      <c r="AG943" s="34"/>
    </row>
    <row r="944" spans="2:33" x14ac:dyDescent="0.75">
      <c r="B944" s="4" t="s">
        <v>9</v>
      </c>
      <c r="C944" s="4">
        <v>940</v>
      </c>
      <c r="D944" s="4">
        <v>351</v>
      </c>
      <c r="E944" s="4">
        <f t="shared" si="182"/>
        <v>15.111111111111111</v>
      </c>
      <c r="F944" s="11">
        <v>54.4</v>
      </c>
      <c r="G944" s="11">
        <f t="shared" si="189"/>
        <v>-0.12499999999999911</v>
      </c>
      <c r="H944" s="11">
        <f t="shared" si="183"/>
        <v>-0.44999999999999929</v>
      </c>
      <c r="I944" s="11">
        <f>'Vehicle Data'!$B$6*'WLTP Calculations'!G944</f>
        <v>-36.585749999999742</v>
      </c>
      <c r="J944" s="11">
        <f>'Vehicle Data'!$B$6*9.81*'Vehicle Data'!$B$8</f>
        <v>57.42499320000001</v>
      </c>
      <c r="K944" s="11">
        <f>0.5*(1.225*'Vehicle Data'!B$9*'Vehicle Data'!B$7*'WLTP Calculations'!F944)</f>
        <v>6.5973600000000001</v>
      </c>
      <c r="L944" s="11">
        <f t="shared" si="190"/>
        <v>2.743660320000027E-2</v>
      </c>
      <c r="M944" s="11">
        <f t="shared" si="191"/>
        <v>0.41459755946667076</v>
      </c>
      <c r="N944" s="11">
        <f t="shared" si="192"/>
        <v>0.56590391605787294</v>
      </c>
      <c r="O944" s="11">
        <f t="shared" si="184"/>
        <v>199.19817845237128</v>
      </c>
      <c r="P944" s="11">
        <f t="shared" si="185"/>
        <v>0</v>
      </c>
      <c r="Q944" s="9">
        <f t="shared" si="193"/>
        <v>150375.62176458741</v>
      </c>
      <c r="R944" s="9">
        <f t="shared" si="186"/>
        <v>150.37562176458741</v>
      </c>
      <c r="S944" s="9">
        <f t="shared" si="194"/>
        <v>48226.911290504053</v>
      </c>
      <c r="T944" s="38">
        <f t="shared" si="187"/>
        <v>48.226911290504056</v>
      </c>
      <c r="U944" s="38">
        <f t="shared" si="188"/>
        <v>3134.7492338827637</v>
      </c>
      <c r="V944" s="34"/>
      <c r="W944" s="34"/>
      <c r="X944" s="34"/>
      <c r="Y944" s="34"/>
      <c r="Z944" s="34"/>
      <c r="AA944" s="34"/>
      <c r="AB944" s="34"/>
      <c r="AC944" s="34"/>
      <c r="AD944" s="34"/>
      <c r="AE944" s="34"/>
      <c r="AF944" s="34"/>
      <c r="AG944" s="34"/>
    </row>
    <row r="945" spans="2:33" x14ac:dyDescent="0.75">
      <c r="B945" s="4" t="s">
        <v>9</v>
      </c>
      <c r="C945" s="4">
        <v>941</v>
      </c>
      <c r="D945" s="4">
        <v>352</v>
      </c>
      <c r="E945" s="4">
        <f t="shared" si="182"/>
        <v>15.027777777777779</v>
      </c>
      <c r="F945" s="11">
        <v>54.1</v>
      </c>
      <c r="G945" s="11">
        <f t="shared" si="189"/>
        <v>-5.5555555555555358E-2</v>
      </c>
      <c r="H945" s="11">
        <f t="shared" si="183"/>
        <v>-0.19999999999999929</v>
      </c>
      <c r="I945" s="11">
        <f>'Vehicle Data'!$B$6*'WLTP Calculations'!G945</f>
        <v>-16.260333333333278</v>
      </c>
      <c r="J945" s="11">
        <f>'Vehicle Data'!$B$6*9.81*'Vehicle Data'!$B$8</f>
        <v>57.42499320000001</v>
      </c>
      <c r="K945" s="11">
        <f>0.5*(1.225*'Vehicle Data'!B$9*'Vehicle Data'!B$7*'WLTP Calculations'!F945)</f>
        <v>6.5609775000000008</v>
      </c>
      <c r="L945" s="11">
        <f t="shared" si="190"/>
        <v>4.7725637366666733E-2</v>
      </c>
      <c r="M945" s="11">
        <f t="shared" si="191"/>
        <v>0.71721027264907511</v>
      </c>
      <c r="N945" s="11">
        <f t="shared" si="192"/>
        <v>0.77743271032453587</v>
      </c>
      <c r="O945" s="11">
        <f t="shared" si="184"/>
        <v>274.43374674456118</v>
      </c>
      <c r="P945" s="11">
        <f t="shared" si="185"/>
        <v>0</v>
      </c>
      <c r="Q945" s="9">
        <f t="shared" si="193"/>
        <v>150650.05551133197</v>
      </c>
      <c r="R945" s="9">
        <f t="shared" si="186"/>
        <v>150.65005551133197</v>
      </c>
      <c r="S945" s="9">
        <f t="shared" si="194"/>
        <v>48226.911290504053</v>
      </c>
      <c r="T945" s="38">
        <f t="shared" si="187"/>
        <v>48.226911290504056</v>
      </c>
      <c r="U945" s="38">
        <f t="shared" si="188"/>
        <v>3134.7492338827637</v>
      </c>
      <c r="V945" s="34"/>
      <c r="W945" s="34"/>
      <c r="X945" s="34"/>
      <c r="Y945" s="34"/>
      <c r="Z945" s="34"/>
      <c r="AA945" s="34"/>
      <c r="AB945" s="34"/>
      <c r="AC945" s="34"/>
      <c r="AD945" s="34"/>
      <c r="AE945" s="34"/>
      <c r="AF945" s="34"/>
      <c r="AG945" s="34"/>
    </row>
    <row r="946" spans="2:33" x14ac:dyDescent="0.75">
      <c r="B946" s="4" t="s">
        <v>9</v>
      </c>
      <c r="C946" s="4">
        <v>942</v>
      </c>
      <c r="D946" s="4">
        <v>353</v>
      </c>
      <c r="E946" s="4">
        <f t="shared" si="182"/>
        <v>15</v>
      </c>
      <c r="F946" s="11">
        <v>54</v>
      </c>
      <c r="G946" s="11">
        <f t="shared" si="189"/>
        <v>-2.7777777777778567E-2</v>
      </c>
      <c r="H946" s="11">
        <f t="shared" si="183"/>
        <v>-0.10000000000000142</v>
      </c>
      <c r="I946" s="11">
        <f>'Vehicle Data'!$B$6*'WLTP Calculations'!G946</f>
        <v>-8.1301666666668986</v>
      </c>
      <c r="J946" s="11">
        <f>'Vehicle Data'!$B$6*9.81*'Vehicle Data'!$B$8</f>
        <v>57.42499320000001</v>
      </c>
      <c r="K946" s="11">
        <f>0.5*(1.225*'Vehicle Data'!B$9*'Vehicle Data'!B$7*'WLTP Calculations'!F946)</f>
        <v>6.5488500000000007</v>
      </c>
      <c r="L946" s="11">
        <f t="shared" si="190"/>
        <v>5.5843676533333109E-2</v>
      </c>
      <c r="M946" s="11">
        <f t="shared" si="191"/>
        <v>0.83765514799999663</v>
      </c>
      <c r="N946" s="11">
        <f t="shared" si="192"/>
        <v>0.86722041907823821</v>
      </c>
      <c r="O946" s="11">
        <f t="shared" si="184"/>
        <v>306.99602835369632</v>
      </c>
      <c r="P946" s="11">
        <f t="shared" si="185"/>
        <v>0</v>
      </c>
      <c r="Q946" s="9">
        <f t="shared" si="193"/>
        <v>150957.05153968566</v>
      </c>
      <c r="R946" s="9">
        <f t="shared" si="186"/>
        <v>150.95705153968566</v>
      </c>
      <c r="S946" s="9">
        <f t="shared" si="194"/>
        <v>48226.911290504053</v>
      </c>
      <c r="T946" s="38">
        <f t="shared" si="187"/>
        <v>48.226911290504056</v>
      </c>
      <c r="U946" s="38">
        <f t="shared" si="188"/>
        <v>3134.7492338827637</v>
      </c>
      <c r="V946" s="34"/>
      <c r="W946" s="34"/>
      <c r="X946" s="34"/>
      <c r="Y946" s="34"/>
      <c r="Z946" s="34"/>
      <c r="AA946" s="34"/>
      <c r="AB946" s="34"/>
      <c r="AC946" s="34"/>
      <c r="AD946" s="34"/>
      <c r="AE946" s="34"/>
      <c r="AF946" s="34"/>
      <c r="AG946" s="34"/>
    </row>
    <row r="947" spans="2:33" x14ac:dyDescent="0.75">
      <c r="B947" s="4" t="s">
        <v>9</v>
      </c>
      <c r="C947" s="4">
        <v>943</v>
      </c>
      <c r="D947" s="4">
        <v>354</v>
      </c>
      <c r="E947" s="4">
        <f t="shared" si="182"/>
        <v>14.972222222222221</v>
      </c>
      <c r="F947" s="11">
        <v>53.9</v>
      </c>
      <c r="G947" s="11">
        <f t="shared" si="189"/>
        <v>-1.3888888888889284E-2</v>
      </c>
      <c r="H947" s="11">
        <f t="shared" si="183"/>
        <v>-5.0000000000000711E-2</v>
      </c>
      <c r="I947" s="11">
        <f>'Vehicle Data'!$B$6*'WLTP Calculations'!G947</f>
        <v>-4.0650833333334493</v>
      </c>
      <c r="J947" s="11">
        <f>'Vehicle Data'!$B$6*9.81*'Vehicle Data'!$B$8</f>
        <v>57.42499320000001</v>
      </c>
      <c r="K947" s="11">
        <f>0.5*(1.225*'Vehicle Data'!B$9*'Vehicle Data'!B$7*'WLTP Calculations'!F947)</f>
        <v>6.5367225000000007</v>
      </c>
      <c r="L947" s="11">
        <f t="shared" si="190"/>
        <v>5.9896632366666563E-2</v>
      </c>
      <c r="M947" s="11">
        <f t="shared" si="191"/>
        <v>0.89678569015647991</v>
      </c>
      <c r="N947" s="11">
        <f t="shared" si="192"/>
        <v>0.95764902117500017</v>
      </c>
      <c r="O947" s="11">
        <f t="shared" si="184"/>
        <v>339.96540251712509</v>
      </c>
      <c r="P947" s="11">
        <f t="shared" si="185"/>
        <v>0</v>
      </c>
      <c r="Q947" s="9">
        <f t="shared" si="193"/>
        <v>151297.01694220278</v>
      </c>
      <c r="R947" s="9">
        <f t="shared" si="186"/>
        <v>151.29701694220279</v>
      </c>
      <c r="S947" s="9">
        <f t="shared" si="194"/>
        <v>48226.911290504053</v>
      </c>
      <c r="T947" s="38">
        <f t="shared" si="187"/>
        <v>48.226911290504056</v>
      </c>
      <c r="U947" s="38">
        <f t="shared" si="188"/>
        <v>3134.7492338827637</v>
      </c>
      <c r="V947" s="34"/>
      <c r="W947" s="34"/>
      <c r="X947" s="34"/>
      <c r="Y947" s="34"/>
      <c r="Z947" s="34"/>
      <c r="AA947" s="34"/>
      <c r="AB947" s="34"/>
      <c r="AC947" s="34"/>
      <c r="AD947" s="34"/>
      <c r="AE947" s="34"/>
      <c r="AF947" s="34"/>
      <c r="AG947" s="34"/>
    </row>
    <row r="948" spans="2:33" x14ac:dyDescent="0.75">
      <c r="B948" s="4" t="s">
        <v>9</v>
      </c>
      <c r="C948" s="4">
        <v>944</v>
      </c>
      <c r="D948" s="4">
        <v>355</v>
      </c>
      <c r="E948" s="4">
        <f t="shared" si="182"/>
        <v>14.972222222222221</v>
      </c>
      <c r="F948" s="11">
        <v>53.9</v>
      </c>
      <c r="G948" s="11">
        <f t="shared" si="189"/>
        <v>1.3888888888889284E-2</v>
      </c>
      <c r="H948" s="11">
        <f t="shared" si="183"/>
        <v>5.0000000000000711E-2</v>
      </c>
      <c r="I948" s="11">
        <f>'Vehicle Data'!$B$6*'WLTP Calculations'!G948</f>
        <v>4.0650833333334493</v>
      </c>
      <c r="J948" s="11">
        <f>'Vehicle Data'!$B$6*9.81*'Vehicle Data'!$B$8</f>
        <v>57.42499320000001</v>
      </c>
      <c r="K948" s="11">
        <f>0.5*(1.225*'Vehicle Data'!B$9*'Vehicle Data'!B$7*'WLTP Calculations'!F948)</f>
        <v>6.5367225000000007</v>
      </c>
      <c r="L948" s="11">
        <f t="shared" si="190"/>
        <v>6.802679903333346E-2</v>
      </c>
      <c r="M948" s="11">
        <f t="shared" si="191"/>
        <v>1.0185123521935204</v>
      </c>
      <c r="N948" s="11">
        <f t="shared" si="192"/>
        <v>1.080524375096761</v>
      </c>
      <c r="O948" s="11">
        <f t="shared" si="184"/>
        <v>384.66667753444693</v>
      </c>
      <c r="P948" s="11">
        <f t="shared" si="185"/>
        <v>0</v>
      </c>
      <c r="Q948" s="9">
        <f t="shared" si="193"/>
        <v>151681.68361973722</v>
      </c>
      <c r="R948" s="9">
        <f t="shared" si="186"/>
        <v>151.68168361973721</v>
      </c>
      <c r="S948" s="9">
        <f t="shared" si="194"/>
        <v>48226.911290504053</v>
      </c>
      <c r="T948" s="38">
        <f t="shared" si="187"/>
        <v>48.226911290504056</v>
      </c>
      <c r="U948" s="38">
        <f t="shared" si="188"/>
        <v>3134.7492338827637</v>
      </c>
      <c r="V948" s="34"/>
      <c r="W948" s="34"/>
      <c r="X948" s="34"/>
      <c r="Y948" s="34"/>
      <c r="Z948" s="34"/>
      <c r="AA948" s="34"/>
      <c r="AB948" s="34"/>
      <c r="AC948" s="34"/>
      <c r="AD948" s="34"/>
      <c r="AE948" s="34"/>
      <c r="AF948" s="34"/>
      <c r="AG948" s="34"/>
    </row>
    <row r="949" spans="2:33" x14ac:dyDescent="0.75">
      <c r="B949" s="4" t="s">
        <v>9</v>
      </c>
      <c r="C949" s="4">
        <v>945</v>
      </c>
      <c r="D949" s="4">
        <v>356</v>
      </c>
      <c r="E949" s="4">
        <f t="shared" si="182"/>
        <v>15</v>
      </c>
      <c r="F949" s="11">
        <v>54</v>
      </c>
      <c r="G949" s="11">
        <f t="shared" si="189"/>
        <v>4.1666666666666963E-2</v>
      </c>
      <c r="H949" s="11">
        <f t="shared" si="183"/>
        <v>0.15000000000000213</v>
      </c>
      <c r="I949" s="11">
        <f>'Vehicle Data'!$B$6*'WLTP Calculations'!G949</f>
        <v>12.195250000000089</v>
      </c>
      <c r="J949" s="11">
        <f>'Vehicle Data'!$B$6*9.81*'Vehicle Data'!$B$8</f>
        <v>57.42499320000001</v>
      </c>
      <c r="K949" s="11">
        <f>0.5*(1.225*'Vehicle Data'!B$9*'Vehicle Data'!B$7*'WLTP Calculations'!F949)</f>
        <v>6.5488500000000007</v>
      </c>
      <c r="L949" s="11">
        <f t="shared" si="190"/>
        <v>7.6169093200000107E-2</v>
      </c>
      <c r="M949" s="11">
        <f t="shared" si="191"/>
        <v>1.1425363980000016</v>
      </c>
      <c r="N949" s="11">
        <f t="shared" si="192"/>
        <v>1.3590421002648148</v>
      </c>
      <c r="O949" s="11">
        <f t="shared" si="184"/>
        <v>485.17802979453887</v>
      </c>
      <c r="P949" s="11">
        <f t="shared" si="185"/>
        <v>0</v>
      </c>
      <c r="Q949" s="9">
        <f t="shared" si="193"/>
        <v>152166.86164953175</v>
      </c>
      <c r="R949" s="9">
        <f t="shared" si="186"/>
        <v>152.16686164953177</v>
      </c>
      <c r="S949" s="9">
        <f t="shared" si="194"/>
        <v>48226.911290504053</v>
      </c>
      <c r="T949" s="38">
        <f t="shared" si="187"/>
        <v>48.226911290504056</v>
      </c>
      <c r="U949" s="38">
        <f t="shared" si="188"/>
        <v>3134.7492338827637</v>
      </c>
      <c r="V949" s="34"/>
      <c r="W949" s="34"/>
      <c r="X949" s="34"/>
      <c r="Y949" s="34"/>
      <c r="Z949" s="34"/>
      <c r="AA949" s="34"/>
      <c r="AB949" s="34"/>
      <c r="AC949" s="34"/>
      <c r="AD949" s="34"/>
      <c r="AE949" s="34"/>
      <c r="AF949" s="34"/>
      <c r="AG949" s="34"/>
    </row>
    <row r="950" spans="2:33" x14ac:dyDescent="0.75">
      <c r="B950" s="4" t="s">
        <v>9</v>
      </c>
      <c r="C950" s="4">
        <v>946</v>
      </c>
      <c r="D950" s="4">
        <v>357</v>
      </c>
      <c r="E950" s="4">
        <f t="shared" si="182"/>
        <v>15.055555555555555</v>
      </c>
      <c r="F950" s="11">
        <v>54.2</v>
      </c>
      <c r="G950" s="11">
        <f t="shared" si="189"/>
        <v>0.1388888888888884</v>
      </c>
      <c r="H950" s="11">
        <f t="shared" si="183"/>
        <v>0.5</v>
      </c>
      <c r="I950" s="11">
        <f>'Vehicle Data'!$B$6*'WLTP Calculations'!G950</f>
        <v>40.650833333333196</v>
      </c>
      <c r="J950" s="11">
        <f>'Vehicle Data'!$B$6*9.81*'Vehicle Data'!$B$8</f>
        <v>57.42499320000001</v>
      </c>
      <c r="K950" s="11">
        <f>0.5*(1.225*'Vehicle Data'!B$9*'Vehicle Data'!B$7*'WLTP Calculations'!F950)</f>
        <v>6.5731050000000009</v>
      </c>
      <c r="L950" s="11">
        <f t="shared" si="190"/>
        <v>0.10464893153333321</v>
      </c>
      <c r="M950" s="11">
        <f t="shared" si="191"/>
        <v>1.5755478025296277</v>
      </c>
      <c r="N950" s="11">
        <f t="shared" si="192"/>
        <v>1.7742329060333308</v>
      </c>
      <c r="O950" s="11">
        <f t="shared" si="184"/>
        <v>635.17538035993243</v>
      </c>
      <c r="P950" s="11">
        <f t="shared" si="185"/>
        <v>0</v>
      </c>
      <c r="Q950" s="9">
        <f t="shared" si="193"/>
        <v>152802.03702989168</v>
      </c>
      <c r="R950" s="9">
        <f t="shared" si="186"/>
        <v>152.80203702989169</v>
      </c>
      <c r="S950" s="9">
        <f t="shared" si="194"/>
        <v>48226.911290504053</v>
      </c>
      <c r="T950" s="38">
        <f t="shared" si="187"/>
        <v>48.226911290504056</v>
      </c>
      <c r="U950" s="38">
        <f t="shared" si="188"/>
        <v>3134.7492338827637</v>
      </c>
      <c r="V950" s="34"/>
      <c r="W950" s="34"/>
      <c r="X950" s="34"/>
      <c r="Y950" s="34"/>
      <c r="Z950" s="34"/>
      <c r="AA950" s="34"/>
      <c r="AB950" s="34"/>
      <c r="AC950" s="34"/>
      <c r="AD950" s="34"/>
      <c r="AE950" s="34"/>
      <c r="AF950" s="34"/>
      <c r="AG950" s="34"/>
    </row>
    <row r="951" spans="2:33" x14ac:dyDescent="0.75">
      <c r="B951" s="4" t="s">
        <v>9</v>
      </c>
      <c r="C951" s="4">
        <v>947</v>
      </c>
      <c r="D951" s="4">
        <v>358</v>
      </c>
      <c r="E951" s="4">
        <f t="shared" si="182"/>
        <v>15.277777777777777</v>
      </c>
      <c r="F951" s="11">
        <v>55</v>
      </c>
      <c r="G951" s="11">
        <f t="shared" si="189"/>
        <v>0.22222222222222143</v>
      </c>
      <c r="H951" s="11">
        <f t="shared" si="183"/>
        <v>0.79999999999999716</v>
      </c>
      <c r="I951" s="11">
        <f>'Vehicle Data'!$B$6*'WLTP Calculations'!G951</f>
        <v>65.041333333333114</v>
      </c>
      <c r="J951" s="11">
        <f>'Vehicle Data'!$B$6*9.81*'Vehicle Data'!$B$8</f>
        <v>57.42499320000001</v>
      </c>
      <c r="K951" s="11">
        <f>0.5*(1.225*'Vehicle Data'!B$9*'Vehicle Data'!B$7*'WLTP Calculations'!F951)</f>
        <v>6.6701250000000005</v>
      </c>
      <c r="L951" s="11">
        <f t="shared" si="190"/>
        <v>0.12913645153333314</v>
      </c>
      <c r="M951" s="11">
        <f t="shared" si="191"/>
        <v>1.972918009537034</v>
      </c>
      <c r="N951" s="11">
        <f t="shared" si="192"/>
        <v>1.8620008258185177</v>
      </c>
      <c r="O951" s="11">
        <f t="shared" si="184"/>
        <v>668.45829646884783</v>
      </c>
      <c r="P951" s="11">
        <f t="shared" si="185"/>
        <v>0</v>
      </c>
      <c r="Q951" s="9">
        <f t="shared" si="193"/>
        <v>153470.49532636054</v>
      </c>
      <c r="R951" s="9">
        <f t="shared" si="186"/>
        <v>153.47049532636055</v>
      </c>
      <c r="S951" s="9">
        <f t="shared" si="194"/>
        <v>48226.911290504053</v>
      </c>
      <c r="T951" s="38">
        <f t="shared" si="187"/>
        <v>48.226911290504056</v>
      </c>
      <c r="U951" s="38">
        <f t="shared" si="188"/>
        <v>3134.7492338827637</v>
      </c>
      <c r="V951" s="34"/>
      <c r="W951" s="34"/>
      <c r="X951" s="34"/>
      <c r="Y951" s="34"/>
      <c r="Z951" s="34"/>
      <c r="AA951" s="34"/>
      <c r="AB951" s="34"/>
      <c r="AC951" s="34"/>
      <c r="AD951" s="34"/>
      <c r="AE951" s="34"/>
      <c r="AF951" s="34"/>
      <c r="AG951" s="34"/>
    </row>
    <row r="952" spans="2:33" x14ac:dyDescent="0.75">
      <c r="B952" s="4" t="s">
        <v>9</v>
      </c>
      <c r="C952" s="4">
        <v>948</v>
      </c>
      <c r="D952" s="4">
        <v>359</v>
      </c>
      <c r="E952" s="4">
        <f t="shared" si="182"/>
        <v>15.499999999999998</v>
      </c>
      <c r="F952" s="11">
        <v>55.8</v>
      </c>
      <c r="G952" s="11">
        <f t="shared" si="189"/>
        <v>0.16666666666666696</v>
      </c>
      <c r="H952" s="11">
        <f t="shared" si="183"/>
        <v>0.60000000000000142</v>
      </c>
      <c r="I952" s="11">
        <f>'Vehicle Data'!$B$6*'WLTP Calculations'!G952</f>
        <v>48.781000000000091</v>
      </c>
      <c r="J952" s="11">
        <f>'Vehicle Data'!$B$6*9.81*'Vehicle Data'!$B$8</f>
        <v>57.42499320000001</v>
      </c>
      <c r="K952" s="11">
        <f>0.5*(1.225*'Vehicle Data'!B$9*'Vehicle Data'!B$7*'WLTP Calculations'!F952)</f>
        <v>6.7671450000000002</v>
      </c>
      <c r="L952" s="11">
        <f t="shared" si="190"/>
        <v>0.11297313820000011</v>
      </c>
      <c r="M952" s="11">
        <f t="shared" si="191"/>
        <v>1.7510836421000016</v>
      </c>
      <c r="N952" s="11">
        <f t="shared" si="192"/>
        <v>1.4721664708888924</v>
      </c>
      <c r="O952" s="11">
        <f t="shared" si="184"/>
        <v>529.97992952000129</v>
      </c>
      <c r="P952" s="11">
        <f t="shared" si="185"/>
        <v>0</v>
      </c>
      <c r="Q952" s="9">
        <f t="shared" si="193"/>
        <v>154000.47525588053</v>
      </c>
      <c r="R952" s="9">
        <f t="shared" si="186"/>
        <v>154.00047525588053</v>
      </c>
      <c r="S952" s="9">
        <f t="shared" si="194"/>
        <v>48226.911290504053</v>
      </c>
      <c r="T952" s="38">
        <f t="shared" si="187"/>
        <v>48.226911290504056</v>
      </c>
      <c r="U952" s="38">
        <f t="shared" si="188"/>
        <v>3134.7492338827637</v>
      </c>
      <c r="V952" s="34"/>
      <c r="W952" s="34"/>
      <c r="X952" s="34"/>
      <c r="Y952" s="34"/>
      <c r="Z952" s="34"/>
      <c r="AA952" s="34"/>
      <c r="AB952" s="34"/>
      <c r="AC952" s="34"/>
      <c r="AD952" s="34"/>
      <c r="AE952" s="34"/>
      <c r="AF952" s="34"/>
      <c r="AG952" s="34"/>
    </row>
    <row r="953" spans="2:33" x14ac:dyDescent="0.75">
      <c r="B953" s="4" t="s">
        <v>9</v>
      </c>
      <c r="C953" s="4">
        <v>949</v>
      </c>
      <c r="D953" s="4">
        <v>360</v>
      </c>
      <c r="E953" s="4">
        <f t="shared" si="182"/>
        <v>15.611111111111111</v>
      </c>
      <c r="F953" s="11">
        <v>56.2</v>
      </c>
      <c r="G953" s="11">
        <f t="shared" si="189"/>
        <v>4.1666666666667851E-2</v>
      </c>
      <c r="H953" s="11">
        <f t="shared" si="183"/>
        <v>0.15000000000000213</v>
      </c>
      <c r="I953" s="11">
        <f>'Vehicle Data'!$B$6*'WLTP Calculations'!G953</f>
        <v>12.195250000000348</v>
      </c>
      <c r="J953" s="11">
        <f>'Vehicle Data'!$B$6*9.81*'Vehicle Data'!$B$8</f>
        <v>57.42499320000001</v>
      </c>
      <c r="K953" s="11">
        <f>0.5*(1.225*'Vehicle Data'!B$9*'Vehicle Data'!B$7*'WLTP Calculations'!F953)</f>
        <v>6.8156550000000005</v>
      </c>
      <c r="L953" s="11">
        <f t="shared" si="190"/>
        <v>7.6435898200000366E-2</v>
      </c>
      <c r="M953" s="11">
        <f t="shared" si="191"/>
        <v>1.1932492996777835</v>
      </c>
      <c r="N953" s="11">
        <f t="shared" si="192"/>
        <v>0.74866035626528094</v>
      </c>
      <c r="O953" s="11">
        <f t="shared" si="184"/>
        <v>270.26638861176644</v>
      </c>
      <c r="P953" s="11">
        <f t="shared" si="185"/>
        <v>0</v>
      </c>
      <c r="Q953" s="9">
        <f t="shared" si="193"/>
        <v>154270.74164449231</v>
      </c>
      <c r="R953" s="9">
        <f t="shared" si="186"/>
        <v>154.27074164449232</v>
      </c>
      <c r="S953" s="9">
        <f t="shared" si="194"/>
        <v>48226.911290504053</v>
      </c>
      <c r="T953" s="38">
        <f t="shared" si="187"/>
        <v>48.226911290504056</v>
      </c>
      <c r="U953" s="38">
        <f t="shared" si="188"/>
        <v>3134.7492338827637</v>
      </c>
      <c r="V953" s="34"/>
      <c r="W953" s="34"/>
      <c r="X953" s="34"/>
      <c r="Y953" s="34"/>
      <c r="Z953" s="34"/>
      <c r="AA953" s="34"/>
      <c r="AB953" s="34"/>
      <c r="AC953" s="34"/>
      <c r="AD953" s="34"/>
      <c r="AE953" s="34"/>
      <c r="AF953" s="34"/>
      <c r="AG953" s="34"/>
    </row>
    <row r="954" spans="2:33" x14ac:dyDescent="0.75">
      <c r="B954" s="4" t="s">
        <v>9</v>
      </c>
      <c r="C954" s="4">
        <v>950</v>
      </c>
      <c r="D954" s="4">
        <v>361</v>
      </c>
      <c r="E954" s="4">
        <f t="shared" si="182"/>
        <v>15.583333333333334</v>
      </c>
      <c r="F954" s="11">
        <v>56.1</v>
      </c>
      <c r="G954" s="11">
        <f t="shared" si="189"/>
        <v>-0.15277777777777768</v>
      </c>
      <c r="H954" s="11">
        <f t="shared" si="183"/>
        <v>-0.55000000000000071</v>
      </c>
      <c r="I954" s="11">
        <f>'Vehicle Data'!$B$6*'WLTP Calculations'!G954</f>
        <v>-44.715916666666644</v>
      </c>
      <c r="J954" s="11">
        <f>'Vehicle Data'!$B$6*9.81*'Vehicle Data'!$B$8</f>
        <v>57.42499320000001</v>
      </c>
      <c r="K954" s="11">
        <f>0.5*(1.225*'Vehicle Data'!B$9*'Vehicle Data'!B$7*'WLTP Calculations'!F954)</f>
        <v>6.8035275000000004</v>
      </c>
      <c r="L954" s="11">
        <f t="shared" si="190"/>
        <v>1.9512604033333367E-2</v>
      </c>
      <c r="M954" s="11">
        <f t="shared" si="191"/>
        <v>0.30407141285277833</v>
      </c>
      <c r="N954" s="11">
        <f t="shared" si="192"/>
        <v>-0.41507788782314803</v>
      </c>
      <c r="O954" s="11">
        <f t="shared" si="184"/>
        <v>0</v>
      </c>
      <c r="P954" s="11">
        <f t="shared" si="185"/>
        <v>-150.2581953919796</v>
      </c>
      <c r="Q954" s="9">
        <f t="shared" si="193"/>
        <v>154270.74164449231</v>
      </c>
      <c r="R954" s="9">
        <f t="shared" si="186"/>
        <v>154.27074164449232</v>
      </c>
      <c r="S954" s="9">
        <f t="shared" si="194"/>
        <v>48377.169485896033</v>
      </c>
      <c r="T954" s="38">
        <f t="shared" si="187"/>
        <v>48.377169485896033</v>
      </c>
      <c r="U954" s="38">
        <f t="shared" si="188"/>
        <v>3144.5160165832422</v>
      </c>
      <c r="V954" s="34"/>
      <c r="W954" s="34"/>
      <c r="X954" s="34"/>
      <c r="Y954" s="34"/>
      <c r="Z954" s="34"/>
      <c r="AA954" s="34"/>
      <c r="AB954" s="34"/>
      <c r="AC954" s="34"/>
      <c r="AD954" s="34"/>
      <c r="AE954" s="34"/>
      <c r="AF954" s="34"/>
      <c r="AG954" s="34"/>
    </row>
    <row r="955" spans="2:33" x14ac:dyDescent="0.75">
      <c r="B955" s="4" t="s">
        <v>9</v>
      </c>
      <c r="C955" s="4">
        <v>951</v>
      </c>
      <c r="D955" s="4">
        <v>362</v>
      </c>
      <c r="E955" s="4">
        <f t="shared" si="182"/>
        <v>15.305555555555555</v>
      </c>
      <c r="F955" s="11">
        <v>55.1</v>
      </c>
      <c r="G955" s="11">
        <f t="shared" si="189"/>
        <v>-0.47222222222222232</v>
      </c>
      <c r="H955" s="11">
        <f t="shared" si="183"/>
        <v>-1.6999999999999993</v>
      </c>
      <c r="I955" s="11">
        <f>'Vehicle Data'!$B$6*'WLTP Calculations'!G955</f>
        <v>-138.21283333333338</v>
      </c>
      <c r="J955" s="11">
        <f>'Vehicle Data'!$B$6*9.81*'Vehicle Data'!$B$8</f>
        <v>57.42499320000001</v>
      </c>
      <c r="K955" s="11">
        <f>0.5*(1.225*'Vehicle Data'!B$9*'Vehicle Data'!B$7*'WLTP Calculations'!F955)</f>
        <v>6.6822525000000006</v>
      </c>
      <c r="L955" s="11">
        <f t="shared" si="190"/>
        <v>-7.4105587633333359E-2</v>
      </c>
      <c r="M955" s="11">
        <f t="shared" si="191"/>
        <v>-1.1342271884990744</v>
      </c>
      <c r="N955" s="11">
        <f t="shared" si="192"/>
        <v>-2.0935427269268536</v>
      </c>
      <c r="O955" s="11">
        <f t="shared" si="184"/>
        <v>0</v>
      </c>
      <c r="P955" s="11">
        <f t="shared" si="185"/>
        <v>-759.95600987444789</v>
      </c>
      <c r="Q955" s="9">
        <f t="shared" si="193"/>
        <v>154270.74164449231</v>
      </c>
      <c r="R955" s="9">
        <f t="shared" si="186"/>
        <v>154.27074164449232</v>
      </c>
      <c r="S955" s="9">
        <f t="shared" si="194"/>
        <v>49137.12549577048</v>
      </c>
      <c r="T955" s="38">
        <f t="shared" si="187"/>
        <v>49.137125495770483</v>
      </c>
      <c r="U955" s="38">
        <f t="shared" si="188"/>
        <v>3193.9131572250812</v>
      </c>
      <c r="V955" s="34"/>
      <c r="W955" s="34"/>
      <c r="X955" s="34"/>
      <c r="Y955" s="34"/>
      <c r="Z955" s="34"/>
      <c r="AA955" s="34"/>
      <c r="AB955" s="34"/>
      <c r="AC955" s="34"/>
      <c r="AD955" s="34"/>
      <c r="AE955" s="34"/>
      <c r="AF955" s="34"/>
      <c r="AG955" s="34"/>
    </row>
    <row r="956" spans="2:33" x14ac:dyDescent="0.75">
      <c r="B956" s="4" t="s">
        <v>9</v>
      </c>
      <c r="C956" s="4">
        <v>952</v>
      </c>
      <c r="D956" s="4">
        <v>363</v>
      </c>
      <c r="E956" s="4">
        <f t="shared" si="182"/>
        <v>14.638888888888889</v>
      </c>
      <c r="F956" s="11">
        <v>52.7</v>
      </c>
      <c r="G956" s="11">
        <f t="shared" si="189"/>
        <v>-0.93055555555555625</v>
      </c>
      <c r="H956" s="11">
        <f t="shared" si="183"/>
        <v>-3.3500000000000014</v>
      </c>
      <c r="I956" s="11">
        <f>'Vehicle Data'!$B$6*'WLTP Calculations'!G956</f>
        <v>-272.36058333333358</v>
      </c>
      <c r="J956" s="11">
        <f>'Vehicle Data'!$B$6*9.81*'Vehicle Data'!$B$8</f>
        <v>57.42499320000001</v>
      </c>
      <c r="K956" s="11">
        <f>0.5*(1.225*'Vehicle Data'!B$9*'Vehicle Data'!B$7*'WLTP Calculations'!F956)</f>
        <v>6.3911925000000007</v>
      </c>
      <c r="L956" s="11">
        <f t="shared" si="190"/>
        <v>-0.20854439763333357</v>
      </c>
      <c r="M956" s="11">
        <f t="shared" si="191"/>
        <v>-3.052858265354633</v>
      </c>
      <c r="N956" s="11">
        <f t="shared" si="192"/>
        <v>-3.7242818500550934</v>
      </c>
      <c r="O956" s="11">
        <f t="shared" si="184"/>
        <v>0</v>
      </c>
      <c r="P956" s="11">
        <f t="shared" si="185"/>
        <v>-1355.6385934200539</v>
      </c>
      <c r="Q956" s="9">
        <f t="shared" si="193"/>
        <v>154270.74164449231</v>
      </c>
      <c r="R956" s="9">
        <f t="shared" si="186"/>
        <v>154.27074164449232</v>
      </c>
      <c r="S956" s="9">
        <f t="shared" si="194"/>
        <v>50492.764089190532</v>
      </c>
      <c r="T956" s="38">
        <f t="shared" si="187"/>
        <v>50.49276408919053</v>
      </c>
      <c r="U956" s="38">
        <f t="shared" si="188"/>
        <v>3282.0296657973845</v>
      </c>
      <c r="V956" s="34"/>
      <c r="W956" s="34"/>
      <c r="X956" s="34"/>
      <c r="Y956" s="34"/>
      <c r="Z956" s="34"/>
      <c r="AA956" s="34"/>
      <c r="AB956" s="34"/>
      <c r="AC956" s="34"/>
      <c r="AD956" s="34"/>
      <c r="AE956" s="34"/>
      <c r="AF956" s="34"/>
      <c r="AG956" s="34"/>
    </row>
    <row r="957" spans="2:33" x14ac:dyDescent="0.75">
      <c r="B957" s="4" t="s">
        <v>9</v>
      </c>
      <c r="C957" s="4">
        <v>953</v>
      </c>
      <c r="D957" s="4">
        <v>364</v>
      </c>
      <c r="E957" s="4">
        <f t="shared" si="182"/>
        <v>13.444444444444443</v>
      </c>
      <c r="F957" s="11">
        <v>48.4</v>
      </c>
      <c r="G957" s="11">
        <f t="shared" si="189"/>
        <v>-1.333333333333333</v>
      </c>
      <c r="H957" s="11">
        <f t="shared" si="183"/>
        <v>-4.8000000000000007</v>
      </c>
      <c r="I957" s="11">
        <f>'Vehicle Data'!$B$6*'WLTP Calculations'!G957</f>
        <v>-390.24799999999993</v>
      </c>
      <c r="J957" s="11">
        <f>'Vehicle Data'!$B$6*9.81*'Vehicle Data'!$B$8</f>
        <v>57.42499320000001</v>
      </c>
      <c r="K957" s="11">
        <f>0.5*(1.225*'Vehicle Data'!B$9*'Vehicle Data'!B$7*'WLTP Calculations'!F957)</f>
        <v>5.8697100000000004</v>
      </c>
      <c r="L957" s="11">
        <f t="shared" si="190"/>
        <v>-0.3269532967999999</v>
      </c>
      <c r="M957" s="11">
        <f t="shared" si="191"/>
        <v>-4.3957054347555538</v>
      </c>
      <c r="N957" s="11">
        <f t="shared" si="192"/>
        <v>-4.402219503071759</v>
      </c>
      <c r="O957" s="11">
        <f t="shared" si="184"/>
        <v>0</v>
      </c>
      <c r="P957" s="11">
        <f t="shared" si="185"/>
        <v>-1606.810118621192</v>
      </c>
      <c r="Q957" s="9">
        <f t="shared" si="193"/>
        <v>154270.74164449231</v>
      </c>
      <c r="R957" s="9">
        <f t="shared" si="186"/>
        <v>154.27074164449232</v>
      </c>
      <c r="S957" s="9">
        <f t="shared" si="194"/>
        <v>52099.574207811726</v>
      </c>
      <c r="T957" s="38">
        <f t="shared" si="187"/>
        <v>52.099574207811727</v>
      </c>
      <c r="U957" s="38">
        <f t="shared" si="188"/>
        <v>3386.4723235077622</v>
      </c>
      <c r="V957" s="34"/>
      <c r="W957" s="34"/>
      <c r="X957" s="34"/>
      <c r="Y957" s="34"/>
      <c r="Z957" s="34"/>
      <c r="AA957" s="34"/>
      <c r="AB957" s="34"/>
      <c r="AC957" s="34"/>
      <c r="AD957" s="34"/>
      <c r="AE957" s="34"/>
      <c r="AF957" s="34"/>
      <c r="AG957" s="34"/>
    </row>
    <row r="958" spans="2:33" x14ac:dyDescent="0.75">
      <c r="B958" s="4" t="s">
        <v>9</v>
      </c>
      <c r="C958" s="4">
        <v>954</v>
      </c>
      <c r="D958" s="4">
        <v>365</v>
      </c>
      <c r="E958" s="4">
        <f t="shared" si="182"/>
        <v>11.972222222222223</v>
      </c>
      <c r="F958" s="11">
        <v>43.1</v>
      </c>
      <c r="G958" s="11">
        <f t="shared" si="189"/>
        <v>-1.4722222222222223</v>
      </c>
      <c r="H958" s="11">
        <f t="shared" si="183"/>
        <v>-5.3000000000000007</v>
      </c>
      <c r="I958" s="11">
        <f>'Vehicle Data'!$B$6*'WLTP Calculations'!G958</f>
        <v>-430.89883333333341</v>
      </c>
      <c r="J958" s="11">
        <f>'Vehicle Data'!$B$6*9.81*'Vehicle Data'!$B$8</f>
        <v>57.42499320000001</v>
      </c>
      <c r="K958" s="11">
        <f>0.5*(1.225*'Vehicle Data'!B$9*'Vehicle Data'!B$7*'WLTP Calculations'!F958)</f>
        <v>5.2269525000000003</v>
      </c>
      <c r="L958" s="11">
        <f t="shared" si="190"/>
        <v>-0.36824688763333341</v>
      </c>
      <c r="M958" s="11">
        <f t="shared" si="191"/>
        <v>-4.4087335713879643</v>
      </c>
      <c r="N958" s="11">
        <f t="shared" si="192"/>
        <v>-4.1410374226439837</v>
      </c>
      <c r="O958" s="11">
        <f t="shared" si="184"/>
        <v>0</v>
      </c>
      <c r="P958" s="11">
        <f t="shared" si="185"/>
        <v>-1515.619696687698</v>
      </c>
      <c r="Q958" s="9">
        <f t="shared" si="193"/>
        <v>154270.74164449231</v>
      </c>
      <c r="R958" s="9">
        <f t="shared" si="186"/>
        <v>154.27074164449232</v>
      </c>
      <c r="S958" s="9">
        <f t="shared" si="194"/>
        <v>53615.193904499421</v>
      </c>
      <c r="T958" s="38">
        <f t="shared" si="187"/>
        <v>53.615193904499421</v>
      </c>
      <c r="U958" s="38">
        <f t="shared" si="188"/>
        <v>3484.9876037924623</v>
      </c>
      <c r="V958" s="34"/>
      <c r="W958" s="34"/>
      <c r="X958" s="34"/>
      <c r="Y958" s="34"/>
      <c r="Z958" s="34"/>
      <c r="AA958" s="34"/>
      <c r="AB958" s="34"/>
      <c r="AC958" s="34"/>
      <c r="AD958" s="34"/>
      <c r="AE958" s="34"/>
      <c r="AF958" s="34"/>
      <c r="AG958" s="34"/>
    </row>
    <row r="959" spans="2:33" x14ac:dyDescent="0.75">
      <c r="B959" s="4" t="s">
        <v>9</v>
      </c>
      <c r="C959" s="4">
        <v>955</v>
      </c>
      <c r="D959" s="4">
        <v>366</v>
      </c>
      <c r="E959" s="4">
        <f t="shared" si="182"/>
        <v>10.499999999999998</v>
      </c>
      <c r="F959" s="11">
        <v>37.799999999999997</v>
      </c>
      <c r="G959" s="11">
        <f t="shared" si="189"/>
        <v>-1.4722222222222232</v>
      </c>
      <c r="H959" s="11">
        <f t="shared" si="183"/>
        <v>-5.3000000000000007</v>
      </c>
      <c r="I959" s="11">
        <f>'Vehicle Data'!$B$6*'WLTP Calculations'!G959</f>
        <v>-430.8988333333337</v>
      </c>
      <c r="J959" s="11">
        <f>'Vehicle Data'!$B$6*9.81*'Vehicle Data'!$B$8</f>
        <v>57.42499320000001</v>
      </c>
      <c r="K959" s="11">
        <f>0.5*(1.225*'Vehicle Data'!B$9*'Vehicle Data'!B$7*'WLTP Calculations'!F959)</f>
        <v>4.5841950000000002</v>
      </c>
      <c r="L959" s="11">
        <f t="shared" si="190"/>
        <v>-0.36888964513333367</v>
      </c>
      <c r="M959" s="11">
        <f t="shared" si="191"/>
        <v>-3.873341273900003</v>
      </c>
      <c r="N959" s="11">
        <f t="shared" si="192"/>
        <v>-3.6046988432810187</v>
      </c>
      <c r="O959" s="11">
        <f t="shared" si="184"/>
        <v>0</v>
      </c>
      <c r="P959" s="11">
        <f t="shared" si="185"/>
        <v>-1322.9244754841338</v>
      </c>
      <c r="Q959" s="9">
        <f t="shared" si="193"/>
        <v>154270.74164449231</v>
      </c>
      <c r="R959" s="9">
        <f t="shared" si="186"/>
        <v>154.27074164449232</v>
      </c>
      <c r="S959" s="9">
        <f t="shared" si="194"/>
        <v>54938.118379983556</v>
      </c>
      <c r="T959" s="38">
        <f t="shared" si="187"/>
        <v>54.938118379983557</v>
      </c>
      <c r="U959" s="38">
        <f t="shared" si="188"/>
        <v>3570.9776946989314</v>
      </c>
      <c r="V959" s="34"/>
      <c r="W959" s="34"/>
      <c r="X959" s="34"/>
      <c r="Y959" s="34"/>
      <c r="Z959" s="34"/>
      <c r="AA959" s="34"/>
      <c r="AB959" s="34"/>
      <c r="AC959" s="34"/>
      <c r="AD959" s="34"/>
      <c r="AE959" s="34"/>
      <c r="AF959" s="34"/>
      <c r="AG959" s="34"/>
    </row>
    <row r="960" spans="2:33" x14ac:dyDescent="0.75">
      <c r="B960" s="4" t="s">
        <v>9</v>
      </c>
      <c r="C960" s="4">
        <v>956</v>
      </c>
      <c r="D960" s="4">
        <v>367</v>
      </c>
      <c r="E960" s="4">
        <f t="shared" si="182"/>
        <v>9.0277777777777768</v>
      </c>
      <c r="F960" s="11">
        <v>32.5</v>
      </c>
      <c r="G960" s="11">
        <f t="shared" si="189"/>
        <v>-1.4722222222222214</v>
      </c>
      <c r="H960" s="11">
        <f t="shared" si="183"/>
        <v>-5.2999999999999989</v>
      </c>
      <c r="I960" s="11">
        <f>'Vehicle Data'!$B$6*'WLTP Calculations'!G960</f>
        <v>-430.89883333333313</v>
      </c>
      <c r="J960" s="11">
        <f>'Vehicle Data'!$B$6*9.81*'Vehicle Data'!$B$8</f>
        <v>57.42499320000001</v>
      </c>
      <c r="K960" s="11">
        <f>0.5*(1.225*'Vehicle Data'!B$9*'Vehicle Data'!B$7*'WLTP Calculations'!F960)</f>
        <v>3.9414375000000001</v>
      </c>
      <c r="L960" s="11">
        <f t="shared" si="190"/>
        <v>-0.36953240263333309</v>
      </c>
      <c r="M960" s="11">
        <f t="shared" si="191"/>
        <v>-3.3360564126620345</v>
      </c>
      <c r="N960" s="11">
        <f t="shared" si="192"/>
        <v>-2.5750442927606465</v>
      </c>
      <c r="O960" s="11">
        <f t="shared" si="184"/>
        <v>0</v>
      </c>
      <c r="P960" s="11">
        <f t="shared" si="185"/>
        <v>-947.61629973591789</v>
      </c>
      <c r="Q960" s="9">
        <f t="shared" si="193"/>
        <v>154270.74164449231</v>
      </c>
      <c r="R960" s="9">
        <f t="shared" si="186"/>
        <v>154.27074164449232</v>
      </c>
      <c r="S960" s="9">
        <f t="shared" si="194"/>
        <v>55885.734679719477</v>
      </c>
      <c r="T960" s="38">
        <f t="shared" si="187"/>
        <v>55.885734679719477</v>
      </c>
      <c r="U960" s="38">
        <f t="shared" si="188"/>
        <v>3632.572754181766</v>
      </c>
      <c r="V960" s="34"/>
      <c r="W960" s="34"/>
      <c r="X960" s="34"/>
      <c r="Y960" s="34"/>
      <c r="Z960" s="34"/>
      <c r="AA960" s="34"/>
      <c r="AB960" s="34"/>
      <c r="AC960" s="34"/>
      <c r="AD960" s="34"/>
      <c r="AE960" s="34"/>
      <c r="AF960" s="34"/>
      <c r="AG960" s="34"/>
    </row>
    <row r="961" spans="2:33" x14ac:dyDescent="0.75">
      <c r="B961" s="4" t="s">
        <v>9</v>
      </c>
      <c r="C961" s="4">
        <v>957</v>
      </c>
      <c r="D961" s="4">
        <v>368</v>
      </c>
      <c r="E961" s="4">
        <f t="shared" si="182"/>
        <v>7.5555555555555554</v>
      </c>
      <c r="F961" s="11">
        <v>27.2</v>
      </c>
      <c r="G961" s="11">
        <f t="shared" si="189"/>
        <v>-1.0277777777777772</v>
      </c>
      <c r="H961" s="11">
        <f t="shared" si="183"/>
        <v>-3.6999999999999993</v>
      </c>
      <c r="I961" s="11">
        <f>'Vehicle Data'!$B$6*'WLTP Calculations'!G961</f>
        <v>-300.81616666666656</v>
      </c>
      <c r="J961" s="11">
        <f>'Vehicle Data'!$B$6*9.81*'Vehicle Data'!$B$8</f>
        <v>57.42499320000001</v>
      </c>
      <c r="K961" s="11">
        <f>0.5*(1.225*'Vehicle Data'!B$9*'Vehicle Data'!B$7*'WLTP Calculations'!F961)</f>
        <v>3.2986800000000001</v>
      </c>
      <c r="L961" s="11">
        <f t="shared" si="190"/>
        <v>-0.24009249346666656</v>
      </c>
      <c r="M961" s="11">
        <f t="shared" si="191"/>
        <v>-1.8140321728592583</v>
      </c>
      <c r="N961" s="11">
        <f t="shared" si="192"/>
        <v>-0.86627043475324006</v>
      </c>
      <c r="O961" s="11">
        <f t="shared" si="184"/>
        <v>0</v>
      </c>
      <c r="P961" s="11">
        <f t="shared" si="185"/>
        <v>-319.65379042394557</v>
      </c>
      <c r="Q961" s="9">
        <f t="shared" si="193"/>
        <v>154270.74164449231</v>
      </c>
      <c r="R961" s="9">
        <f t="shared" si="186"/>
        <v>154.27074164449232</v>
      </c>
      <c r="S961" s="9">
        <f t="shared" si="194"/>
        <v>56205.388470143422</v>
      </c>
      <c r="T961" s="38">
        <f t="shared" si="187"/>
        <v>56.205388470143419</v>
      </c>
      <c r="U961" s="38">
        <f t="shared" si="188"/>
        <v>3653.3502505593224</v>
      </c>
      <c r="V961" s="34"/>
      <c r="W961" s="34"/>
      <c r="X961" s="34"/>
      <c r="Y961" s="34"/>
      <c r="Z961" s="34"/>
      <c r="AA961" s="34"/>
      <c r="AB961" s="34"/>
      <c r="AC961" s="34"/>
      <c r="AD961" s="34"/>
      <c r="AE961" s="34"/>
      <c r="AF961" s="34"/>
      <c r="AG961" s="34"/>
    </row>
    <row r="962" spans="2:33" x14ac:dyDescent="0.75">
      <c r="B962" s="4" t="s">
        <v>9</v>
      </c>
      <c r="C962" s="4">
        <v>958</v>
      </c>
      <c r="D962" s="4">
        <v>369</v>
      </c>
      <c r="E962" s="4">
        <f t="shared" si="182"/>
        <v>6.9722222222222223</v>
      </c>
      <c r="F962" s="11">
        <v>25.1</v>
      </c>
      <c r="G962" s="11">
        <f t="shared" si="189"/>
        <v>-0.16666666666666652</v>
      </c>
      <c r="H962" s="11">
        <f t="shared" si="183"/>
        <v>-0.59999999999999964</v>
      </c>
      <c r="I962" s="11">
        <f>'Vehicle Data'!$B$6*'WLTP Calculations'!G962</f>
        <v>-48.780999999999963</v>
      </c>
      <c r="J962" s="11">
        <f>'Vehicle Data'!$B$6*9.81*'Vehicle Data'!$B$8</f>
        <v>57.42499320000001</v>
      </c>
      <c r="K962" s="11">
        <f>0.5*(1.225*'Vehicle Data'!B$9*'Vehicle Data'!B$7*'WLTP Calculations'!F962)</f>
        <v>3.0440025000000004</v>
      </c>
      <c r="L962" s="11">
        <f t="shared" si="190"/>
        <v>1.1687995700000049E-2</v>
      </c>
      <c r="M962" s="11">
        <f t="shared" si="191"/>
        <v>8.1491303352778113E-2</v>
      </c>
      <c r="N962" s="11">
        <f t="shared" si="192"/>
        <v>0.87603769656527841</v>
      </c>
      <c r="O962" s="11">
        <f t="shared" si="184"/>
        <v>324.13394772915302</v>
      </c>
      <c r="P962" s="11">
        <f t="shared" si="185"/>
        <v>0</v>
      </c>
      <c r="Q962" s="9">
        <f t="shared" si="193"/>
        <v>154594.87559222148</v>
      </c>
      <c r="R962" s="9">
        <f t="shared" si="186"/>
        <v>154.59487559222148</v>
      </c>
      <c r="S962" s="9">
        <f t="shared" si="194"/>
        <v>56205.388470143422</v>
      </c>
      <c r="T962" s="38">
        <f t="shared" si="187"/>
        <v>56.205388470143419</v>
      </c>
      <c r="U962" s="38">
        <f t="shared" si="188"/>
        <v>3653.3502505593224</v>
      </c>
      <c r="V962" s="34"/>
      <c r="W962" s="34"/>
      <c r="X962" s="34"/>
      <c r="Y962" s="34"/>
      <c r="Z962" s="34"/>
      <c r="AA962" s="34"/>
      <c r="AB962" s="34"/>
      <c r="AC962" s="34"/>
      <c r="AD962" s="34"/>
      <c r="AE962" s="34"/>
      <c r="AF962" s="34"/>
      <c r="AG962" s="34"/>
    </row>
    <row r="963" spans="2:33" x14ac:dyDescent="0.75">
      <c r="B963" s="4" t="s">
        <v>9</v>
      </c>
      <c r="C963" s="4">
        <v>959</v>
      </c>
      <c r="D963" s="4">
        <v>370</v>
      </c>
      <c r="E963" s="4">
        <f t="shared" si="182"/>
        <v>7.2222222222222223</v>
      </c>
      <c r="F963" s="11">
        <v>26</v>
      </c>
      <c r="G963" s="11">
        <f t="shared" si="189"/>
        <v>0.58333333333333348</v>
      </c>
      <c r="H963" s="11">
        <f t="shared" si="183"/>
        <v>2.0999999999999996</v>
      </c>
      <c r="I963" s="11">
        <f>'Vehicle Data'!$B$6*'WLTP Calculations'!G963</f>
        <v>170.73350000000008</v>
      </c>
      <c r="J963" s="11">
        <f>'Vehicle Data'!$B$6*9.81*'Vehicle Data'!$B$8</f>
        <v>57.42499320000001</v>
      </c>
      <c r="K963" s="11">
        <f>0.5*(1.225*'Vehicle Data'!B$9*'Vehicle Data'!B$7*'WLTP Calculations'!F963)</f>
        <v>3.1531500000000001</v>
      </c>
      <c r="L963" s="11">
        <f t="shared" si="190"/>
        <v>0.23131164320000011</v>
      </c>
      <c r="M963" s="11">
        <f t="shared" si="191"/>
        <v>1.6705840897777786</v>
      </c>
      <c r="N963" s="11">
        <f t="shared" si="192"/>
        <v>2.5061063030615744</v>
      </c>
      <c r="O963" s="11">
        <f t="shared" si="184"/>
        <v>929.76543843584409</v>
      </c>
      <c r="P963" s="11">
        <f t="shared" si="185"/>
        <v>0</v>
      </c>
      <c r="Q963" s="9">
        <f t="shared" si="193"/>
        <v>155524.64103065731</v>
      </c>
      <c r="R963" s="9">
        <f t="shared" si="186"/>
        <v>155.52464103065731</v>
      </c>
      <c r="S963" s="9">
        <f t="shared" si="194"/>
        <v>56205.388470143422</v>
      </c>
      <c r="T963" s="38">
        <f t="shared" si="187"/>
        <v>56.205388470143419</v>
      </c>
      <c r="U963" s="38">
        <f t="shared" si="188"/>
        <v>3653.3502505593224</v>
      </c>
      <c r="V963" s="34"/>
      <c r="W963" s="34"/>
      <c r="X963" s="34"/>
      <c r="Y963" s="34"/>
      <c r="Z963" s="34"/>
      <c r="AA963" s="34"/>
      <c r="AB963" s="34"/>
      <c r="AC963" s="34"/>
      <c r="AD963" s="34"/>
      <c r="AE963" s="34"/>
      <c r="AF963" s="34"/>
      <c r="AG963" s="34"/>
    </row>
    <row r="964" spans="2:33" x14ac:dyDescent="0.75">
      <c r="B964" s="4" t="s">
        <v>9</v>
      </c>
      <c r="C964" s="4">
        <v>960</v>
      </c>
      <c r="D964" s="4">
        <v>371</v>
      </c>
      <c r="E964" s="4">
        <f t="shared" ref="E964:E1027" si="195">F964/3.6</f>
        <v>8.1388888888888893</v>
      </c>
      <c r="F964" s="11">
        <v>29.3</v>
      </c>
      <c r="G964" s="11">
        <f t="shared" si="189"/>
        <v>1.1944444444444442</v>
      </c>
      <c r="H964" s="11">
        <f t="shared" si="183"/>
        <v>4.3000000000000007</v>
      </c>
      <c r="I964" s="11">
        <f>'Vehicle Data'!$B$6*'WLTP Calculations'!G964</f>
        <v>349.59716666666662</v>
      </c>
      <c r="J964" s="11">
        <f>'Vehicle Data'!$B$6*9.81*'Vehicle Data'!$B$8</f>
        <v>57.42499320000001</v>
      </c>
      <c r="K964" s="11">
        <f>0.5*(1.225*'Vehicle Data'!B$9*'Vehicle Data'!B$7*'WLTP Calculations'!F964)</f>
        <v>3.5533575000000002</v>
      </c>
      <c r="L964" s="11">
        <f t="shared" si="190"/>
        <v>0.41057551736666664</v>
      </c>
      <c r="M964" s="11">
        <f t="shared" si="191"/>
        <v>3.3416285163453705</v>
      </c>
      <c r="N964" s="11">
        <f t="shared" si="192"/>
        <v>4.1353211184115732</v>
      </c>
      <c r="O964" s="11">
        <f t="shared" si="184"/>
        <v>1538.3394560491051</v>
      </c>
      <c r="P964" s="11">
        <f t="shared" si="185"/>
        <v>0</v>
      </c>
      <c r="Q964" s="9">
        <f t="shared" si="193"/>
        <v>157062.98048670642</v>
      </c>
      <c r="R964" s="9">
        <f t="shared" si="186"/>
        <v>157.06298048670644</v>
      </c>
      <c r="S964" s="9">
        <f t="shared" si="194"/>
        <v>56205.388470143422</v>
      </c>
      <c r="T964" s="38">
        <f t="shared" si="187"/>
        <v>56.205388470143419</v>
      </c>
      <c r="U964" s="38">
        <f t="shared" si="188"/>
        <v>3653.3502505593224</v>
      </c>
      <c r="V964" s="34"/>
      <c r="W964" s="34"/>
      <c r="X964" s="34"/>
      <c r="Y964" s="34"/>
      <c r="Z964" s="34"/>
      <c r="AA964" s="34"/>
      <c r="AB964" s="34"/>
      <c r="AC964" s="34"/>
      <c r="AD964" s="34"/>
      <c r="AE964" s="34"/>
      <c r="AF964" s="34"/>
      <c r="AG964" s="34"/>
    </row>
    <row r="965" spans="2:33" x14ac:dyDescent="0.75">
      <c r="B965" s="4" t="s">
        <v>9</v>
      </c>
      <c r="C965" s="4">
        <v>961</v>
      </c>
      <c r="D965" s="4">
        <v>372</v>
      </c>
      <c r="E965" s="4">
        <f t="shared" si="195"/>
        <v>9.6111111111111107</v>
      </c>
      <c r="F965" s="11">
        <v>34.6</v>
      </c>
      <c r="G965" s="11">
        <f t="shared" si="189"/>
        <v>1.5416666666666661</v>
      </c>
      <c r="H965" s="11">
        <f t="shared" ref="H965:H1028" si="196">($F966-$F964)/2</f>
        <v>5.5499999999999989</v>
      </c>
      <c r="I965" s="11">
        <f>'Vehicle Data'!$B$6*'WLTP Calculations'!G965</f>
        <v>451.22424999999987</v>
      </c>
      <c r="J965" s="11">
        <f>'Vehicle Data'!$B$6*9.81*'Vehicle Data'!$B$8</f>
        <v>57.42499320000001</v>
      </c>
      <c r="K965" s="11">
        <f>0.5*(1.225*'Vehicle Data'!B$9*'Vehicle Data'!B$7*'WLTP Calculations'!F965)</f>
        <v>4.1961150000000007</v>
      </c>
      <c r="L965" s="11">
        <f t="shared" si="190"/>
        <v>0.51284535819999988</v>
      </c>
      <c r="M965" s="11">
        <f t="shared" si="191"/>
        <v>4.9290137204777764</v>
      </c>
      <c r="N965" s="11">
        <f t="shared" si="192"/>
        <v>5.2548474383796284</v>
      </c>
      <c r="O965" s="11">
        <f t="shared" ref="O965:O1028" si="197">IF((M965 + M966) / 2 &gt; 0, ((M965 + M966) / 2) * D966, 0)</f>
        <v>1960.0580945156014</v>
      </c>
      <c r="P965" s="11">
        <f t="shared" ref="P965:P1028" si="198">IF((M965 + M966) / 2 &lt; 0, ((M965 + M966) / 2) * D966, 0)</f>
        <v>0</v>
      </c>
      <c r="Q965" s="9">
        <f t="shared" si="193"/>
        <v>159023.03858122203</v>
      </c>
      <c r="R965" s="9">
        <f t="shared" ref="R965:R1028" si="199">Q965/1000</f>
        <v>159.02303858122204</v>
      </c>
      <c r="S965" s="9">
        <f t="shared" si="194"/>
        <v>56205.388470143422</v>
      </c>
      <c r="T965" s="38">
        <f t="shared" ref="T965:T1028" si="200">S965/1000</f>
        <v>56.205388470143419</v>
      </c>
      <c r="U965" s="38">
        <f t="shared" ref="U965:U1028" si="201">T965*X$4</f>
        <v>3653.3502505593224</v>
      </c>
      <c r="V965" s="34"/>
      <c r="W965" s="34"/>
      <c r="X965" s="34"/>
      <c r="Y965" s="34"/>
      <c r="Z965" s="34"/>
      <c r="AA965" s="34"/>
      <c r="AB965" s="34"/>
      <c r="AC965" s="34"/>
      <c r="AD965" s="34"/>
      <c r="AE965" s="34"/>
      <c r="AF965" s="34"/>
      <c r="AG965" s="34"/>
    </row>
    <row r="966" spans="2:33" x14ac:dyDescent="0.75">
      <c r="B966" s="4" t="s">
        <v>9</v>
      </c>
      <c r="C966" s="4">
        <v>962</v>
      </c>
      <c r="D966" s="4">
        <v>373</v>
      </c>
      <c r="E966" s="4">
        <f t="shared" si="195"/>
        <v>11.222222222222221</v>
      </c>
      <c r="F966" s="11">
        <v>40.4</v>
      </c>
      <c r="G966" s="11">
        <f t="shared" ref="G966:G1029" si="202">($E967-$E965)/2</f>
        <v>1.4861111111111107</v>
      </c>
      <c r="H966" s="11">
        <f t="shared" si="196"/>
        <v>5.3499999999999979</v>
      </c>
      <c r="I966" s="11">
        <f>'Vehicle Data'!$B$6*'WLTP Calculations'!G966</f>
        <v>434.96391666666659</v>
      </c>
      <c r="J966" s="11">
        <f>'Vehicle Data'!$B$6*9.81*'Vehicle Data'!$B$8</f>
        <v>57.42499320000001</v>
      </c>
      <c r="K966" s="11">
        <f>0.5*(1.225*'Vehicle Data'!B$9*'Vehicle Data'!B$7*'WLTP Calculations'!F966)</f>
        <v>4.8995100000000003</v>
      </c>
      <c r="L966" s="11">
        <f t="shared" ref="L966:L1029" si="203">(I966+J966+K966)/1000</f>
        <v>0.49728841986666661</v>
      </c>
      <c r="M966" s="11">
        <f t="shared" ref="M966:M1029" si="204">(L966*E966)</f>
        <v>5.5806811562814804</v>
      </c>
      <c r="N966" s="11">
        <f t="shared" ref="N966:N1029" si="205">(((M966+M967)/2)*(C967-C966))</f>
        <v>5.3857532249060185</v>
      </c>
      <c r="O966" s="11">
        <f t="shared" si="197"/>
        <v>2014.271706114851</v>
      </c>
      <c r="P966" s="11">
        <f t="shared" si="198"/>
        <v>0</v>
      </c>
      <c r="Q966" s="9">
        <f t="shared" ref="Q966:Q1029" si="206">(Q965+O966)</f>
        <v>161037.31028733688</v>
      </c>
      <c r="R966" s="9">
        <f t="shared" si="199"/>
        <v>161.03731028733688</v>
      </c>
      <c r="S966" s="9">
        <f t="shared" ref="S966:T1029" si="207">S965+(P966*-1)</f>
        <v>56205.388470143422</v>
      </c>
      <c r="T966" s="38">
        <f t="shared" si="200"/>
        <v>56.205388470143419</v>
      </c>
      <c r="U966" s="38">
        <f t="shared" si="201"/>
        <v>3653.3502505593224</v>
      </c>
      <c r="V966" s="34"/>
      <c r="W966" s="34"/>
      <c r="X966" s="34"/>
      <c r="Y966" s="34"/>
      <c r="Z966" s="34"/>
      <c r="AA966" s="34"/>
      <c r="AB966" s="34"/>
      <c r="AC966" s="34"/>
      <c r="AD966" s="34"/>
      <c r="AE966" s="34"/>
      <c r="AF966" s="34"/>
      <c r="AG966" s="34"/>
    </row>
    <row r="967" spans="2:33" x14ac:dyDescent="0.75">
      <c r="B967" s="4" t="s">
        <v>9</v>
      </c>
      <c r="C967" s="4">
        <v>963</v>
      </c>
      <c r="D967" s="4">
        <v>374</v>
      </c>
      <c r="E967" s="4">
        <f t="shared" si="195"/>
        <v>12.583333333333332</v>
      </c>
      <c r="F967" s="11">
        <v>45.3</v>
      </c>
      <c r="G967" s="11">
        <f t="shared" si="202"/>
        <v>1.1944444444444446</v>
      </c>
      <c r="H967" s="11">
        <f t="shared" si="196"/>
        <v>4.3000000000000007</v>
      </c>
      <c r="I967" s="11">
        <f>'Vehicle Data'!$B$6*'WLTP Calculations'!G967</f>
        <v>349.59716666666679</v>
      </c>
      <c r="J967" s="11">
        <f>'Vehicle Data'!$B$6*9.81*'Vehicle Data'!$B$8</f>
        <v>57.42499320000001</v>
      </c>
      <c r="K967" s="11">
        <f>0.5*(1.225*'Vehicle Data'!B$9*'Vehicle Data'!B$7*'WLTP Calculations'!F967)</f>
        <v>5.4937575000000001</v>
      </c>
      <c r="L967" s="11">
        <f t="shared" si="203"/>
        <v>0.41251591736666682</v>
      </c>
      <c r="M967" s="11">
        <f t="shared" si="204"/>
        <v>5.1908252935305566</v>
      </c>
      <c r="N967" s="11">
        <f t="shared" si="205"/>
        <v>4.631242198867132</v>
      </c>
      <c r="O967" s="11">
        <f t="shared" si="197"/>
        <v>1736.7158245751746</v>
      </c>
      <c r="P967" s="11">
        <f t="shared" si="198"/>
        <v>0</v>
      </c>
      <c r="Q967" s="9">
        <f t="shared" si="206"/>
        <v>162774.02611191204</v>
      </c>
      <c r="R967" s="9">
        <f t="shared" si="199"/>
        <v>162.77402611191204</v>
      </c>
      <c r="S967" s="9">
        <f t="shared" si="207"/>
        <v>56205.388470143422</v>
      </c>
      <c r="T967" s="38">
        <f t="shared" si="200"/>
        <v>56.205388470143419</v>
      </c>
      <c r="U967" s="38">
        <f t="shared" si="201"/>
        <v>3653.3502505593224</v>
      </c>
      <c r="V967" s="34"/>
      <c r="W967" s="34"/>
      <c r="X967" s="34"/>
      <c r="Y967" s="34"/>
      <c r="Z967" s="34"/>
      <c r="AA967" s="34"/>
      <c r="AB967" s="34"/>
      <c r="AC967" s="34"/>
      <c r="AD967" s="34"/>
      <c r="AE967" s="34"/>
      <c r="AF967" s="34"/>
      <c r="AG967" s="34"/>
    </row>
    <row r="968" spans="2:33" x14ac:dyDescent="0.75">
      <c r="B968" s="4" t="s">
        <v>9</v>
      </c>
      <c r="C968" s="4">
        <v>964</v>
      </c>
      <c r="D968" s="4">
        <v>375</v>
      </c>
      <c r="E968" s="4">
        <f t="shared" si="195"/>
        <v>13.611111111111111</v>
      </c>
      <c r="F968" s="11">
        <v>49</v>
      </c>
      <c r="G968" s="11">
        <f t="shared" si="202"/>
        <v>0.80555555555555625</v>
      </c>
      <c r="H968" s="11">
        <f t="shared" si="196"/>
        <v>2.9000000000000021</v>
      </c>
      <c r="I968" s="11">
        <f>'Vehicle Data'!$B$6*'WLTP Calculations'!G968</f>
        <v>235.77483333333356</v>
      </c>
      <c r="J968" s="11">
        <f>'Vehicle Data'!$B$6*9.81*'Vehicle Data'!$B$8</f>
        <v>57.42499320000001</v>
      </c>
      <c r="K968" s="11">
        <f>0.5*(1.225*'Vehicle Data'!B$9*'Vehicle Data'!B$7*'WLTP Calculations'!F968)</f>
        <v>5.942475</v>
      </c>
      <c r="L968" s="11">
        <f t="shared" si="203"/>
        <v>0.2991423015333336</v>
      </c>
      <c r="M968" s="11">
        <f t="shared" si="204"/>
        <v>4.0716591042037074</v>
      </c>
      <c r="N968" s="11">
        <f t="shared" si="205"/>
        <v>3.3817448512134272</v>
      </c>
      <c r="O968" s="11">
        <f t="shared" si="197"/>
        <v>1271.5360640562485</v>
      </c>
      <c r="P968" s="11">
        <f t="shared" si="198"/>
        <v>0</v>
      </c>
      <c r="Q968" s="9">
        <f t="shared" si="206"/>
        <v>164045.56217596828</v>
      </c>
      <c r="R968" s="9">
        <f t="shared" si="199"/>
        <v>164.04556217596829</v>
      </c>
      <c r="S968" s="9">
        <f t="shared" si="207"/>
        <v>56205.388470143422</v>
      </c>
      <c r="T968" s="38">
        <f t="shared" si="200"/>
        <v>56.205388470143419</v>
      </c>
      <c r="U968" s="38">
        <f t="shared" si="201"/>
        <v>3653.3502505593224</v>
      </c>
      <c r="V968" s="34"/>
      <c r="W968" s="34"/>
      <c r="X968" s="34"/>
      <c r="Y968" s="34"/>
      <c r="Z968" s="34"/>
      <c r="AA968" s="34"/>
      <c r="AB968" s="34"/>
      <c r="AC968" s="34"/>
      <c r="AD968" s="34"/>
      <c r="AE968" s="34"/>
      <c r="AF968" s="34"/>
      <c r="AG968" s="34"/>
    </row>
    <row r="969" spans="2:33" x14ac:dyDescent="0.75">
      <c r="B969" s="4" t="s">
        <v>9</v>
      </c>
      <c r="C969" s="4">
        <v>965</v>
      </c>
      <c r="D969" s="4">
        <v>376</v>
      </c>
      <c r="E969" s="4">
        <f t="shared" si="195"/>
        <v>14.194444444444445</v>
      </c>
      <c r="F969" s="11">
        <v>51.1</v>
      </c>
      <c r="G969" s="11">
        <f t="shared" si="202"/>
        <v>0.43055555555555536</v>
      </c>
      <c r="H969" s="11">
        <f t="shared" si="196"/>
        <v>1.5500000000000007</v>
      </c>
      <c r="I969" s="11">
        <f>'Vehicle Data'!$B$6*'WLTP Calculations'!G969</f>
        <v>126.01758333333329</v>
      </c>
      <c r="J969" s="11">
        <f>'Vehicle Data'!$B$6*9.81*'Vehicle Data'!$B$8</f>
        <v>57.42499320000001</v>
      </c>
      <c r="K969" s="11">
        <f>0.5*(1.225*'Vehicle Data'!B$9*'Vehicle Data'!B$7*'WLTP Calculations'!F969)</f>
        <v>6.1971525000000005</v>
      </c>
      <c r="L969" s="11">
        <f t="shared" si="203"/>
        <v>0.18963972903333329</v>
      </c>
      <c r="M969" s="11">
        <f t="shared" si="204"/>
        <v>2.6918305982231474</v>
      </c>
      <c r="N969" s="11">
        <f t="shared" si="205"/>
        <v>2.1307391153342587</v>
      </c>
      <c r="O969" s="11">
        <f t="shared" si="197"/>
        <v>803.28864648101558</v>
      </c>
      <c r="P969" s="11">
        <f t="shared" si="198"/>
        <v>0</v>
      </c>
      <c r="Q969" s="9">
        <f t="shared" si="206"/>
        <v>164848.85082244931</v>
      </c>
      <c r="R969" s="9">
        <f t="shared" si="199"/>
        <v>164.84885082244932</v>
      </c>
      <c r="S969" s="9">
        <f t="shared" si="207"/>
        <v>56205.388470143422</v>
      </c>
      <c r="T969" s="38">
        <f t="shared" si="200"/>
        <v>56.205388470143419</v>
      </c>
      <c r="U969" s="38">
        <f t="shared" si="201"/>
        <v>3653.3502505593224</v>
      </c>
      <c r="V969" s="34"/>
      <c r="W969" s="34"/>
      <c r="X969" s="34"/>
      <c r="Y969" s="34"/>
      <c r="Z969" s="34"/>
      <c r="AA969" s="34"/>
      <c r="AB969" s="34"/>
      <c r="AC969" s="34"/>
      <c r="AD969" s="34"/>
      <c r="AE969" s="34"/>
      <c r="AF969" s="34"/>
      <c r="AG969" s="34"/>
    </row>
    <row r="970" spans="2:33" x14ac:dyDescent="0.75">
      <c r="B970" s="4" t="s">
        <v>9</v>
      </c>
      <c r="C970" s="4">
        <v>966</v>
      </c>
      <c r="D970" s="4">
        <v>377</v>
      </c>
      <c r="E970" s="4">
        <f t="shared" si="195"/>
        <v>14.472222222222221</v>
      </c>
      <c r="F970" s="11">
        <v>52.1</v>
      </c>
      <c r="G970" s="11">
        <f t="shared" si="202"/>
        <v>0.15277777777777768</v>
      </c>
      <c r="H970" s="11">
        <f t="shared" si="196"/>
        <v>0.55000000000000071</v>
      </c>
      <c r="I970" s="11">
        <f>'Vehicle Data'!$B$6*'WLTP Calculations'!G970</f>
        <v>44.715916666666644</v>
      </c>
      <c r="J970" s="11">
        <f>'Vehicle Data'!$B$6*9.81*'Vehicle Data'!$B$8</f>
        <v>57.42499320000001</v>
      </c>
      <c r="K970" s="11">
        <f>0.5*(1.225*'Vehicle Data'!B$9*'Vehicle Data'!B$7*'WLTP Calculations'!F970)</f>
        <v>6.3184275000000003</v>
      </c>
      <c r="L970" s="11">
        <f t="shared" si="203"/>
        <v>0.10845933736666664</v>
      </c>
      <c r="M970" s="11">
        <f t="shared" si="204"/>
        <v>1.5696476324453699</v>
      </c>
      <c r="N970" s="11">
        <f t="shared" si="205"/>
        <v>1.247051540672685</v>
      </c>
      <c r="O970" s="11">
        <f t="shared" si="197"/>
        <v>471.38548237427494</v>
      </c>
      <c r="P970" s="11">
        <f t="shared" si="198"/>
        <v>0</v>
      </c>
      <c r="Q970" s="9">
        <f t="shared" si="206"/>
        <v>165320.2363048236</v>
      </c>
      <c r="R970" s="9">
        <f t="shared" si="199"/>
        <v>165.3202363048236</v>
      </c>
      <c r="S970" s="9">
        <f t="shared" si="207"/>
        <v>56205.388470143422</v>
      </c>
      <c r="T970" s="38">
        <f t="shared" si="200"/>
        <v>56.205388470143419</v>
      </c>
      <c r="U970" s="38">
        <f t="shared" si="201"/>
        <v>3653.3502505593224</v>
      </c>
      <c r="V970" s="34"/>
      <c r="W970" s="34"/>
      <c r="X970" s="34"/>
      <c r="Y970" s="34"/>
      <c r="Z970" s="34"/>
      <c r="AA970" s="34"/>
      <c r="AB970" s="34"/>
      <c r="AC970" s="34"/>
      <c r="AD970" s="34"/>
      <c r="AE970" s="34"/>
      <c r="AF970" s="34"/>
      <c r="AG970" s="34"/>
    </row>
    <row r="971" spans="2:33" x14ac:dyDescent="0.75">
      <c r="B971" s="4" t="s">
        <v>9</v>
      </c>
      <c r="C971" s="4">
        <v>967</v>
      </c>
      <c r="D971" s="4">
        <v>378</v>
      </c>
      <c r="E971" s="4">
        <f t="shared" si="195"/>
        <v>14.5</v>
      </c>
      <c r="F971" s="11">
        <v>52.2</v>
      </c>
      <c r="G971" s="11">
        <f t="shared" si="202"/>
        <v>0</v>
      </c>
      <c r="H971" s="11">
        <f t="shared" si="196"/>
        <v>0</v>
      </c>
      <c r="I971" s="11">
        <f>'Vehicle Data'!$B$6*'WLTP Calculations'!G971</f>
        <v>0</v>
      </c>
      <c r="J971" s="11">
        <f>'Vehicle Data'!$B$6*9.81*'Vehicle Data'!$B$8</f>
        <v>57.42499320000001</v>
      </c>
      <c r="K971" s="11">
        <f>0.5*(1.225*'Vehicle Data'!B$9*'Vehicle Data'!B$7*'WLTP Calculations'!F971)</f>
        <v>6.3305550000000004</v>
      </c>
      <c r="L971" s="11">
        <f t="shared" si="203"/>
        <v>6.3755548200000012E-2</v>
      </c>
      <c r="M971" s="11">
        <f t="shared" si="204"/>
        <v>0.9244554489000002</v>
      </c>
      <c r="N971" s="11">
        <f t="shared" si="205"/>
        <v>0.77640522585787008</v>
      </c>
      <c r="O971" s="11">
        <f t="shared" si="197"/>
        <v>294.25758060013277</v>
      </c>
      <c r="P971" s="11">
        <f t="shared" si="198"/>
        <v>0</v>
      </c>
      <c r="Q971" s="9">
        <f t="shared" si="206"/>
        <v>165614.49388542373</v>
      </c>
      <c r="R971" s="9">
        <f t="shared" si="199"/>
        <v>165.61449388542371</v>
      </c>
      <c r="S971" s="9">
        <f t="shared" si="207"/>
        <v>56205.388470143422</v>
      </c>
      <c r="T971" s="38">
        <f t="shared" si="200"/>
        <v>56.205388470143419</v>
      </c>
      <c r="U971" s="38">
        <f t="shared" si="201"/>
        <v>3653.3502505593224</v>
      </c>
      <c r="V971" s="34"/>
      <c r="W971" s="34"/>
      <c r="X971" s="34"/>
      <c r="Y971" s="34"/>
      <c r="Z971" s="34"/>
      <c r="AA971" s="34"/>
      <c r="AB971" s="34"/>
      <c r="AC971" s="34"/>
      <c r="AD971" s="34"/>
      <c r="AE971" s="34"/>
      <c r="AF971" s="34"/>
      <c r="AG971" s="34"/>
    </row>
    <row r="972" spans="2:33" x14ac:dyDescent="0.75">
      <c r="B972" s="4" t="s">
        <v>9</v>
      </c>
      <c r="C972" s="4">
        <v>968</v>
      </c>
      <c r="D972" s="4">
        <v>379</v>
      </c>
      <c r="E972" s="4">
        <f t="shared" si="195"/>
        <v>14.472222222222221</v>
      </c>
      <c r="F972" s="11">
        <v>52.1</v>
      </c>
      <c r="G972" s="11">
        <f t="shared" si="202"/>
        <v>-6.9444444444444642E-2</v>
      </c>
      <c r="H972" s="11">
        <f t="shared" si="196"/>
        <v>-0.25</v>
      </c>
      <c r="I972" s="11">
        <f>'Vehicle Data'!$B$6*'WLTP Calculations'!G972</f>
        <v>-20.325416666666726</v>
      </c>
      <c r="J972" s="11">
        <f>'Vehicle Data'!$B$6*9.81*'Vehicle Data'!$B$8</f>
        <v>57.42499320000001</v>
      </c>
      <c r="K972" s="11">
        <f>0.5*(1.225*'Vehicle Data'!B$9*'Vehicle Data'!B$7*'WLTP Calculations'!F972)</f>
        <v>6.3184275000000003</v>
      </c>
      <c r="L972" s="11">
        <f t="shared" si="203"/>
        <v>4.3418004033333284E-2</v>
      </c>
      <c r="M972" s="11">
        <f t="shared" si="204"/>
        <v>0.62835500281573997</v>
      </c>
      <c r="N972" s="11">
        <f t="shared" si="205"/>
        <v>0.42126766573981383</v>
      </c>
      <c r="O972" s="11">
        <f t="shared" si="197"/>
        <v>160.08171298112924</v>
      </c>
      <c r="P972" s="11">
        <f t="shared" si="198"/>
        <v>0</v>
      </c>
      <c r="Q972" s="9">
        <f t="shared" si="206"/>
        <v>165774.57559840486</v>
      </c>
      <c r="R972" s="9">
        <f t="shared" si="199"/>
        <v>165.77457559840485</v>
      </c>
      <c r="S972" s="9">
        <f t="shared" si="207"/>
        <v>56205.388470143422</v>
      </c>
      <c r="T972" s="38">
        <f t="shared" si="200"/>
        <v>56.205388470143419</v>
      </c>
      <c r="U972" s="38">
        <f t="shared" si="201"/>
        <v>3653.3502505593224</v>
      </c>
      <c r="V972" s="34"/>
      <c r="W972" s="34"/>
      <c r="X972" s="34"/>
      <c r="Y972" s="34"/>
      <c r="Z972" s="34"/>
      <c r="AA972" s="34"/>
      <c r="AB972" s="34"/>
      <c r="AC972" s="34"/>
      <c r="AD972" s="34"/>
      <c r="AE972" s="34"/>
      <c r="AF972" s="34"/>
      <c r="AG972" s="34"/>
    </row>
    <row r="973" spans="2:33" x14ac:dyDescent="0.75">
      <c r="B973" s="4" t="s">
        <v>9</v>
      </c>
      <c r="C973" s="4">
        <v>969</v>
      </c>
      <c r="D973" s="4">
        <v>380</v>
      </c>
      <c r="E973" s="4">
        <f t="shared" si="195"/>
        <v>14.361111111111111</v>
      </c>
      <c r="F973" s="11">
        <v>51.7</v>
      </c>
      <c r="G973" s="11">
        <f t="shared" si="202"/>
        <v>-0.16666666666666696</v>
      </c>
      <c r="H973" s="11">
        <f t="shared" si="196"/>
        <v>-0.60000000000000142</v>
      </c>
      <c r="I973" s="11">
        <f>'Vehicle Data'!$B$6*'WLTP Calculations'!G973</f>
        <v>-48.781000000000091</v>
      </c>
      <c r="J973" s="11">
        <f>'Vehicle Data'!$B$6*9.81*'Vehicle Data'!$B$8</f>
        <v>57.42499320000001</v>
      </c>
      <c r="K973" s="11">
        <f>0.5*(1.225*'Vehicle Data'!B$9*'Vehicle Data'!B$7*'WLTP Calculations'!F973)</f>
        <v>6.2699175000000009</v>
      </c>
      <c r="L973" s="11">
        <f t="shared" si="203"/>
        <v>1.491391069999992E-2</v>
      </c>
      <c r="M973" s="11">
        <f t="shared" si="204"/>
        <v>0.21418032866388773</v>
      </c>
      <c r="N973" s="11">
        <f t="shared" si="205"/>
        <v>-0.16175510025648049</v>
      </c>
      <c r="O973" s="11">
        <f t="shared" si="197"/>
        <v>0</v>
      </c>
      <c r="P973" s="11">
        <f t="shared" si="198"/>
        <v>-61.628693197719066</v>
      </c>
      <c r="Q973" s="9">
        <f t="shared" si="206"/>
        <v>165774.57559840486</v>
      </c>
      <c r="R973" s="9">
        <f t="shared" si="199"/>
        <v>165.77457559840485</v>
      </c>
      <c r="S973" s="9">
        <f t="shared" si="207"/>
        <v>56267.017163341137</v>
      </c>
      <c r="T973" s="38">
        <f t="shared" si="200"/>
        <v>56.267017163341137</v>
      </c>
      <c r="U973" s="38">
        <f t="shared" si="201"/>
        <v>3657.3561156171741</v>
      </c>
      <c r="V973" s="34"/>
      <c r="W973" s="34"/>
      <c r="X973" s="34"/>
      <c r="Y973" s="34"/>
      <c r="Z973" s="34"/>
      <c r="AA973" s="34"/>
      <c r="AB973" s="34"/>
      <c r="AC973" s="34"/>
      <c r="AD973" s="34"/>
      <c r="AE973" s="34"/>
      <c r="AF973" s="34"/>
      <c r="AG973" s="34"/>
    </row>
    <row r="974" spans="2:33" x14ac:dyDescent="0.75">
      <c r="B974" s="4" t="s">
        <v>9</v>
      </c>
      <c r="C974" s="4">
        <v>970</v>
      </c>
      <c r="D974" s="4">
        <v>381</v>
      </c>
      <c r="E974" s="4">
        <f t="shared" si="195"/>
        <v>14.138888888888888</v>
      </c>
      <c r="F974" s="11">
        <v>50.9</v>
      </c>
      <c r="G974" s="11">
        <f t="shared" si="202"/>
        <v>-0.34722222222222143</v>
      </c>
      <c r="H974" s="11">
        <f t="shared" si="196"/>
        <v>-1.25</v>
      </c>
      <c r="I974" s="11">
        <f>'Vehicle Data'!$B$6*'WLTP Calculations'!G974</f>
        <v>-101.62708333333312</v>
      </c>
      <c r="J974" s="11">
        <f>'Vehicle Data'!$B$6*9.81*'Vehicle Data'!$B$8</f>
        <v>57.42499320000001</v>
      </c>
      <c r="K974" s="11">
        <f>0.5*(1.225*'Vehicle Data'!B$9*'Vehicle Data'!B$7*'WLTP Calculations'!F974)</f>
        <v>6.1728975000000004</v>
      </c>
      <c r="L974" s="11">
        <f t="shared" si="203"/>
        <v>-3.8029192633333112E-2</v>
      </c>
      <c r="M974" s="11">
        <f t="shared" si="204"/>
        <v>-0.53769052917684867</v>
      </c>
      <c r="N974" s="11">
        <f t="shared" si="205"/>
        <v>-1.2245719616106452</v>
      </c>
      <c r="O974" s="11">
        <f t="shared" si="197"/>
        <v>0</v>
      </c>
      <c r="P974" s="11">
        <f t="shared" si="198"/>
        <v>-467.78648933526648</v>
      </c>
      <c r="Q974" s="9">
        <f t="shared" si="206"/>
        <v>165774.57559840486</v>
      </c>
      <c r="R974" s="9">
        <f t="shared" si="199"/>
        <v>165.77457559840485</v>
      </c>
      <c r="S974" s="9">
        <f t="shared" si="207"/>
        <v>56734.803652676404</v>
      </c>
      <c r="T974" s="38">
        <f t="shared" si="200"/>
        <v>56.734803652676405</v>
      </c>
      <c r="U974" s="38">
        <f t="shared" si="201"/>
        <v>3687.7622374239663</v>
      </c>
      <c r="V974" s="34"/>
      <c r="W974" s="34"/>
      <c r="X974" s="34"/>
      <c r="Y974" s="34"/>
      <c r="Z974" s="34"/>
      <c r="AA974" s="34"/>
      <c r="AB974" s="34"/>
      <c r="AC974" s="34"/>
      <c r="AD974" s="34"/>
      <c r="AE974" s="34"/>
      <c r="AF974" s="34"/>
      <c r="AG974" s="34"/>
    </row>
    <row r="975" spans="2:33" x14ac:dyDescent="0.75">
      <c r="B975" s="4" t="s">
        <v>9</v>
      </c>
      <c r="C975" s="4">
        <v>971</v>
      </c>
      <c r="D975" s="4">
        <v>382</v>
      </c>
      <c r="E975" s="4">
        <f t="shared" si="195"/>
        <v>13.666666666666668</v>
      </c>
      <c r="F975" s="11">
        <v>49.2</v>
      </c>
      <c r="G975" s="11">
        <f t="shared" si="202"/>
        <v>-0.69444444444444375</v>
      </c>
      <c r="H975" s="11">
        <f t="shared" si="196"/>
        <v>-2.5</v>
      </c>
      <c r="I975" s="11">
        <f>'Vehicle Data'!$B$6*'WLTP Calculations'!G975</f>
        <v>-203.25416666666649</v>
      </c>
      <c r="J975" s="11">
        <f>'Vehicle Data'!$B$6*9.81*'Vehicle Data'!$B$8</f>
        <v>57.42499320000001</v>
      </c>
      <c r="K975" s="11">
        <f>0.5*(1.225*'Vehicle Data'!B$9*'Vehicle Data'!B$7*'WLTP Calculations'!F975)</f>
        <v>5.966730000000001</v>
      </c>
      <c r="L975" s="11">
        <f t="shared" si="203"/>
        <v>-0.13986244346666646</v>
      </c>
      <c r="M975" s="11">
        <f t="shared" si="204"/>
        <v>-1.9114533940444418</v>
      </c>
      <c r="N975" s="11">
        <f t="shared" si="205"/>
        <v>-2.7828377219347216</v>
      </c>
      <c r="O975" s="11">
        <f t="shared" si="197"/>
        <v>0</v>
      </c>
      <c r="P975" s="11">
        <f t="shared" si="198"/>
        <v>-1065.8268475009984</v>
      </c>
      <c r="Q975" s="9">
        <f t="shared" si="206"/>
        <v>165774.57559840486</v>
      </c>
      <c r="R975" s="9">
        <f t="shared" si="199"/>
        <v>165.77457559840485</v>
      </c>
      <c r="S975" s="9">
        <f t="shared" si="207"/>
        <v>57800.630500177402</v>
      </c>
      <c r="T975" s="38">
        <f t="shared" si="200"/>
        <v>57.800630500177405</v>
      </c>
      <c r="U975" s="38">
        <f t="shared" si="201"/>
        <v>3757.0409825115312</v>
      </c>
      <c r="V975" s="34"/>
      <c r="W975" s="34"/>
      <c r="X975" s="34"/>
      <c r="Y975" s="34"/>
      <c r="Z975" s="34"/>
      <c r="AA975" s="34"/>
      <c r="AB975" s="34"/>
      <c r="AC975" s="34"/>
      <c r="AD975" s="34"/>
      <c r="AE975" s="34"/>
      <c r="AF975" s="34"/>
      <c r="AG975" s="34"/>
    </row>
    <row r="976" spans="2:33" x14ac:dyDescent="0.75">
      <c r="B976" s="4" t="s">
        <v>9</v>
      </c>
      <c r="C976" s="4">
        <v>972</v>
      </c>
      <c r="D976" s="4">
        <v>383</v>
      </c>
      <c r="E976" s="4">
        <f t="shared" si="195"/>
        <v>12.75</v>
      </c>
      <c r="F976" s="11">
        <v>45.9</v>
      </c>
      <c r="G976" s="11">
        <f t="shared" si="202"/>
        <v>-1.1944444444444446</v>
      </c>
      <c r="H976" s="11">
        <f t="shared" si="196"/>
        <v>-4.3000000000000007</v>
      </c>
      <c r="I976" s="11">
        <f>'Vehicle Data'!$B$6*'WLTP Calculations'!G976</f>
        <v>-349.59716666666679</v>
      </c>
      <c r="J976" s="11">
        <f>'Vehicle Data'!$B$6*9.81*'Vehicle Data'!$B$8</f>
        <v>57.42499320000001</v>
      </c>
      <c r="K976" s="11">
        <f>0.5*(1.225*'Vehicle Data'!B$9*'Vehicle Data'!B$7*'WLTP Calculations'!F976)</f>
        <v>5.5665225000000005</v>
      </c>
      <c r="L976" s="11">
        <f t="shared" si="203"/>
        <v>-0.28660565096666674</v>
      </c>
      <c r="M976" s="11">
        <f t="shared" si="204"/>
        <v>-3.6542220498250009</v>
      </c>
      <c r="N976" s="11">
        <f t="shared" si="205"/>
        <v>-3.9053239485810192</v>
      </c>
      <c r="O976" s="11">
        <f t="shared" si="197"/>
        <v>0</v>
      </c>
      <c r="P976" s="11">
        <f t="shared" si="198"/>
        <v>-1499.6443962551114</v>
      </c>
      <c r="Q976" s="9">
        <f t="shared" si="206"/>
        <v>165774.57559840486</v>
      </c>
      <c r="R976" s="9">
        <f t="shared" si="199"/>
        <v>165.77457559840485</v>
      </c>
      <c r="S976" s="9">
        <f t="shared" si="207"/>
        <v>59300.274896432515</v>
      </c>
      <c r="T976" s="38">
        <f t="shared" si="200"/>
        <v>59.300274896432512</v>
      </c>
      <c r="U976" s="38">
        <f t="shared" si="201"/>
        <v>3854.5178682681135</v>
      </c>
      <c r="V976" s="34"/>
      <c r="W976" s="34"/>
      <c r="X976" s="34"/>
      <c r="Y976" s="34"/>
      <c r="Z976" s="34"/>
      <c r="AA976" s="34"/>
      <c r="AB976" s="34"/>
      <c r="AC976" s="34"/>
      <c r="AD976" s="34"/>
      <c r="AE976" s="34"/>
      <c r="AF976" s="34"/>
      <c r="AG976" s="34"/>
    </row>
    <row r="977" spans="2:33" x14ac:dyDescent="0.75">
      <c r="B977" s="4" t="s">
        <v>9</v>
      </c>
      <c r="C977" s="4">
        <v>973</v>
      </c>
      <c r="D977" s="4">
        <v>384</v>
      </c>
      <c r="E977" s="4">
        <f t="shared" si="195"/>
        <v>11.277777777777779</v>
      </c>
      <c r="F977" s="11">
        <v>40.6</v>
      </c>
      <c r="G977" s="11">
        <f t="shared" si="202"/>
        <v>-1.4722222222222223</v>
      </c>
      <c r="H977" s="11">
        <f t="shared" si="196"/>
        <v>-5.3000000000000007</v>
      </c>
      <c r="I977" s="11">
        <f>'Vehicle Data'!$B$6*'WLTP Calculations'!G977</f>
        <v>-430.89883333333341</v>
      </c>
      <c r="J977" s="11">
        <f>'Vehicle Data'!$B$6*9.81*'Vehicle Data'!$B$8</f>
        <v>57.42499320000001</v>
      </c>
      <c r="K977" s="11">
        <f>0.5*(1.225*'Vehicle Data'!B$9*'Vehicle Data'!B$7*'WLTP Calculations'!F977)</f>
        <v>4.9237650000000004</v>
      </c>
      <c r="L977" s="11">
        <f t="shared" si="203"/>
        <v>-0.36855007513333338</v>
      </c>
      <c r="M977" s="11">
        <f t="shared" si="204"/>
        <v>-4.1564258473370375</v>
      </c>
      <c r="N977" s="11">
        <f t="shared" si="205"/>
        <v>-3.8882833392180558</v>
      </c>
      <c r="O977" s="11">
        <f t="shared" si="197"/>
        <v>0</v>
      </c>
      <c r="P977" s="11">
        <f t="shared" si="198"/>
        <v>-1496.9890855989515</v>
      </c>
      <c r="Q977" s="9">
        <f t="shared" si="206"/>
        <v>165774.57559840486</v>
      </c>
      <c r="R977" s="9">
        <f t="shared" si="199"/>
        <v>165.77457559840485</v>
      </c>
      <c r="S977" s="9">
        <f t="shared" si="207"/>
        <v>60797.263982031465</v>
      </c>
      <c r="T977" s="38">
        <f t="shared" si="200"/>
        <v>60.797263982031467</v>
      </c>
      <c r="U977" s="38">
        <f t="shared" si="201"/>
        <v>3951.8221588320453</v>
      </c>
      <c r="V977" s="34"/>
      <c r="W977" s="34"/>
      <c r="X977" s="34"/>
      <c r="Y977" s="34"/>
      <c r="Z977" s="34"/>
      <c r="AA977" s="34"/>
      <c r="AB977" s="34"/>
      <c r="AC977" s="34"/>
      <c r="AD977" s="34"/>
      <c r="AE977" s="34"/>
      <c r="AF977" s="34"/>
      <c r="AG977" s="34"/>
    </row>
    <row r="978" spans="2:33" x14ac:dyDescent="0.75">
      <c r="B978" s="4" t="s">
        <v>9</v>
      </c>
      <c r="C978" s="4">
        <v>974</v>
      </c>
      <c r="D978" s="4">
        <v>385</v>
      </c>
      <c r="E978" s="4">
        <f t="shared" si="195"/>
        <v>9.8055555555555554</v>
      </c>
      <c r="F978" s="11">
        <v>35.299999999999997</v>
      </c>
      <c r="G978" s="11">
        <f t="shared" si="202"/>
        <v>-1.4722222222222223</v>
      </c>
      <c r="H978" s="11">
        <f t="shared" si="196"/>
        <v>-5.3000000000000007</v>
      </c>
      <c r="I978" s="11">
        <f>'Vehicle Data'!$B$6*'WLTP Calculations'!G978</f>
        <v>-430.89883333333341</v>
      </c>
      <c r="J978" s="11">
        <f>'Vehicle Data'!$B$6*9.81*'Vehicle Data'!$B$8</f>
        <v>57.42499320000001</v>
      </c>
      <c r="K978" s="11">
        <f>0.5*(1.225*'Vehicle Data'!B$9*'Vehicle Data'!B$7*'WLTP Calculations'!F978)</f>
        <v>4.2810075000000003</v>
      </c>
      <c r="L978" s="11">
        <f t="shared" si="203"/>
        <v>-0.36919283263333341</v>
      </c>
      <c r="M978" s="11">
        <f t="shared" si="204"/>
        <v>-3.6201408310990746</v>
      </c>
      <c r="N978" s="11">
        <f t="shared" si="205"/>
        <v>-3.3510520411050932</v>
      </c>
      <c r="O978" s="11">
        <f t="shared" si="197"/>
        <v>0</v>
      </c>
      <c r="P978" s="11">
        <f t="shared" si="198"/>
        <v>-1293.5060878665661</v>
      </c>
      <c r="Q978" s="9">
        <f t="shared" si="206"/>
        <v>165774.57559840486</v>
      </c>
      <c r="R978" s="9">
        <f t="shared" si="199"/>
        <v>165.77457559840485</v>
      </c>
      <c r="S978" s="9">
        <f t="shared" si="207"/>
        <v>62090.770069898033</v>
      </c>
      <c r="T978" s="38">
        <f t="shared" si="200"/>
        <v>62.090770069898035</v>
      </c>
      <c r="U978" s="38">
        <f t="shared" si="201"/>
        <v>4035.9000545433723</v>
      </c>
      <c r="V978" s="34"/>
      <c r="W978" s="34"/>
      <c r="X978" s="34"/>
      <c r="Y978" s="34"/>
      <c r="Z978" s="34"/>
      <c r="AA978" s="34"/>
      <c r="AB978" s="34"/>
      <c r="AC978" s="34"/>
      <c r="AD978" s="34"/>
      <c r="AE978" s="34"/>
      <c r="AF978" s="34"/>
      <c r="AG978" s="34"/>
    </row>
    <row r="979" spans="2:33" x14ac:dyDescent="0.75">
      <c r="B979" s="4" t="s">
        <v>9</v>
      </c>
      <c r="C979" s="4">
        <v>975</v>
      </c>
      <c r="D979" s="4">
        <v>386</v>
      </c>
      <c r="E979" s="4">
        <f t="shared" si="195"/>
        <v>8.3333333333333339</v>
      </c>
      <c r="F979" s="11">
        <v>30</v>
      </c>
      <c r="G979" s="11">
        <f t="shared" si="202"/>
        <v>-1.4722222222222223</v>
      </c>
      <c r="H979" s="11">
        <f t="shared" si="196"/>
        <v>-5.2999999999999989</v>
      </c>
      <c r="I979" s="11">
        <f>'Vehicle Data'!$B$6*'WLTP Calculations'!G979</f>
        <v>-430.89883333333341</v>
      </c>
      <c r="J979" s="11">
        <f>'Vehicle Data'!$B$6*9.81*'Vehicle Data'!$B$8</f>
        <v>57.42499320000001</v>
      </c>
      <c r="K979" s="11">
        <f>0.5*(1.225*'Vehicle Data'!B$9*'Vehicle Data'!B$7*'WLTP Calculations'!F979)</f>
        <v>3.6382500000000002</v>
      </c>
      <c r="L979" s="11">
        <f t="shared" si="203"/>
        <v>-0.36983559013333339</v>
      </c>
      <c r="M979" s="11">
        <f t="shared" si="204"/>
        <v>-3.0819632511111119</v>
      </c>
      <c r="N979" s="11">
        <f t="shared" si="205"/>
        <v>-2.8258736734550931</v>
      </c>
      <c r="O979" s="11">
        <f t="shared" si="197"/>
        <v>0</v>
      </c>
      <c r="P979" s="11">
        <f t="shared" si="198"/>
        <v>-1093.613111627121</v>
      </c>
      <c r="Q979" s="9">
        <f t="shared" si="206"/>
        <v>165774.57559840486</v>
      </c>
      <c r="R979" s="9">
        <f t="shared" si="199"/>
        <v>165.77457559840485</v>
      </c>
      <c r="S979" s="9">
        <f t="shared" si="207"/>
        <v>63184.383181525154</v>
      </c>
      <c r="T979" s="38">
        <f t="shared" si="200"/>
        <v>63.184383181525156</v>
      </c>
      <c r="U979" s="38">
        <f t="shared" si="201"/>
        <v>4106.9849067991354</v>
      </c>
      <c r="V979" s="34"/>
      <c r="W979" s="34"/>
      <c r="X979" s="34"/>
      <c r="Y979" s="34"/>
      <c r="Z979" s="34"/>
      <c r="AA979" s="34"/>
      <c r="AB979" s="34"/>
      <c r="AC979" s="34"/>
      <c r="AD979" s="34"/>
      <c r="AE979" s="34"/>
      <c r="AF979" s="34"/>
      <c r="AG979" s="34"/>
    </row>
    <row r="980" spans="2:33" x14ac:dyDescent="0.75">
      <c r="B980" s="4" t="s">
        <v>9</v>
      </c>
      <c r="C980" s="4">
        <v>976</v>
      </c>
      <c r="D980" s="4">
        <v>387</v>
      </c>
      <c r="E980" s="4">
        <f t="shared" si="195"/>
        <v>6.8611111111111107</v>
      </c>
      <c r="F980" s="11">
        <v>24.7</v>
      </c>
      <c r="G980" s="11">
        <f t="shared" si="202"/>
        <v>-1.4861111111111112</v>
      </c>
      <c r="H980" s="11">
        <f t="shared" si="196"/>
        <v>-5.35</v>
      </c>
      <c r="I980" s="11">
        <f>'Vehicle Data'!$B$6*'WLTP Calculations'!G980</f>
        <v>-434.96391666666676</v>
      </c>
      <c r="J980" s="11">
        <f>'Vehicle Data'!$B$6*9.81*'Vehicle Data'!$B$8</f>
        <v>57.42499320000001</v>
      </c>
      <c r="K980" s="11">
        <f>0.5*(1.225*'Vehicle Data'!B$9*'Vehicle Data'!B$7*'WLTP Calculations'!F980)</f>
        <v>2.9954925000000001</v>
      </c>
      <c r="L980" s="11">
        <f t="shared" si="203"/>
        <v>-0.37454343096666676</v>
      </c>
      <c r="M980" s="11">
        <f t="shared" si="204"/>
        <v>-2.5697840957990747</v>
      </c>
      <c r="N980" s="11">
        <f t="shared" si="205"/>
        <v>-2.0726983439398152</v>
      </c>
      <c r="O980" s="11">
        <f t="shared" si="197"/>
        <v>0</v>
      </c>
      <c r="P980" s="11">
        <f t="shared" si="198"/>
        <v>-804.20695744864827</v>
      </c>
      <c r="Q980" s="9">
        <f t="shared" si="206"/>
        <v>165774.57559840486</v>
      </c>
      <c r="R980" s="9">
        <f t="shared" si="199"/>
        <v>165.77457559840485</v>
      </c>
      <c r="S980" s="9">
        <f t="shared" si="207"/>
        <v>63988.590138973799</v>
      </c>
      <c r="T980" s="38">
        <f t="shared" si="200"/>
        <v>63.988590138973798</v>
      </c>
      <c r="U980" s="38">
        <f t="shared" si="201"/>
        <v>4159.258359033297</v>
      </c>
      <c r="V980" s="34"/>
      <c r="W980" s="34"/>
      <c r="X980" s="34"/>
      <c r="Y980" s="34"/>
      <c r="Z980" s="34"/>
      <c r="AA980" s="34"/>
      <c r="AB980" s="34"/>
      <c r="AC980" s="34"/>
      <c r="AD980" s="34"/>
      <c r="AE980" s="34"/>
      <c r="AF980" s="34"/>
      <c r="AG980" s="34"/>
    </row>
    <row r="981" spans="2:33" x14ac:dyDescent="0.75">
      <c r="B981" s="4" t="s">
        <v>9</v>
      </c>
      <c r="C981" s="4">
        <v>977</v>
      </c>
      <c r="D981" s="4">
        <v>388</v>
      </c>
      <c r="E981" s="4">
        <f t="shared" si="195"/>
        <v>5.3611111111111116</v>
      </c>
      <c r="F981" s="11">
        <v>19.3</v>
      </c>
      <c r="G981" s="11">
        <f t="shared" si="202"/>
        <v>-1.208333333333333</v>
      </c>
      <c r="H981" s="11">
        <f t="shared" si="196"/>
        <v>-4.3499999999999996</v>
      </c>
      <c r="I981" s="11">
        <f>'Vehicle Data'!$B$6*'WLTP Calculations'!G981</f>
        <v>-353.66224999999997</v>
      </c>
      <c r="J981" s="11">
        <f>'Vehicle Data'!$B$6*9.81*'Vehicle Data'!$B$8</f>
        <v>57.42499320000001</v>
      </c>
      <c r="K981" s="11">
        <f>0.5*(1.225*'Vehicle Data'!B$9*'Vehicle Data'!B$7*'WLTP Calculations'!F981)</f>
        <v>2.3406075000000004</v>
      </c>
      <c r="L981" s="11">
        <f t="shared" si="203"/>
        <v>-0.29389664929999998</v>
      </c>
      <c r="M981" s="11">
        <f t="shared" si="204"/>
        <v>-1.5756125920805555</v>
      </c>
      <c r="N981" s="11">
        <f t="shared" si="205"/>
        <v>-1.2069278296699077</v>
      </c>
      <c r="O981" s="11">
        <f t="shared" si="197"/>
        <v>0</v>
      </c>
      <c r="P981" s="11">
        <f t="shared" si="198"/>
        <v>-469.4949257415941</v>
      </c>
      <c r="Q981" s="9">
        <f t="shared" si="206"/>
        <v>165774.57559840486</v>
      </c>
      <c r="R981" s="9">
        <f t="shared" si="199"/>
        <v>165.77457559840485</v>
      </c>
      <c r="S981" s="9">
        <f t="shared" si="207"/>
        <v>64458.085064715393</v>
      </c>
      <c r="T981" s="38">
        <f t="shared" si="200"/>
        <v>64.458085064715391</v>
      </c>
      <c r="U981" s="38">
        <f t="shared" si="201"/>
        <v>4189.7755292065003</v>
      </c>
      <c r="V981" s="34"/>
      <c r="W981" s="34"/>
      <c r="X981" s="34"/>
      <c r="Y981" s="34"/>
      <c r="Z981" s="34"/>
      <c r="AA981" s="34"/>
      <c r="AB981" s="34"/>
      <c r="AC981" s="34"/>
      <c r="AD981" s="34"/>
      <c r="AE981" s="34"/>
      <c r="AF981" s="34"/>
      <c r="AG981" s="34"/>
    </row>
    <row r="982" spans="2:33" x14ac:dyDescent="0.75">
      <c r="B982" s="4" t="s">
        <v>9</v>
      </c>
      <c r="C982" s="4">
        <v>978</v>
      </c>
      <c r="D982" s="4">
        <v>389</v>
      </c>
      <c r="E982" s="4">
        <f t="shared" si="195"/>
        <v>4.4444444444444446</v>
      </c>
      <c r="F982" s="11">
        <v>16</v>
      </c>
      <c r="G982" s="11">
        <f t="shared" si="202"/>
        <v>-0.84722222222222254</v>
      </c>
      <c r="H982" s="11">
        <f t="shared" si="196"/>
        <v>-3.0500000000000007</v>
      </c>
      <c r="I982" s="11">
        <f>'Vehicle Data'!$B$6*'WLTP Calculations'!G982</f>
        <v>-247.97008333333346</v>
      </c>
      <c r="J982" s="11">
        <f>'Vehicle Data'!$B$6*9.81*'Vehicle Data'!$B$8</f>
        <v>57.42499320000001</v>
      </c>
      <c r="K982" s="11">
        <f>0.5*(1.225*'Vehicle Data'!B$9*'Vehicle Data'!B$7*'WLTP Calculations'!F982)</f>
        <v>1.9404000000000001</v>
      </c>
      <c r="L982" s="11">
        <f t="shared" si="203"/>
        <v>-0.18860469013333345</v>
      </c>
      <c r="M982" s="11">
        <f t="shared" si="204"/>
        <v>-0.83824306725925979</v>
      </c>
      <c r="N982" s="11">
        <f t="shared" si="205"/>
        <v>-0.70589812165185228</v>
      </c>
      <c r="O982" s="11">
        <f t="shared" si="197"/>
        <v>0</v>
      </c>
      <c r="P982" s="11">
        <f t="shared" si="198"/>
        <v>-275.30026744422241</v>
      </c>
      <c r="Q982" s="9">
        <f t="shared" si="206"/>
        <v>165774.57559840486</v>
      </c>
      <c r="R982" s="9">
        <f t="shared" si="199"/>
        <v>165.77457559840485</v>
      </c>
      <c r="S982" s="9">
        <f t="shared" si="207"/>
        <v>64733.385332159618</v>
      </c>
      <c r="T982" s="38">
        <f t="shared" si="200"/>
        <v>64.733385332159614</v>
      </c>
      <c r="U982" s="38">
        <f t="shared" si="201"/>
        <v>4207.670046590375</v>
      </c>
      <c r="V982" s="34"/>
      <c r="W982" s="34"/>
      <c r="X982" s="34"/>
      <c r="Y982" s="34"/>
      <c r="Z982" s="34"/>
      <c r="AA982" s="34"/>
      <c r="AB982" s="34"/>
      <c r="AC982" s="34"/>
      <c r="AD982" s="34"/>
      <c r="AE982" s="34"/>
      <c r="AF982" s="34"/>
      <c r="AG982" s="34"/>
    </row>
    <row r="983" spans="2:33" x14ac:dyDescent="0.75">
      <c r="B983" s="4" t="s">
        <v>9</v>
      </c>
      <c r="C983" s="4">
        <v>979</v>
      </c>
      <c r="D983" s="4">
        <v>390</v>
      </c>
      <c r="E983" s="4">
        <f t="shared" si="195"/>
        <v>3.6666666666666665</v>
      </c>
      <c r="F983" s="11">
        <v>13.2</v>
      </c>
      <c r="G983" s="11">
        <f t="shared" si="202"/>
        <v>-0.73611111111111138</v>
      </c>
      <c r="H983" s="11">
        <f t="shared" si="196"/>
        <v>-2.6500000000000004</v>
      </c>
      <c r="I983" s="11">
        <f>'Vehicle Data'!$B$6*'WLTP Calculations'!G983</f>
        <v>-215.44941666666676</v>
      </c>
      <c r="J983" s="11">
        <f>'Vehicle Data'!$B$6*9.81*'Vehicle Data'!$B$8</f>
        <v>57.42499320000001</v>
      </c>
      <c r="K983" s="11">
        <f>0.5*(1.225*'Vehicle Data'!B$9*'Vehicle Data'!B$7*'WLTP Calculations'!F983)</f>
        <v>1.60083</v>
      </c>
      <c r="L983" s="11">
        <f t="shared" si="203"/>
        <v>-0.15642359346666673</v>
      </c>
      <c r="M983" s="11">
        <f t="shared" si="204"/>
        <v>-0.57355317604444467</v>
      </c>
      <c r="N983" s="11">
        <f t="shared" si="205"/>
        <v>-0.46531950904212965</v>
      </c>
      <c r="O983" s="11">
        <f t="shared" si="197"/>
        <v>0</v>
      </c>
      <c r="P983" s="11">
        <f t="shared" si="198"/>
        <v>-181.93992803547269</v>
      </c>
      <c r="Q983" s="9">
        <f t="shared" si="206"/>
        <v>165774.57559840486</v>
      </c>
      <c r="R983" s="9">
        <f t="shared" si="199"/>
        <v>165.77457559840485</v>
      </c>
      <c r="S983" s="9">
        <f t="shared" si="207"/>
        <v>64915.325260195088</v>
      </c>
      <c r="T983" s="38">
        <f t="shared" si="200"/>
        <v>64.91532526019509</v>
      </c>
      <c r="U983" s="38">
        <f t="shared" si="201"/>
        <v>4219.4961419126812</v>
      </c>
      <c r="V983" s="34"/>
      <c r="W983" s="34"/>
      <c r="X983" s="34"/>
      <c r="Y983" s="34"/>
      <c r="Z983" s="34"/>
      <c r="AA983" s="34"/>
      <c r="AB983" s="34"/>
      <c r="AC983" s="34"/>
      <c r="AD983" s="34"/>
      <c r="AE983" s="34"/>
      <c r="AF983" s="34"/>
      <c r="AG983" s="34"/>
    </row>
    <row r="984" spans="2:33" x14ac:dyDescent="0.75">
      <c r="B984" s="4" t="s">
        <v>9</v>
      </c>
      <c r="C984" s="4">
        <v>980</v>
      </c>
      <c r="D984" s="4">
        <v>391</v>
      </c>
      <c r="E984" s="4">
        <f t="shared" si="195"/>
        <v>2.9722222222222219</v>
      </c>
      <c r="F984" s="11">
        <v>10.7</v>
      </c>
      <c r="G984" s="11">
        <f t="shared" si="202"/>
        <v>-0.61111111111111094</v>
      </c>
      <c r="H984" s="11">
        <f t="shared" si="196"/>
        <v>-2.1999999999999993</v>
      </c>
      <c r="I984" s="11">
        <f>'Vehicle Data'!$B$6*'WLTP Calculations'!G984</f>
        <v>-178.86366666666663</v>
      </c>
      <c r="J984" s="11">
        <f>'Vehicle Data'!$B$6*9.81*'Vehicle Data'!$B$8</f>
        <v>57.42499320000001</v>
      </c>
      <c r="K984" s="11">
        <f>0.5*(1.225*'Vehicle Data'!B$9*'Vehicle Data'!B$7*'WLTP Calculations'!F984)</f>
        <v>1.2976425</v>
      </c>
      <c r="L984" s="11">
        <f t="shared" si="203"/>
        <v>-0.12014103096666662</v>
      </c>
      <c r="M984" s="11">
        <f t="shared" si="204"/>
        <v>-0.35708584203981464</v>
      </c>
      <c r="N984" s="11">
        <f t="shared" si="205"/>
        <v>-0.28094766970138874</v>
      </c>
      <c r="O984" s="11">
        <f t="shared" si="197"/>
        <v>0</v>
      </c>
      <c r="P984" s="11">
        <f t="shared" si="198"/>
        <v>-110.13148652294439</v>
      </c>
      <c r="Q984" s="9">
        <f t="shared" si="206"/>
        <v>165774.57559840486</v>
      </c>
      <c r="R984" s="9">
        <f t="shared" si="199"/>
        <v>165.77457559840485</v>
      </c>
      <c r="S984" s="9">
        <f t="shared" si="207"/>
        <v>65025.456746718031</v>
      </c>
      <c r="T984" s="38">
        <f t="shared" si="200"/>
        <v>65.025456746718035</v>
      </c>
      <c r="U984" s="38">
        <f t="shared" si="201"/>
        <v>4226.6546885366724</v>
      </c>
      <c r="V984" s="34"/>
      <c r="W984" s="34"/>
      <c r="X984" s="34"/>
      <c r="Y984" s="34"/>
      <c r="Z984" s="34"/>
      <c r="AA984" s="34"/>
      <c r="AB984" s="34"/>
      <c r="AC984" s="34"/>
      <c r="AD984" s="34"/>
      <c r="AE984" s="34"/>
      <c r="AF984" s="34"/>
      <c r="AG984" s="34"/>
    </row>
    <row r="985" spans="2:33" x14ac:dyDescent="0.75">
      <c r="B985" s="4" t="s">
        <v>9</v>
      </c>
      <c r="C985" s="4">
        <v>981</v>
      </c>
      <c r="D985" s="4">
        <v>392</v>
      </c>
      <c r="E985" s="4">
        <f t="shared" si="195"/>
        <v>2.4444444444444446</v>
      </c>
      <c r="F985" s="11">
        <v>8.8000000000000007</v>
      </c>
      <c r="G985" s="11">
        <f t="shared" si="202"/>
        <v>-0.48611111111111094</v>
      </c>
      <c r="H985" s="11">
        <f t="shared" si="196"/>
        <v>-1.7499999999999996</v>
      </c>
      <c r="I985" s="11">
        <f>'Vehicle Data'!$B$6*'WLTP Calculations'!G985</f>
        <v>-142.27791666666664</v>
      </c>
      <c r="J985" s="11">
        <f>'Vehicle Data'!$B$6*9.81*'Vehicle Data'!$B$8</f>
        <v>57.42499320000001</v>
      </c>
      <c r="K985" s="11">
        <f>0.5*(1.225*'Vehicle Data'!B$9*'Vehicle Data'!B$7*'WLTP Calculations'!F985)</f>
        <v>1.0672200000000001</v>
      </c>
      <c r="L985" s="11">
        <f t="shared" si="203"/>
        <v>-8.3785703466666611E-2</v>
      </c>
      <c r="M985" s="11">
        <f t="shared" si="204"/>
        <v>-0.20480949736296283</v>
      </c>
      <c r="N985" s="11">
        <f t="shared" si="205"/>
        <v>-0.17825432548148146</v>
      </c>
      <c r="O985" s="11">
        <f t="shared" si="197"/>
        <v>0</v>
      </c>
      <c r="P985" s="11">
        <f t="shared" si="198"/>
        <v>-70.053949914222216</v>
      </c>
      <c r="Q985" s="9">
        <f t="shared" si="206"/>
        <v>165774.57559840486</v>
      </c>
      <c r="R985" s="9">
        <f t="shared" si="199"/>
        <v>165.77457559840485</v>
      </c>
      <c r="S985" s="9">
        <f t="shared" si="207"/>
        <v>65095.510696632256</v>
      </c>
      <c r="T985" s="38">
        <f t="shared" si="200"/>
        <v>65.09551069663226</v>
      </c>
      <c r="U985" s="38">
        <f t="shared" si="201"/>
        <v>4231.2081952810968</v>
      </c>
      <c r="V985" s="34"/>
      <c r="W985" s="34"/>
      <c r="X985" s="34"/>
      <c r="Y985" s="34"/>
      <c r="Z985" s="34"/>
      <c r="AA985" s="34"/>
      <c r="AB985" s="34"/>
      <c r="AC985" s="34"/>
      <c r="AD985" s="34"/>
      <c r="AE985" s="34"/>
      <c r="AF985" s="34"/>
      <c r="AG985" s="34"/>
    </row>
    <row r="986" spans="2:33" x14ac:dyDescent="0.75">
      <c r="B986" s="4" t="s">
        <v>9</v>
      </c>
      <c r="C986" s="4">
        <v>982</v>
      </c>
      <c r="D986" s="4">
        <v>393</v>
      </c>
      <c r="E986" s="4">
        <f t="shared" si="195"/>
        <v>2</v>
      </c>
      <c r="F986" s="11">
        <v>7.2</v>
      </c>
      <c r="G986" s="11">
        <f t="shared" si="202"/>
        <v>-0.45833333333333348</v>
      </c>
      <c r="H986" s="11">
        <f t="shared" si="196"/>
        <v>-1.6500000000000004</v>
      </c>
      <c r="I986" s="11">
        <f>'Vehicle Data'!$B$6*'WLTP Calculations'!G986</f>
        <v>-134.14775000000006</v>
      </c>
      <c r="J986" s="11">
        <f>'Vehicle Data'!$B$6*9.81*'Vehicle Data'!$B$8</f>
        <v>57.42499320000001</v>
      </c>
      <c r="K986" s="11">
        <f>0.5*(1.225*'Vehicle Data'!B$9*'Vehicle Data'!B$7*'WLTP Calculations'!F986)</f>
        <v>0.87318000000000007</v>
      </c>
      <c r="L986" s="11">
        <f t="shared" si="203"/>
        <v>-7.584957680000004E-2</v>
      </c>
      <c r="M986" s="11">
        <f t="shared" si="204"/>
        <v>-0.15169915360000008</v>
      </c>
      <c r="N986" s="11">
        <f t="shared" si="205"/>
        <v>-0.15568461874212966</v>
      </c>
      <c r="O986" s="11">
        <f t="shared" si="197"/>
        <v>0</v>
      </c>
      <c r="P986" s="11">
        <f t="shared" si="198"/>
        <v>-61.339739784399086</v>
      </c>
      <c r="Q986" s="9">
        <f t="shared" si="206"/>
        <v>165774.57559840486</v>
      </c>
      <c r="R986" s="9">
        <f t="shared" si="199"/>
        <v>165.77457559840485</v>
      </c>
      <c r="S986" s="9">
        <f t="shared" si="207"/>
        <v>65156.850436416658</v>
      </c>
      <c r="T986" s="38">
        <f t="shared" si="200"/>
        <v>65.156850436416661</v>
      </c>
      <c r="U986" s="38">
        <f t="shared" si="201"/>
        <v>4235.1952783670831</v>
      </c>
      <c r="V986" s="34"/>
      <c r="W986" s="34"/>
      <c r="X986" s="34"/>
      <c r="Y986" s="34"/>
      <c r="Z986" s="34"/>
      <c r="AA986" s="34"/>
      <c r="AB986" s="34"/>
      <c r="AC986" s="34"/>
      <c r="AD986" s="34"/>
      <c r="AE986" s="34"/>
      <c r="AF986" s="34"/>
      <c r="AG986" s="34"/>
    </row>
    <row r="987" spans="2:33" x14ac:dyDescent="0.75">
      <c r="B987" s="4" t="s">
        <v>9</v>
      </c>
      <c r="C987" s="4">
        <v>983</v>
      </c>
      <c r="D987" s="4">
        <v>394</v>
      </c>
      <c r="E987" s="4">
        <f t="shared" si="195"/>
        <v>1.5277777777777777</v>
      </c>
      <c r="F987" s="11">
        <v>5.5</v>
      </c>
      <c r="G987" s="11">
        <f t="shared" si="202"/>
        <v>-0.55555555555555558</v>
      </c>
      <c r="H987" s="11">
        <f t="shared" si="196"/>
        <v>-2</v>
      </c>
      <c r="I987" s="11">
        <f>'Vehicle Data'!$B$6*'WLTP Calculations'!G987</f>
        <v>-162.60333333333335</v>
      </c>
      <c r="J987" s="11">
        <f>'Vehicle Data'!$B$6*9.81*'Vehicle Data'!$B$8</f>
        <v>57.42499320000001</v>
      </c>
      <c r="K987" s="11">
        <f>0.5*(1.225*'Vehicle Data'!B$9*'Vehicle Data'!B$7*'WLTP Calculations'!F987)</f>
        <v>0.66701250000000001</v>
      </c>
      <c r="L987" s="11">
        <f t="shared" si="203"/>
        <v>-0.10451132763333333</v>
      </c>
      <c r="M987" s="11">
        <f t="shared" si="204"/>
        <v>-0.15967008388425924</v>
      </c>
      <c r="N987" s="11">
        <f t="shared" si="205"/>
        <v>-0.13363530570509258</v>
      </c>
      <c r="O987" s="11">
        <f t="shared" si="197"/>
        <v>0</v>
      </c>
      <c r="P987" s="11">
        <f t="shared" si="198"/>
        <v>-52.785945753511569</v>
      </c>
      <c r="Q987" s="9">
        <f t="shared" si="206"/>
        <v>165774.57559840486</v>
      </c>
      <c r="R987" s="9">
        <f t="shared" si="199"/>
        <v>165.77457559840485</v>
      </c>
      <c r="S987" s="9">
        <f t="shared" si="207"/>
        <v>65209.636382170167</v>
      </c>
      <c r="T987" s="38">
        <f t="shared" si="200"/>
        <v>65.20963638217016</v>
      </c>
      <c r="U987" s="38">
        <f t="shared" si="201"/>
        <v>4238.6263648410604</v>
      </c>
      <c r="V987" s="34"/>
      <c r="W987" s="34"/>
      <c r="X987" s="34"/>
      <c r="Y987" s="34"/>
      <c r="Z987" s="34"/>
      <c r="AA987" s="34"/>
      <c r="AB987" s="34"/>
      <c r="AC987" s="34"/>
      <c r="AD987" s="34"/>
      <c r="AE987" s="34"/>
      <c r="AF987" s="34"/>
      <c r="AG987" s="34"/>
    </row>
    <row r="988" spans="2:33" x14ac:dyDescent="0.75">
      <c r="B988" s="4" t="s">
        <v>9</v>
      </c>
      <c r="C988" s="4">
        <v>984</v>
      </c>
      <c r="D988" s="4">
        <v>395</v>
      </c>
      <c r="E988" s="4">
        <f t="shared" si="195"/>
        <v>0.88888888888888895</v>
      </c>
      <c r="F988" s="11">
        <v>3.2</v>
      </c>
      <c r="G988" s="11">
        <f t="shared" si="202"/>
        <v>-0.61111111111111105</v>
      </c>
      <c r="H988" s="11">
        <f t="shared" si="196"/>
        <v>-2.2000000000000002</v>
      </c>
      <c r="I988" s="11">
        <f>'Vehicle Data'!$B$6*'WLTP Calculations'!G988</f>
        <v>-178.86366666666666</v>
      </c>
      <c r="J988" s="11">
        <f>'Vehicle Data'!$B$6*9.81*'Vehicle Data'!$B$8</f>
        <v>57.42499320000001</v>
      </c>
      <c r="K988" s="11">
        <f>0.5*(1.225*'Vehicle Data'!B$9*'Vehicle Data'!B$7*'WLTP Calculations'!F988)</f>
        <v>0.38808000000000004</v>
      </c>
      <c r="L988" s="11">
        <f t="shared" si="203"/>
        <v>-0.12105059346666663</v>
      </c>
      <c r="M988" s="11">
        <f t="shared" si="204"/>
        <v>-0.1076005275259259</v>
      </c>
      <c r="N988" s="11">
        <f t="shared" si="205"/>
        <v>-6.4880360716203692E-2</v>
      </c>
      <c r="O988" s="11">
        <f t="shared" si="197"/>
        <v>0</v>
      </c>
      <c r="P988" s="11">
        <f t="shared" si="198"/>
        <v>-25.692622843616661</v>
      </c>
      <c r="Q988" s="9">
        <f t="shared" si="206"/>
        <v>165774.57559840486</v>
      </c>
      <c r="R988" s="9">
        <f t="shared" si="199"/>
        <v>165.77457559840485</v>
      </c>
      <c r="S988" s="9">
        <f t="shared" si="207"/>
        <v>65235.32900501378</v>
      </c>
      <c r="T988" s="38">
        <f t="shared" si="200"/>
        <v>65.235329005013782</v>
      </c>
      <c r="U988" s="38">
        <f t="shared" si="201"/>
        <v>4240.2963853258962</v>
      </c>
      <c r="V988" s="34"/>
      <c r="W988" s="34"/>
      <c r="X988" s="34"/>
      <c r="Y988" s="34"/>
      <c r="Z988" s="34"/>
      <c r="AA988" s="34"/>
      <c r="AB988" s="34"/>
      <c r="AC988" s="34"/>
      <c r="AD988" s="34"/>
      <c r="AE988" s="34"/>
      <c r="AF988" s="34"/>
      <c r="AG988" s="34"/>
    </row>
    <row r="989" spans="2:33" x14ac:dyDescent="0.75">
      <c r="B989" s="4" t="s">
        <v>9</v>
      </c>
      <c r="C989" s="4">
        <v>985</v>
      </c>
      <c r="D989" s="4">
        <v>396</v>
      </c>
      <c r="E989" s="4">
        <f t="shared" si="195"/>
        <v>0.30555555555555558</v>
      </c>
      <c r="F989" s="11">
        <v>1.1000000000000001</v>
      </c>
      <c r="G989" s="11">
        <f t="shared" si="202"/>
        <v>-0.44444444444444448</v>
      </c>
      <c r="H989" s="11">
        <f t="shared" si="196"/>
        <v>-1.6</v>
      </c>
      <c r="I989" s="11">
        <f>'Vehicle Data'!$B$6*'WLTP Calculations'!G989</f>
        <v>-130.08266666666668</v>
      </c>
      <c r="J989" s="11">
        <f>'Vehicle Data'!$B$6*9.81*'Vehicle Data'!$B$8</f>
        <v>57.42499320000001</v>
      </c>
      <c r="K989" s="11">
        <f>0.5*(1.225*'Vehicle Data'!B$9*'Vehicle Data'!B$7*'WLTP Calculations'!F989)</f>
        <v>0.13340250000000001</v>
      </c>
      <c r="L989" s="11">
        <f t="shared" si="203"/>
        <v>-7.2524270966666665E-2</v>
      </c>
      <c r="M989" s="11">
        <f t="shared" si="204"/>
        <v>-2.2160193906481482E-2</v>
      </c>
      <c r="N989" s="11">
        <f t="shared" si="205"/>
        <v>-1.1080096953240741E-2</v>
      </c>
      <c r="O989" s="11">
        <f t="shared" si="197"/>
        <v>0</v>
      </c>
      <c r="P989" s="11">
        <f t="shared" si="198"/>
        <v>-4.3987984904365742</v>
      </c>
      <c r="Q989" s="9">
        <f t="shared" si="206"/>
        <v>165774.57559840486</v>
      </c>
      <c r="R989" s="9">
        <f t="shared" si="199"/>
        <v>165.77457559840485</v>
      </c>
      <c r="S989" s="9">
        <f t="shared" si="207"/>
        <v>65239.727803504218</v>
      </c>
      <c r="T989" s="38">
        <f t="shared" si="200"/>
        <v>65.239727803504223</v>
      </c>
      <c r="U989" s="38">
        <f t="shared" si="201"/>
        <v>4240.5823072277744</v>
      </c>
      <c r="V989" s="34"/>
      <c r="W989" s="34"/>
      <c r="X989" s="34"/>
      <c r="Y989" s="34"/>
      <c r="Z989" s="34"/>
      <c r="AA989" s="34"/>
      <c r="AB989" s="34"/>
      <c r="AC989" s="34"/>
      <c r="AD989" s="34"/>
      <c r="AE989" s="34"/>
      <c r="AF989" s="34"/>
      <c r="AG989" s="34"/>
    </row>
    <row r="990" spans="2:33" x14ac:dyDescent="0.75">
      <c r="B990" s="4" t="s">
        <v>9</v>
      </c>
      <c r="C990" s="4">
        <v>986</v>
      </c>
      <c r="D990" s="4">
        <v>397</v>
      </c>
      <c r="E990" s="4">
        <f t="shared" si="195"/>
        <v>0</v>
      </c>
      <c r="F990" s="11">
        <v>0</v>
      </c>
      <c r="G990" s="11">
        <f t="shared" si="202"/>
        <v>-0.15277777777777779</v>
      </c>
      <c r="H990" s="11">
        <f t="shared" si="196"/>
        <v>-0.55000000000000004</v>
      </c>
      <c r="I990" s="11">
        <f>'Vehicle Data'!$B$6*'WLTP Calculations'!G990</f>
        <v>-44.715916666666679</v>
      </c>
      <c r="J990" s="11">
        <f>'Vehicle Data'!$B$6*9.81*'Vehicle Data'!$B$8</f>
        <v>57.42499320000001</v>
      </c>
      <c r="K990" s="11">
        <f>0.5*(1.225*'Vehicle Data'!B$9*'Vehicle Data'!B$7*'WLTP Calculations'!F990)</f>
        <v>0</v>
      </c>
      <c r="L990" s="11">
        <f t="shared" si="203"/>
        <v>1.270907653333333E-2</v>
      </c>
      <c r="M990" s="11">
        <f t="shared" si="204"/>
        <v>0</v>
      </c>
      <c r="N990" s="11">
        <f t="shared" si="205"/>
        <v>0</v>
      </c>
      <c r="O990" s="11">
        <f t="shared" si="197"/>
        <v>0</v>
      </c>
      <c r="P990" s="11">
        <f t="shared" si="198"/>
        <v>0</v>
      </c>
      <c r="Q990" s="9">
        <f t="shared" si="206"/>
        <v>165774.57559840486</v>
      </c>
      <c r="R990" s="9">
        <f t="shared" si="199"/>
        <v>165.77457559840485</v>
      </c>
      <c r="S990" s="9">
        <f t="shared" si="207"/>
        <v>65239.727803504218</v>
      </c>
      <c r="T990" s="38">
        <f t="shared" si="200"/>
        <v>65.239727803504223</v>
      </c>
      <c r="U990" s="38">
        <f t="shared" si="201"/>
        <v>4240.5823072277744</v>
      </c>
      <c r="V990" s="34"/>
      <c r="W990" s="34"/>
      <c r="X990" s="34"/>
      <c r="Y990" s="34"/>
      <c r="Z990" s="34"/>
      <c r="AA990" s="34"/>
      <c r="AB990" s="34"/>
      <c r="AC990" s="34"/>
      <c r="AD990" s="34"/>
      <c r="AE990" s="34"/>
      <c r="AF990" s="34"/>
      <c r="AG990" s="34"/>
    </row>
    <row r="991" spans="2:33" x14ac:dyDescent="0.75">
      <c r="B991" s="4" t="s">
        <v>9</v>
      </c>
      <c r="C991" s="4">
        <v>987</v>
      </c>
      <c r="D991" s="4">
        <v>398</v>
      </c>
      <c r="E991" s="4">
        <f t="shared" si="195"/>
        <v>0</v>
      </c>
      <c r="F991" s="11">
        <v>0</v>
      </c>
      <c r="G991" s="11">
        <f t="shared" si="202"/>
        <v>0</v>
      </c>
      <c r="H991" s="11">
        <f t="shared" si="196"/>
        <v>0</v>
      </c>
      <c r="I991" s="11">
        <f>'Vehicle Data'!$B$6*'WLTP Calculations'!G991</f>
        <v>0</v>
      </c>
      <c r="J991" s="11">
        <f>'Vehicle Data'!$B$6*9.81*'Vehicle Data'!$B$8</f>
        <v>57.42499320000001</v>
      </c>
      <c r="K991" s="11">
        <f>0.5*(1.225*'Vehicle Data'!B$9*'Vehicle Data'!B$7*'WLTP Calculations'!F991)</f>
        <v>0</v>
      </c>
      <c r="L991" s="11">
        <f t="shared" si="203"/>
        <v>5.742499320000001E-2</v>
      </c>
      <c r="M991" s="11">
        <f t="shared" si="204"/>
        <v>0</v>
      </c>
      <c r="N991" s="11">
        <f t="shared" si="205"/>
        <v>0</v>
      </c>
      <c r="O991" s="11">
        <f t="shared" si="197"/>
        <v>0</v>
      </c>
      <c r="P991" s="11">
        <f t="shared" si="198"/>
        <v>0</v>
      </c>
      <c r="Q991" s="9">
        <f t="shared" si="206"/>
        <v>165774.57559840486</v>
      </c>
      <c r="R991" s="9">
        <f t="shared" si="199"/>
        <v>165.77457559840485</v>
      </c>
      <c r="S991" s="9">
        <f t="shared" si="207"/>
        <v>65239.727803504218</v>
      </c>
      <c r="T991" s="38">
        <f t="shared" si="200"/>
        <v>65.239727803504223</v>
      </c>
      <c r="U991" s="38">
        <f t="shared" si="201"/>
        <v>4240.5823072277744</v>
      </c>
      <c r="V991" s="34"/>
      <c r="W991" s="34"/>
      <c r="X991" s="34"/>
      <c r="Y991" s="34"/>
      <c r="Z991" s="34"/>
      <c r="AA991" s="34"/>
      <c r="AB991" s="34"/>
      <c r="AC991" s="34"/>
      <c r="AD991" s="34"/>
      <c r="AE991" s="34"/>
      <c r="AF991" s="34"/>
      <c r="AG991" s="34"/>
    </row>
    <row r="992" spans="2:33" x14ac:dyDescent="0.75">
      <c r="B992" s="4" t="s">
        <v>9</v>
      </c>
      <c r="C992" s="4">
        <v>988</v>
      </c>
      <c r="D992" s="4">
        <v>399</v>
      </c>
      <c r="E992" s="4">
        <f t="shared" si="195"/>
        <v>0</v>
      </c>
      <c r="F992" s="11">
        <v>0</v>
      </c>
      <c r="G992" s="11">
        <f t="shared" si="202"/>
        <v>0</v>
      </c>
      <c r="H992" s="11">
        <f t="shared" si="196"/>
        <v>0</v>
      </c>
      <c r="I992" s="11">
        <f>'Vehicle Data'!$B$6*'WLTP Calculations'!G992</f>
        <v>0</v>
      </c>
      <c r="J992" s="11">
        <f>'Vehicle Data'!$B$6*9.81*'Vehicle Data'!$B$8</f>
        <v>57.42499320000001</v>
      </c>
      <c r="K992" s="11">
        <f>0.5*(1.225*'Vehicle Data'!B$9*'Vehicle Data'!B$7*'WLTP Calculations'!F992)</f>
        <v>0</v>
      </c>
      <c r="L992" s="11">
        <f t="shared" si="203"/>
        <v>5.742499320000001E-2</v>
      </c>
      <c r="M992" s="11">
        <f t="shared" si="204"/>
        <v>0</v>
      </c>
      <c r="N992" s="11">
        <f t="shared" si="205"/>
        <v>0</v>
      </c>
      <c r="O992" s="11">
        <f t="shared" si="197"/>
        <v>0</v>
      </c>
      <c r="P992" s="11">
        <f t="shared" si="198"/>
        <v>0</v>
      </c>
      <c r="Q992" s="9">
        <f t="shared" si="206"/>
        <v>165774.57559840486</v>
      </c>
      <c r="R992" s="9">
        <f t="shared" si="199"/>
        <v>165.77457559840485</v>
      </c>
      <c r="S992" s="9">
        <f t="shared" si="207"/>
        <v>65239.727803504218</v>
      </c>
      <c r="T992" s="38">
        <f t="shared" si="200"/>
        <v>65.239727803504223</v>
      </c>
      <c r="U992" s="38">
        <f t="shared" si="201"/>
        <v>4240.5823072277744</v>
      </c>
      <c r="V992" s="34"/>
      <c r="W992" s="34"/>
      <c r="X992" s="34"/>
      <c r="Y992" s="34"/>
      <c r="Z992" s="34"/>
      <c r="AA992" s="34"/>
      <c r="AB992" s="34"/>
      <c r="AC992" s="34"/>
      <c r="AD992" s="34"/>
      <c r="AE992" s="34"/>
      <c r="AF992" s="34"/>
      <c r="AG992" s="34"/>
    </row>
    <row r="993" spans="2:33" x14ac:dyDescent="0.75">
      <c r="B993" s="4" t="s">
        <v>9</v>
      </c>
      <c r="C993" s="4">
        <v>989</v>
      </c>
      <c r="D993" s="4">
        <v>400</v>
      </c>
      <c r="E993" s="4">
        <f t="shared" si="195"/>
        <v>0</v>
      </c>
      <c r="F993" s="11">
        <v>0</v>
      </c>
      <c r="G993" s="11">
        <f t="shared" si="202"/>
        <v>0</v>
      </c>
      <c r="H993" s="11">
        <f t="shared" si="196"/>
        <v>0</v>
      </c>
      <c r="I993" s="11">
        <f>'Vehicle Data'!$B$6*'WLTP Calculations'!G993</f>
        <v>0</v>
      </c>
      <c r="J993" s="11">
        <f>'Vehicle Data'!$B$6*9.81*'Vehicle Data'!$B$8</f>
        <v>57.42499320000001</v>
      </c>
      <c r="K993" s="11">
        <f>0.5*(1.225*'Vehicle Data'!B$9*'Vehicle Data'!B$7*'WLTP Calculations'!F993)</f>
        <v>0</v>
      </c>
      <c r="L993" s="11">
        <f t="shared" si="203"/>
        <v>5.742499320000001E-2</v>
      </c>
      <c r="M993" s="11">
        <f t="shared" si="204"/>
        <v>0</v>
      </c>
      <c r="N993" s="11">
        <f t="shared" si="205"/>
        <v>0</v>
      </c>
      <c r="O993" s="11">
        <f t="shared" si="197"/>
        <v>0</v>
      </c>
      <c r="P993" s="11">
        <f t="shared" si="198"/>
        <v>0</v>
      </c>
      <c r="Q993" s="9">
        <f t="shared" si="206"/>
        <v>165774.57559840486</v>
      </c>
      <c r="R993" s="9">
        <f t="shared" si="199"/>
        <v>165.77457559840485</v>
      </c>
      <c r="S993" s="9">
        <f t="shared" si="207"/>
        <v>65239.727803504218</v>
      </c>
      <c r="T993" s="38">
        <f t="shared" si="200"/>
        <v>65.239727803504223</v>
      </c>
      <c r="U993" s="38">
        <f t="shared" si="201"/>
        <v>4240.5823072277744</v>
      </c>
      <c r="V993" s="34"/>
      <c r="W993" s="34"/>
      <c r="X993" s="34"/>
      <c r="Y993" s="34"/>
      <c r="Z993" s="34"/>
      <c r="AA993" s="34"/>
      <c r="AB993" s="34"/>
      <c r="AC993" s="34"/>
      <c r="AD993" s="34"/>
      <c r="AE993" s="34"/>
      <c r="AF993" s="34"/>
      <c r="AG993" s="34"/>
    </row>
    <row r="994" spans="2:33" x14ac:dyDescent="0.75">
      <c r="B994" s="4" t="s">
        <v>9</v>
      </c>
      <c r="C994" s="4">
        <v>990</v>
      </c>
      <c r="D994" s="4">
        <v>401</v>
      </c>
      <c r="E994" s="4">
        <f t="shared" si="195"/>
        <v>0</v>
      </c>
      <c r="F994" s="11">
        <v>0</v>
      </c>
      <c r="G994" s="11">
        <f t="shared" si="202"/>
        <v>0</v>
      </c>
      <c r="H994" s="11">
        <f t="shared" si="196"/>
        <v>0</v>
      </c>
      <c r="I994" s="11">
        <f>'Vehicle Data'!$B$6*'WLTP Calculations'!G994</f>
        <v>0</v>
      </c>
      <c r="J994" s="11">
        <f>'Vehicle Data'!$B$6*9.81*'Vehicle Data'!$B$8</f>
        <v>57.42499320000001</v>
      </c>
      <c r="K994" s="11">
        <f>0.5*(1.225*'Vehicle Data'!B$9*'Vehicle Data'!B$7*'WLTP Calculations'!F994)</f>
        <v>0</v>
      </c>
      <c r="L994" s="11">
        <f t="shared" si="203"/>
        <v>5.742499320000001E-2</v>
      </c>
      <c r="M994" s="11">
        <f t="shared" si="204"/>
        <v>0</v>
      </c>
      <c r="N994" s="11">
        <f t="shared" si="205"/>
        <v>0</v>
      </c>
      <c r="O994" s="11">
        <f t="shared" si="197"/>
        <v>0</v>
      </c>
      <c r="P994" s="11">
        <f t="shared" si="198"/>
        <v>0</v>
      </c>
      <c r="Q994" s="9">
        <f t="shared" si="206"/>
        <v>165774.57559840486</v>
      </c>
      <c r="R994" s="9">
        <f t="shared" si="199"/>
        <v>165.77457559840485</v>
      </c>
      <c r="S994" s="9">
        <f t="shared" si="207"/>
        <v>65239.727803504218</v>
      </c>
      <c r="T994" s="38">
        <f t="shared" si="200"/>
        <v>65.239727803504223</v>
      </c>
      <c r="U994" s="38">
        <f t="shared" si="201"/>
        <v>4240.5823072277744</v>
      </c>
      <c r="V994" s="34"/>
      <c r="W994" s="34"/>
      <c r="X994" s="34"/>
      <c r="Y994" s="34"/>
      <c r="Z994" s="34"/>
      <c r="AA994" s="34"/>
      <c r="AB994" s="34"/>
      <c r="AC994" s="34"/>
      <c r="AD994" s="34"/>
      <c r="AE994" s="34"/>
      <c r="AF994" s="34"/>
      <c r="AG994" s="34"/>
    </row>
    <row r="995" spans="2:33" x14ac:dyDescent="0.75">
      <c r="B995" s="4" t="s">
        <v>9</v>
      </c>
      <c r="C995" s="4">
        <v>991</v>
      </c>
      <c r="D995" s="4">
        <v>402</v>
      </c>
      <c r="E995" s="4">
        <f t="shared" si="195"/>
        <v>0</v>
      </c>
      <c r="F995" s="11">
        <v>0</v>
      </c>
      <c r="G995" s="11">
        <f t="shared" si="202"/>
        <v>0</v>
      </c>
      <c r="H995" s="11">
        <f t="shared" si="196"/>
        <v>0</v>
      </c>
      <c r="I995" s="11">
        <f>'Vehicle Data'!$B$6*'WLTP Calculations'!G995</f>
        <v>0</v>
      </c>
      <c r="J995" s="11">
        <f>'Vehicle Data'!$B$6*9.81*'Vehicle Data'!$B$8</f>
        <v>57.42499320000001</v>
      </c>
      <c r="K995" s="11">
        <f>0.5*(1.225*'Vehicle Data'!B$9*'Vehicle Data'!B$7*'WLTP Calculations'!F995)</f>
        <v>0</v>
      </c>
      <c r="L995" s="11">
        <f t="shared" si="203"/>
        <v>5.742499320000001E-2</v>
      </c>
      <c r="M995" s="11">
        <f t="shared" si="204"/>
        <v>0</v>
      </c>
      <c r="N995" s="11">
        <f t="shared" si="205"/>
        <v>0</v>
      </c>
      <c r="O995" s="11">
        <f t="shared" si="197"/>
        <v>0</v>
      </c>
      <c r="P995" s="11">
        <f t="shared" si="198"/>
        <v>0</v>
      </c>
      <c r="Q995" s="9">
        <f t="shared" si="206"/>
        <v>165774.57559840486</v>
      </c>
      <c r="R995" s="9">
        <f t="shared" si="199"/>
        <v>165.77457559840485</v>
      </c>
      <c r="S995" s="9">
        <f t="shared" si="207"/>
        <v>65239.727803504218</v>
      </c>
      <c r="T995" s="38">
        <f t="shared" si="200"/>
        <v>65.239727803504223</v>
      </c>
      <c r="U995" s="38">
        <f t="shared" si="201"/>
        <v>4240.5823072277744</v>
      </c>
      <c r="V995" s="34"/>
      <c r="W995" s="34"/>
      <c r="X995" s="34"/>
      <c r="Y995" s="34"/>
      <c r="Z995" s="34"/>
      <c r="AA995" s="34"/>
      <c r="AB995" s="34"/>
      <c r="AC995" s="34"/>
      <c r="AD995" s="34"/>
      <c r="AE995" s="34"/>
      <c r="AF995" s="34"/>
      <c r="AG995" s="34"/>
    </row>
    <row r="996" spans="2:33" x14ac:dyDescent="0.75">
      <c r="B996" s="4" t="s">
        <v>9</v>
      </c>
      <c r="C996" s="4">
        <v>992</v>
      </c>
      <c r="D996" s="4">
        <v>403</v>
      </c>
      <c r="E996" s="4">
        <f t="shared" si="195"/>
        <v>0</v>
      </c>
      <c r="F996" s="11">
        <v>0</v>
      </c>
      <c r="G996" s="11">
        <f t="shared" si="202"/>
        <v>0</v>
      </c>
      <c r="H996" s="11">
        <f t="shared" si="196"/>
        <v>0</v>
      </c>
      <c r="I996" s="11">
        <f>'Vehicle Data'!$B$6*'WLTP Calculations'!G996</f>
        <v>0</v>
      </c>
      <c r="J996" s="11">
        <f>'Vehicle Data'!$B$6*9.81*'Vehicle Data'!$B$8</f>
        <v>57.42499320000001</v>
      </c>
      <c r="K996" s="11">
        <f>0.5*(1.225*'Vehicle Data'!B$9*'Vehicle Data'!B$7*'WLTP Calculations'!F996)</f>
        <v>0</v>
      </c>
      <c r="L996" s="11">
        <f t="shared" si="203"/>
        <v>5.742499320000001E-2</v>
      </c>
      <c r="M996" s="11">
        <f t="shared" si="204"/>
        <v>0</v>
      </c>
      <c r="N996" s="11">
        <f t="shared" si="205"/>
        <v>0</v>
      </c>
      <c r="O996" s="11">
        <f t="shared" si="197"/>
        <v>0</v>
      </c>
      <c r="P996" s="11">
        <f t="shared" si="198"/>
        <v>0</v>
      </c>
      <c r="Q996" s="9">
        <f t="shared" si="206"/>
        <v>165774.57559840486</v>
      </c>
      <c r="R996" s="9">
        <f t="shared" si="199"/>
        <v>165.77457559840485</v>
      </c>
      <c r="S996" s="9">
        <f t="shared" si="207"/>
        <v>65239.727803504218</v>
      </c>
      <c r="T996" s="38">
        <f t="shared" si="200"/>
        <v>65.239727803504223</v>
      </c>
      <c r="U996" s="38">
        <f t="shared" si="201"/>
        <v>4240.5823072277744</v>
      </c>
      <c r="V996" s="34"/>
      <c r="W996" s="34"/>
      <c r="X996" s="34"/>
      <c r="Y996" s="34"/>
      <c r="Z996" s="34"/>
      <c r="AA996" s="34"/>
      <c r="AB996" s="34"/>
      <c r="AC996" s="34"/>
      <c r="AD996" s="34"/>
      <c r="AE996" s="34"/>
      <c r="AF996" s="34"/>
      <c r="AG996" s="34"/>
    </row>
    <row r="997" spans="2:33" x14ac:dyDescent="0.75">
      <c r="B997" s="4" t="s">
        <v>9</v>
      </c>
      <c r="C997" s="4">
        <v>993</v>
      </c>
      <c r="D997" s="4">
        <v>404</v>
      </c>
      <c r="E997" s="4">
        <f t="shared" si="195"/>
        <v>0</v>
      </c>
      <c r="F997" s="11">
        <v>0</v>
      </c>
      <c r="G997" s="11">
        <f t="shared" si="202"/>
        <v>0</v>
      </c>
      <c r="H997" s="11">
        <f t="shared" si="196"/>
        <v>0</v>
      </c>
      <c r="I997" s="11">
        <f>'Vehicle Data'!$B$6*'WLTP Calculations'!G997</f>
        <v>0</v>
      </c>
      <c r="J997" s="11">
        <f>'Vehicle Data'!$B$6*9.81*'Vehicle Data'!$B$8</f>
        <v>57.42499320000001</v>
      </c>
      <c r="K997" s="11">
        <f>0.5*(1.225*'Vehicle Data'!B$9*'Vehicle Data'!B$7*'WLTP Calculations'!F997)</f>
        <v>0</v>
      </c>
      <c r="L997" s="11">
        <f t="shared" si="203"/>
        <v>5.742499320000001E-2</v>
      </c>
      <c r="M997" s="11">
        <f t="shared" si="204"/>
        <v>0</v>
      </c>
      <c r="N997" s="11">
        <f t="shared" si="205"/>
        <v>0</v>
      </c>
      <c r="O997" s="11">
        <f t="shared" si="197"/>
        <v>0</v>
      </c>
      <c r="P997" s="11">
        <f t="shared" si="198"/>
        <v>0</v>
      </c>
      <c r="Q997" s="9">
        <f t="shared" si="206"/>
        <v>165774.57559840486</v>
      </c>
      <c r="R997" s="9">
        <f t="shared" si="199"/>
        <v>165.77457559840485</v>
      </c>
      <c r="S997" s="9">
        <f t="shared" si="207"/>
        <v>65239.727803504218</v>
      </c>
      <c r="T997" s="38">
        <f t="shared" si="200"/>
        <v>65.239727803504223</v>
      </c>
      <c r="U997" s="38">
        <f t="shared" si="201"/>
        <v>4240.5823072277744</v>
      </c>
      <c r="V997" s="34"/>
      <c r="W997" s="34"/>
      <c r="X997" s="34"/>
      <c r="Y997" s="34"/>
      <c r="Z997" s="34"/>
      <c r="AA997" s="34"/>
      <c r="AB997" s="34"/>
      <c r="AC997" s="34"/>
      <c r="AD997" s="34"/>
      <c r="AE997" s="34"/>
      <c r="AF997" s="34"/>
      <c r="AG997" s="34"/>
    </row>
    <row r="998" spans="2:33" x14ac:dyDescent="0.75">
      <c r="B998" s="4" t="s">
        <v>9</v>
      </c>
      <c r="C998" s="4">
        <v>994</v>
      </c>
      <c r="D998" s="4">
        <v>405</v>
      </c>
      <c r="E998" s="4">
        <f t="shared" si="195"/>
        <v>0</v>
      </c>
      <c r="F998" s="11">
        <v>0</v>
      </c>
      <c r="G998" s="11">
        <f t="shared" si="202"/>
        <v>0</v>
      </c>
      <c r="H998" s="11">
        <f t="shared" si="196"/>
        <v>0</v>
      </c>
      <c r="I998" s="11">
        <f>'Vehicle Data'!$B$6*'WLTP Calculations'!G998</f>
        <v>0</v>
      </c>
      <c r="J998" s="11">
        <f>'Vehicle Data'!$B$6*9.81*'Vehicle Data'!$B$8</f>
        <v>57.42499320000001</v>
      </c>
      <c r="K998" s="11">
        <f>0.5*(1.225*'Vehicle Data'!B$9*'Vehicle Data'!B$7*'WLTP Calculations'!F998)</f>
        <v>0</v>
      </c>
      <c r="L998" s="11">
        <f t="shared" si="203"/>
        <v>5.742499320000001E-2</v>
      </c>
      <c r="M998" s="11">
        <f t="shared" si="204"/>
        <v>0</v>
      </c>
      <c r="N998" s="11">
        <f t="shared" si="205"/>
        <v>0</v>
      </c>
      <c r="O998" s="11">
        <f t="shared" si="197"/>
        <v>0</v>
      </c>
      <c r="P998" s="11">
        <f t="shared" si="198"/>
        <v>0</v>
      </c>
      <c r="Q998" s="9">
        <f t="shared" si="206"/>
        <v>165774.57559840486</v>
      </c>
      <c r="R998" s="9">
        <f t="shared" si="199"/>
        <v>165.77457559840485</v>
      </c>
      <c r="S998" s="9">
        <f t="shared" si="207"/>
        <v>65239.727803504218</v>
      </c>
      <c r="T998" s="38">
        <f t="shared" si="200"/>
        <v>65.239727803504223</v>
      </c>
      <c r="U998" s="38">
        <f t="shared" si="201"/>
        <v>4240.5823072277744</v>
      </c>
      <c r="V998" s="34"/>
      <c r="W998" s="34"/>
      <c r="X998" s="34"/>
      <c r="Y998" s="34"/>
      <c r="Z998" s="34"/>
      <c r="AA998" s="34"/>
      <c r="AB998" s="34"/>
      <c r="AC998" s="34"/>
      <c r="AD998" s="34"/>
      <c r="AE998" s="34"/>
      <c r="AF998" s="34"/>
      <c r="AG998" s="34"/>
    </row>
    <row r="999" spans="2:33" x14ac:dyDescent="0.75">
      <c r="B999" s="4" t="s">
        <v>9</v>
      </c>
      <c r="C999" s="4">
        <v>995</v>
      </c>
      <c r="D999" s="4">
        <v>406</v>
      </c>
      <c r="E999" s="4">
        <f t="shared" si="195"/>
        <v>0</v>
      </c>
      <c r="F999" s="11">
        <v>0</v>
      </c>
      <c r="G999" s="11">
        <f t="shared" si="202"/>
        <v>0</v>
      </c>
      <c r="H999" s="11">
        <f t="shared" si="196"/>
        <v>0</v>
      </c>
      <c r="I999" s="11">
        <f>'Vehicle Data'!$B$6*'WLTP Calculations'!G999</f>
        <v>0</v>
      </c>
      <c r="J999" s="11">
        <f>'Vehicle Data'!$B$6*9.81*'Vehicle Data'!$B$8</f>
        <v>57.42499320000001</v>
      </c>
      <c r="K999" s="11">
        <f>0.5*(1.225*'Vehicle Data'!B$9*'Vehicle Data'!B$7*'WLTP Calculations'!F999)</f>
        <v>0</v>
      </c>
      <c r="L999" s="11">
        <f t="shared" si="203"/>
        <v>5.742499320000001E-2</v>
      </c>
      <c r="M999" s="11">
        <f t="shared" si="204"/>
        <v>0</v>
      </c>
      <c r="N999" s="11">
        <f t="shared" si="205"/>
        <v>0</v>
      </c>
      <c r="O999" s="11">
        <f t="shared" si="197"/>
        <v>0</v>
      </c>
      <c r="P999" s="11">
        <f t="shared" si="198"/>
        <v>0</v>
      </c>
      <c r="Q999" s="9">
        <f t="shared" si="206"/>
        <v>165774.57559840486</v>
      </c>
      <c r="R999" s="9">
        <f t="shared" si="199"/>
        <v>165.77457559840485</v>
      </c>
      <c r="S999" s="9">
        <f t="shared" si="207"/>
        <v>65239.727803504218</v>
      </c>
      <c r="T999" s="38">
        <f t="shared" si="200"/>
        <v>65.239727803504223</v>
      </c>
      <c r="U999" s="38">
        <f t="shared" si="201"/>
        <v>4240.5823072277744</v>
      </c>
      <c r="V999" s="34"/>
      <c r="W999" s="34"/>
      <c r="X999" s="34"/>
      <c r="Y999" s="34"/>
      <c r="Z999" s="34"/>
      <c r="AA999" s="34"/>
      <c r="AB999" s="34"/>
      <c r="AC999" s="34"/>
      <c r="AD999" s="34"/>
      <c r="AE999" s="34"/>
      <c r="AF999" s="34"/>
      <c r="AG999" s="34"/>
    </row>
    <row r="1000" spans="2:33" x14ac:dyDescent="0.75">
      <c r="B1000" s="4" t="s">
        <v>9</v>
      </c>
      <c r="C1000" s="4">
        <v>996</v>
      </c>
      <c r="D1000" s="4">
        <v>407</v>
      </c>
      <c r="E1000" s="4">
        <f t="shared" si="195"/>
        <v>0</v>
      </c>
      <c r="F1000" s="11">
        <v>0</v>
      </c>
      <c r="G1000" s="11">
        <f t="shared" si="202"/>
        <v>0</v>
      </c>
      <c r="H1000" s="11">
        <f t="shared" si="196"/>
        <v>0</v>
      </c>
      <c r="I1000" s="11">
        <f>'Vehicle Data'!$B$6*'WLTP Calculations'!G1000</f>
        <v>0</v>
      </c>
      <c r="J1000" s="11">
        <f>'Vehicle Data'!$B$6*9.81*'Vehicle Data'!$B$8</f>
        <v>57.42499320000001</v>
      </c>
      <c r="K1000" s="11">
        <f>0.5*(1.225*'Vehicle Data'!B$9*'Vehicle Data'!B$7*'WLTP Calculations'!F1000)</f>
        <v>0</v>
      </c>
      <c r="L1000" s="11">
        <f t="shared" si="203"/>
        <v>5.742499320000001E-2</v>
      </c>
      <c r="M1000" s="11">
        <f t="shared" si="204"/>
        <v>0</v>
      </c>
      <c r="N1000" s="11">
        <f t="shared" si="205"/>
        <v>0</v>
      </c>
      <c r="O1000" s="11">
        <f t="shared" si="197"/>
        <v>0</v>
      </c>
      <c r="P1000" s="11">
        <f t="shared" si="198"/>
        <v>0</v>
      </c>
      <c r="Q1000" s="9">
        <f t="shared" si="206"/>
        <v>165774.57559840486</v>
      </c>
      <c r="R1000" s="9">
        <f t="shared" si="199"/>
        <v>165.77457559840485</v>
      </c>
      <c r="S1000" s="9">
        <f t="shared" si="207"/>
        <v>65239.727803504218</v>
      </c>
      <c r="T1000" s="38">
        <f t="shared" si="200"/>
        <v>65.239727803504223</v>
      </c>
      <c r="U1000" s="38">
        <f t="shared" si="201"/>
        <v>4240.5823072277744</v>
      </c>
      <c r="V1000" s="34"/>
      <c r="W1000" s="34"/>
      <c r="X1000" s="34"/>
      <c r="Y1000" s="34"/>
      <c r="Z1000" s="34"/>
      <c r="AA1000" s="34"/>
      <c r="AB1000" s="34"/>
      <c r="AC1000" s="34"/>
      <c r="AD1000" s="34"/>
      <c r="AE1000" s="34"/>
      <c r="AF1000" s="34"/>
      <c r="AG1000" s="34"/>
    </row>
    <row r="1001" spans="2:33" x14ac:dyDescent="0.75">
      <c r="B1001" s="4" t="s">
        <v>9</v>
      </c>
      <c r="C1001" s="4">
        <v>997</v>
      </c>
      <c r="D1001" s="4">
        <v>408</v>
      </c>
      <c r="E1001" s="4">
        <f t="shared" si="195"/>
        <v>0</v>
      </c>
      <c r="F1001" s="11">
        <v>0</v>
      </c>
      <c r="G1001" s="11">
        <f t="shared" si="202"/>
        <v>0</v>
      </c>
      <c r="H1001" s="11">
        <f t="shared" si="196"/>
        <v>0</v>
      </c>
      <c r="I1001" s="11">
        <f>'Vehicle Data'!$B$6*'WLTP Calculations'!G1001</f>
        <v>0</v>
      </c>
      <c r="J1001" s="11">
        <f>'Vehicle Data'!$B$6*9.81*'Vehicle Data'!$B$8</f>
        <v>57.42499320000001</v>
      </c>
      <c r="K1001" s="11">
        <f>0.5*(1.225*'Vehicle Data'!B$9*'Vehicle Data'!B$7*'WLTP Calculations'!F1001)</f>
        <v>0</v>
      </c>
      <c r="L1001" s="11">
        <f t="shared" si="203"/>
        <v>5.742499320000001E-2</v>
      </c>
      <c r="M1001" s="11">
        <f t="shared" si="204"/>
        <v>0</v>
      </c>
      <c r="N1001" s="11">
        <f t="shared" si="205"/>
        <v>0</v>
      </c>
      <c r="O1001" s="11">
        <f t="shared" si="197"/>
        <v>0</v>
      </c>
      <c r="P1001" s="11">
        <f t="shared" si="198"/>
        <v>0</v>
      </c>
      <c r="Q1001" s="9">
        <f t="shared" si="206"/>
        <v>165774.57559840486</v>
      </c>
      <c r="R1001" s="9">
        <f t="shared" si="199"/>
        <v>165.77457559840485</v>
      </c>
      <c r="S1001" s="9">
        <f t="shared" si="207"/>
        <v>65239.727803504218</v>
      </c>
      <c r="T1001" s="38">
        <f t="shared" si="200"/>
        <v>65.239727803504223</v>
      </c>
      <c r="U1001" s="38">
        <f t="shared" si="201"/>
        <v>4240.5823072277744</v>
      </c>
      <c r="V1001" s="34"/>
      <c r="W1001" s="34"/>
      <c r="X1001" s="34"/>
      <c r="Y1001" s="34"/>
      <c r="Z1001" s="34"/>
      <c r="AA1001" s="34"/>
      <c r="AB1001" s="34"/>
      <c r="AC1001" s="34"/>
      <c r="AD1001" s="34"/>
      <c r="AE1001" s="34"/>
      <c r="AF1001" s="34"/>
      <c r="AG1001" s="34"/>
    </row>
    <row r="1002" spans="2:33" x14ac:dyDescent="0.75">
      <c r="B1002" s="4" t="s">
        <v>9</v>
      </c>
      <c r="C1002" s="4">
        <v>998</v>
      </c>
      <c r="D1002" s="4">
        <v>409</v>
      </c>
      <c r="E1002" s="4">
        <f t="shared" si="195"/>
        <v>0</v>
      </c>
      <c r="F1002" s="11">
        <v>0</v>
      </c>
      <c r="G1002" s="11">
        <f t="shared" si="202"/>
        <v>0</v>
      </c>
      <c r="H1002" s="11">
        <f t="shared" si="196"/>
        <v>0</v>
      </c>
      <c r="I1002" s="11">
        <f>'Vehicle Data'!$B$6*'WLTP Calculations'!G1002</f>
        <v>0</v>
      </c>
      <c r="J1002" s="11">
        <f>'Vehicle Data'!$B$6*9.81*'Vehicle Data'!$B$8</f>
        <v>57.42499320000001</v>
      </c>
      <c r="K1002" s="11">
        <f>0.5*(1.225*'Vehicle Data'!B$9*'Vehicle Data'!B$7*'WLTP Calculations'!F1002)</f>
        <v>0</v>
      </c>
      <c r="L1002" s="11">
        <f t="shared" si="203"/>
        <v>5.742499320000001E-2</v>
      </c>
      <c r="M1002" s="11">
        <f t="shared" si="204"/>
        <v>0</v>
      </c>
      <c r="N1002" s="11">
        <f t="shared" si="205"/>
        <v>0</v>
      </c>
      <c r="O1002" s="11">
        <f t="shared" si="197"/>
        <v>0</v>
      </c>
      <c r="P1002" s="11">
        <f t="shared" si="198"/>
        <v>0</v>
      </c>
      <c r="Q1002" s="9">
        <f t="shared" si="206"/>
        <v>165774.57559840486</v>
      </c>
      <c r="R1002" s="9">
        <f t="shared" si="199"/>
        <v>165.77457559840485</v>
      </c>
      <c r="S1002" s="9">
        <f t="shared" si="207"/>
        <v>65239.727803504218</v>
      </c>
      <c r="T1002" s="38">
        <f t="shared" si="200"/>
        <v>65.239727803504223</v>
      </c>
      <c r="U1002" s="38">
        <f t="shared" si="201"/>
        <v>4240.5823072277744</v>
      </c>
      <c r="V1002" s="34"/>
      <c r="W1002" s="34"/>
      <c r="X1002" s="34"/>
      <c r="Y1002" s="34"/>
      <c r="Z1002" s="34"/>
      <c r="AA1002" s="34"/>
      <c r="AB1002" s="34"/>
      <c r="AC1002" s="34"/>
      <c r="AD1002" s="34"/>
      <c r="AE1002" s="34"/>
      <c r="AF1002" s="34"/>
      <c r="AG1002" s="34"/>
    </row>
    <row r="1003" spans="2:33" x14ac:dyDescent="0.75">
      <c r="B1003" s="4" t="s">
        <v>9</v>
      </c>
      <c r="C1003" s="4">
        <v>999</v>
      </c>
      <c r="D1003" s="4">
        <v>410</v>
      </c>
      <c r="E1003" s="4">
        <f t="shared" si="195"/>
        <v>0</v>
      </c>
      <c r="F1003" s="11">
        <v>0</v>
      </c>
      <c r="G1003" s="11">
        <f t="shared" si="202"/>
        <v>0</v>
      </c>
      <c r="H1003" s="11">
        <f t="shared" si="196"/>
        <v>0</v>
      </c>
      <c r="I1003" s="11">
        <f>'Vehicle Data'!$B$6*'WLTP Calculations'!G1003</f>
        <v>0</v>
      </c>
      <c r="J1003" s="11">
        <f>'Vehicle Data'!$B$6*9.81*'Vehicle Data'!$B$8</f>
        <v>57.42499320000001</v>
      </c>
      <c r="K1003" s="11">
        <f>0.5*(1.225*'Vehicle Data'!B$9*'Vehicle Data'!B$7*'WLTP Calculations'!F1003)</f>
        <v>0</v>
      </c>
      <c r="L1003" s="11">
        <f t="shared" si="203"/>
        <v>5.742499320000001E-2</v>
      </c>
      <c r="M1003" s="11">
        <f t="shared" si="204"/>
        <v>0</v>
      </c>
      <c r="N1003" s="11">
        <f t="shared" si="205"/>
        <v>0</v>
      </c>
      <c r="O1003" s="11">
        <f t="shared" si="197"/>
        <v>0</v>
      </c>
      <c r="P1003" s="11">
        <f t="shared" si="198"/>
        <v>0</v>
      </c>
      <c r="Q1003" s="9">
        <f t="shared" si="206"/>
        <v>165774.57559840486</v>
      </c>
      <c r="R1003" s="9">
        <f t="shared" si="199"/>
        <v>165.77457559840485</v>
      </c>
      <c r="S1003" s="9">
        <f t="shared" si="207"/>
        <v>65239.727803504218</v>
      </c>
      <c r="T1003" s="38">
        <f t="shared" si="200"/>
        <v>65.239727803504223</v>
      </c>
      <c r="U1003" s="38">
        <f t="shared" si="201"/>
        <v>4240.5823072277744</v>
      </c>
      <c r="V1003" s="34"/>
      <c r="W1003" s="34"/>
      <c r="X1003" s="34"/>
      <c r="Y1003" s="34"/>
      <c r="Z1003" s="34"/>
      <c r="AA1003" s="34"/>
      <c r="AB1003" s="34"/>
      <c r="AC1003" s="34"/>
      <c r="AD1003" s="34"/>
      <c r="AE1003" s="34"/>
      <c r="AF1003" s="34"/>
      <c r="AG1003" s="34"/>
    </row>
    <row r="1004" spans="2:33" x14ac:dyDescent="0.75">
      <c r="B1004" s="4" t="s">
        <v>9</v>
      </c>
      <c r="C1004" s="4">
        <v>1000</v>
      </c>
      <c r="D1004" s="4">
        <v>411</v>
      </c>
      <c r="E1004" s="4">
        <f t="shared" si="195"/>
        <v>0</v>
      </c>
      <c r="F1004" s="11">
        <v>0</v>
      </c>
      <c r="G1004" s="11">
        <f t="shared" si="202"/>
        <v>0</v>
      </c>
      <c r="H1004" s="11">
        <f t="shared" si="196"/>
        <v>0</v>
      </c>
      <c r="I1004" s="11">
        <f>'Vehicle Data'!$B$6*'WLTP Calculations'!G1004</f>
        <v>0</v>
      </c>
      <c r="J1004" s="11">
        <f>'Vehicle Data'!$B$6*9.81*'Vehicle Data'!$B$8</f>
        <v>57.42499320000001</v>
      </c>
      <c r="K1004" s="11">
        <f>0.5*(1.225*'Vehicle Data'!B$9*'Vehicle Data'!B$7*'WLTP Calculations'!F1004)</f>
        <v>0</v>
      </c>
      <c r="L1004" s="11">
        <f t="shared" si="203"/>
        <v>5.742499320000001E-2</v>
      </c>
      <c r="M1004" s="11">
        <f t="shared" si="204"/>
        <v>0</v>
      </c>
      <c r="N1004" s="11">
        <f t="shared" si="205"/>
        <v>0</v>
      </c>
      <c r="O1004" s="11">
        <f t="shared" si="197"/>
        <v>0</v>
      </c>
      <c r="P1004" s="11">
        <f t="shared" si="198"/>
        <v>0</v>
      </c>
      <c r="Q1004" s="9">
        <f t="shared" si="206"/>
        <v>165774.57559840486</v>
      </c>
      <c r="R1004" s="9">
        <f t="shared" si="199"/>
        <v>165.77457559840485</v>
      </c>
      <c r="S1004" s="9">
        <f t="shared" si="207"/>
        <v>65239.727803504218</v>
      </c>
      <c r="T1004" s="38">
        <f t="shared" si="200"/>
        <v>65.239727803504223</v>
      </c>
      <c r="U1004" s="38">
        <f t="shared" si="201"/>
        <v>4240.5823072277744</v>
      </c>
      <c r="V1004" s="34"/>
      <c r="W1004" s="34"/>
      <c r="X1004" s="34"/>
      <c r="Y1004" s="34"/>
      <c r="Z1004" s="34"/>
      <c r="AA1004" s="34"/>
      <c r="AB1004" s="34"/>
      <c r="AC1004" s="34"/>
      <c r="AD1004" s="34"/>
      <c r="AE1004" s="34"/>
      <c r="AF1004" s="34"/>
      <c r="AG1004" s="34"/>
    </row>
    <row r="1005" spans="2:33" x14ac:dyDescent="0.75">
      <c r="B1005" s="4" t="s">
        <v>9</v>
      </c>
      <c r="C1005" s="4">
        <v>1001</v>
      </c>
      <c r="D1005" s="4">
        <v>412</v>
      </c>
      <c r="E1005" s="4">
        <f t="shared" si="195"/>
        <v>0</v>
      </c>
      <c r="F1005" s="11">
        <v>0</v>
      </c>
      <c r="G1005" s="11">
        <f t="shared" si="202"/>
        <v>0</v>
      </c>
      <c r="H1005" s="11">
        <f t="shared" si="196"/>
        <v>0</v>
      </c>
      <c r="I1005" s="11">
        <f>'Vehicle Data'!$B$6*'WLTP Calculations'!G1005</f>
        <v>0</v>
      </c>
      <c r="J1005" s="11">
        <f>'Vehicle Data'!$B$6*9.81*'Vehicle Data'!$B$8</f>
        <v>57.42499320000001</v>
      </c>
      <c r="K1005" s="11">
        <f>0.5*(1.225*'Vehicle Data'!B$9*'Vehicle Data'!B$7*'WLTP Calculations'!F1005)</f>
        <v>0</v>
      </c>
      <c r="L1005" s="11">
        <f t="shared" si="203"/>
        <v>5.742499320000001E-2</v>
      </c>
      <c r="M1005" s="11">
        <f t="shared" si="204"/>
        <v>0</v>
      </c>
      <c r="N1005" s="11">
        <f t="shared" si="205"/>
        <v>0</v>
      </c>
      <c r="O1005" s="11">
        <f t="shared" si="197"/>
        <v>0</v>
      </c>
      <c r="P1005" s="11">
        <f t="shared" si="198"/>
        <v>0</v>
      </c>
      <c r="Q1005" s="9">
        <f t="shared" si="206"/>
        <v>165774.57559840486</v>
      </c>
      <c r="R1005" s="9">
        <f t="shared" si="199"/>
        <v>165.77457559840485</v>
      </c>
      <c r="S1005" s="9">
        <f t="shared" si="207"/>
        <v>65239.727803504218</v>
      </c>
      <c r="T1005" s="38">
        <f t="shared" si="200"/>
        <v>65.239727803504223</v>
      </c>
      <c r="U1005" s="38">
        <f t="shared" si="201"/>
        <v>4240.5823072277744</v>
      </c>
      <c r="V1005" s="34"/>
      <c r="W1005" s="34"/>
      <c r="X1005" s="34"/>
      <c r="Y1005" s="34"/>
      <c r="Z1005" s="34"/>
      <c r="AA1005" s="34"/>
      <c r="AB1005" s="34"/>
      <c r="AC1005" s="34"/>
      <c r="AD1005" s="34"/>
      <c r="AE1005" s="34"/>
      <c r="AF1005" s="34"/>
      <c r="AG1005" s="34"/>
    </row>
    <row r="1006" spans="2:33" x14ac:dyDescent="0.75">
      <c r="B1006" s="4" t="s">
        <v>9</v>
      </c>
      <c r="C1006" s="4">
        <v>1002</v>
      </c>
      <c r="D1006" s="4">
        <v>413</v>
      </c>
      <c r="E1006" s="4">
        <f t="shared" si="195"/>
        <v>0</v>
      </c>
      <c r="F1006" s="11">
        <v>0</v>
      </c>
      <c r="G1006" s="11">
        <f t="shared" si="202"/>
        <v>0</v>
      </c>
      <c r="H1006" s="11">
        <f t="shared" si="196"/>
        <v>0</v>
      </c>
      <c r="I1006" s="11">
        <f>'Vehicle Data'!$B$6*'WLTP Calculations'!G1006</f>
        <v>0</v>
      </c>
      <c r="J1006" s="11">
        <f>'Vehicle Data'!$B$6*9.81*'Vehicle Data'!$B$8</f>
        <v>57.42499320000001</v>
      </c>
      <c r="K1006" s="11">
        <f>0.5*(1.225*'Vehicle Data'!B$9*'Vehicle Data'!B$7*'WLTP Calculations'!F1006)</f>
        <v>0</v>
      </c>
      <c r="L1006" s="11">
        <f t="shared" si="203"/>
        <v>5.742499320000001E-2</v>
      </c>
      <c r="M1006" s="11">
        <f t="shared" si="204"/>
        <v>0</v>
      </c>
      <c r="N1006" s="11">
        <f t="shared" si="205"/>
        <v>0</v>
      </c>
      <c r="O1006" s="11">
        <f t="shared" si="197"/>
        <v>0</v>
      </c>
      <c r="P1006" s="11">
        <f t="shared" si="198"/>
        <v>0</v>
      </c>
      <c r="Q1006" s="9">
        <f t="shared" si="206"/>
        <v>165774.57559840486</v>
      </c>
      <c r="R1006" s="9">
        <f t="shared" si="199"/>
        <v>165.77457559840485</v>
      </c>
      <c r="S1006" s="9">
        <f t="shared" si="207"/>
        <v>65239.727803504218</v>
      </c>
      <c r="T1006" s="38">
        <f t="shared" si="200"/>
        <v>65.239727803504223</v>
      </c>
      <c r="U1006" s="38">
        <f t="shared" si="201"/>
        <v>4240.5823072277744</v>
      </c>
      <c r="V1006" s="34"/>
      <c r="W1006" s="34"/>
      <c r="X1006" s="34"/>
      <c r="Y1006" s="34"/>
      <c r="Z1006" s="34"/>
      <c r="AA1006" s="34"/>
      <c r="AB1006" s="34"/>
      <c r="AC1006" s="34"/>
      <c r="AD1006" s="34"/>
      <c r="AE1006" s="34"/>
      <c r="AF1006" s="34"/>
      <c r="AG1006" s="34"/>
    </row>
    <row r="1007" spans="2:33" x14ac:dyDescent="0.75">
      <c r="B1007" s="4" t="s">
        <v>9</v>
      </c>
      <c r="C1007" s="4">
        <v>1003</v>
      </c>
      <c r="D1007" s="4">
        <v>414</v>
      </c>
      <c r="E1007" s="4">
        <f t="shared" si="195"/>
        <v>0</v>
      </c>
      <c r="F1007" s="11">
        <v>0</v>
      </c>
      <c r="G1007" s="11">
        <f t="shared" si="202"/>
        <v>0</v>
      </c>
      <c r="H1007" s="11">
        <f t="shared" si="196"/>
        <v>0</v>
      </c>
      <c r="I1007" s="11">
        <f>'Vehicle Data'!$B$6*'WLTP Calculations'!G1007</f>
        <v>0</v>
      </c>
      <c r="J1007" s="11">
        <f>'Vehicle Data'!$B$6*9.81*'Vehicle Data'!$B$8</f>
        <v>57.42499320000001</v>
      </c>
      <c r="K1007" s="11">
        <f>0.5*(1.225*'Vehicle Data'!B$9*'Vehicle Data'!B$7*'WLTP Calculations'!F1007)</f>
        <v>0</v>
      </c>
      <c r="L1007" s="11">
        <f t="shared" si="203"/>
        <v>5.742499320000001E-2</v>
      </c>
      <c r="M1007" s="11">
        <f t="shared" si="204"/>
        <v>0</v>
      </c>
      <c r="N1007" s="11">
        <f t="shared" si="205"/>
        <v>0</v>
      </c>
      <c r="O1007" s="11">
        <f t="shared" si="197"/>
        <v>0</v>
      </c>
      <c r="P1007" s="11">
        <f t="shared" si="198"/>
        <v>0</v>
      </c>
      <c r="Q1007" s="9">
        <f t="shared" si="206"/>
        <v>165774.57559840486</v>
      </c>
      <c r="R1007" s="9">
        <f t="shared" si="199"/>
        <v>165.77457559840485</v>
      </c>
      <c r="S1007" s="9">
        <f t="shared" si="207"/>
        <v>65239.727803504218</v>
      </c>
      <c r="T1007" s="38">
        <f t="shared" si="200"/>
        <v>65.239727803504223</v>
      </c>
      <c r="U1007" s="38">
        <f t="shared" si="201"/>
        <v>4240.5823072277744</v>
      </c>
      <c r="V1007" s="34"/>
      <c r="W1007" s="34"/>
      <c r="X1007" s="34"/>
      <c r="Y1007" s="34"/>
      <c r="Z1007" s="34"/>
      <c r="AA1007" s="34"/>
      <c r="AB1007" s="34"/>
      <c r="AC1007" s="34"/>
      <c r="AD1007" s="34"/>
      <c r="AE1007" s="34"/>
      <c r="AF1007" s="34"/>
      <c r="AG1007" s="34"/>
    </row>
    <row r="1008" spans="2:33" x14ac:dyDescent="0.75">
      <c r="B1008" s="4" t="s">
        <v>9</v>
      </c>
      <c r="C1008" s="4">
        <v>1004</v>
      </c>
      <c r="D1008" s="4">
        <v>415</v>
      </c>
      <c r="E1008" s="4">
        <f t="shared" si="195"/>
        <v>0</v>
      </c>
      <c r="F1008" s="11">
        <v>0</v>
      </c>
      <c r="G1008" s="11">
        <f t="shared" si="202"/>
        <v>0</v>
      </c>
      <c r="H1008" s="11">
        <f t="shared" si="196"/>
        <v>0</v>
      </c>
      <c r="I1008" s="11">
        <f>'Vehicle Data'!$B$6*'WLTP Calculations'!G1008</f>
        <v>0</v>
      </c>
      <c r="J1008" s="11">
        <f>'Vehicle Data'!$B$6*9.81*'Vehicle Data'!$B$8</f>
        <v>57.42499320000001</v>
      </c>
      <c r="K1008" s="11">
        <f>0.5*(1.225*'Vehicle Data'!B$9*'Vehicle Data'!B$7*'WLTP Calculations'!F1008)</f>
        <v>0</v>
      </c>
      <c r="L1008" s="11">
        <f t="shared" si="203"/>
        <v>5.742499320000001E-2</v>
      </c>
      <c r="M1008" s="11">
        <f t="shared" si="204"/>
        <v>0</v>
      </c>
      <c r="N1008" s="11">
        <f t="shared" si="205"/>
        <v>0</v>
      </c>
      <c r="O1008" s="11">
        <f t="shared" si="197"/>
        <v>0</v>
      </c>
      <c r="P1008" s="11">
        <f t="shared" si="198"/>
        <v>0</v>
      </c>
      <c r="Q1008" s="9">
        <f t="shared" si="206"/>
        <v>165774.57559840486</v>
      </c>
      <c r="R1008" s="9">
        <f t="shared" si="199"/>
        <v>165.77457559840485</v>
      </c>
      <c r="S1008" s="9">
        <f t="shared" si="207"/>
        <v>65239.727803504218</v>
      </c>
      <c r="T1008" s="38">
        <f t="shared" si="200"/>
        <v>65.239727803504223</v>
      </c>
      <c r="U1008" s="38">
        <f t="shared" si="201"/>
        <v>4240.5823072277744</v>
      </c>
      <c r="V1008" s="34"/>
      <c r="W1008" s="34"/>
      <c r="X1008" s="34"/>
      <c r="Y1008" s="34"/>
      <c r="Z1008" s="34"/>
      <c r="AA1008" s="34"/>
      <c r="AB1008" s="34"/>
      <c r="AC1008" s="34"/>
      <c r="AD1008" s="34"/>
      <c r="AE1008" s="34"/>
      <c r="AF1008" s="34"/>
      <c r="AG1008" s="34"/>
    </row>
    <row r="1009" spans="2:33" x14ac:dyDescent="0.75">
      <c r="B1009" s="4" t="s">
        <v>9</v>
      </c>
      <c r="C1009" s="4">
        <v>1005</v>
      </c>
      <c r="D1009" s="4">
        <v>416</v>
      </c>
      <c r="E1009" s="4">
        <f t="shared" si="195"/>
        <v>0</v>
      </c>
      <c r="F1009" s="11">
        <v>0</v>
      </c>
      <c r="G1009" s="11">
        <f t="shared" si="202"/>
        <v>0</v>
      </c>
      <c r="H1009" s="11">
        <f t="shared" si="196"/>
        <v>0</v>
      </c>
      <c r="I1009" s="11">
        <f>'Vehicle Data'!$B$6*'WLTP Calculations'!G1009</f>
        <v>0</v>
      </c>
      <c r="J1009" s="11">
        <f>'Vehicle Data'!$B$6*9.81*'Vehicle Data'!$B$8</f>
        <v>57.42499320000001</v>
      </c>
      <c r="K1009" s="11">
        <f>0.5*(1.225*'Vehicle Data'!B$9*'Vehicle Data'!B$7*'WLTP Calculations'!F1009)</f>
        <v>0</v>
      </c>
      <c r="L1009" s="11">
        <f t="shared" si="203"/>
        <v>5.742499320000001E-2</v>
      </c>
      <c r="M1009" s="11">
        <f t="shared" si="204"/>
        <v>0</v>
      </c>
      <c r="N1009" s="11">
        <f t="shared" si="205"/>
        <v>0</v>
      </c>
      <c r="O1009" s="11">
        <f t="shared" si="197"/>
        <v>0</v>
      </c>
      <c r="P1009" s="11">
        <f t="shared" si="198"/>
        <v>0</v>
      </c>
      <c r="Q1009" s="9">
        <f t="shared" si="206"/>
        <v>165774.57559840486</v>
      </c>
      <c r="R1009" s="9">
        <f t="shared" si="199"/>
        <v>165.77457559840485</v>
      </c>
      <c r="S1009" s="9">
        <f t="shared" si="207"/>
        <v>65239.727803504218</v>
      </c>
      <c r="T1009" s="38">
        <f t="shared" si="200"/>
        <v>65.239727803504223</v>
      </c>
      <c r="U1009" s="38">
        <f t="shared" si="201"/>
        <v>4240.5823072277744</v>
      </c>
      <c r="V1009" s="34"/>
      <c r="W1009" s="34"/>
      <c r="X1009" s="34"/>
      <c r="Y1009" s="34"/>
      <c r="Z1009" s="34"/>
      <c r="AA1009" s="34"/>
      <c r="AB1009" s="34"/>
      <c r="AC1009" s="34"/>
      <c r="AD1009" s="34"/>
      <c r="AE1009" s="34"/>
      <c r="AF1009" s="34"/>
      <c r="AG1009" s="34"/>
    </row>
    <row r="1010" spans="2:33" x14ac:dyDescent="0.75">
      <c r="B1010" s="4" t="s">
        <v>9</v>
      </c>
      <c r="C1010" s="4">
        <v>1006</v>
      </c>
      <c r="D1010" s="4">
        <v>417</v>
      </c>
      <c r="E1010" s="4">
        <f t="shared" si="195"/>
        <v>0</v>
      </c>
      <c r="F1010" s="11">
        <v>0</v>
      </c>
      <c r="G1010" s="11">
        <f t="shared" si="202"/>
        <v>0</v>
      </c>
      <c r="H1010" s="11">
        <f t="shared" si="196"/>
        <v>0</v>
      </c>
      <c r="I1010" s="11">
        <f>'Vehicle Data'!$B$6*'WLTP Calculations'!G1010</f>
        <v>0</v>
      </c>
      <c r="J1010" s="11">
        <f>'Vehicle Data'!$B$6*9.81*'Vehicle Data'!$B$8</f>
        <v>57.42499320000001</v>
      </c>
      <c r="K1010" s="11">
        <f>0.5*(1.225*'Vehicle Data'!B$9*'Vehicle Data'!B$7*'WLTP Calculations'!F1010)</f>
        <v>0</v>
      </c>
      <c r="L1010" s="11">
        <f t="shared" si="203"/>
        <v>5.742499320000001E-2</v>
      </c>
      <c r="M1010" s="11">
        <f t="shared" si="204"/>
        <v>0</v>
      </c>
      <c r="N1010" s="11">
        <f t="shared" si="205"/>
        <v>0</v>
      </c>
      <c r="O1010" s="11">
        <f t="shared" si="197"/>
        <v>0</v>
      </c>
      <c r="P1010" s="11">
        <f t="shared" si="198"/>
        <v>0</v>
      </c>
      <c r="Q1010" s="9">
        <f t="shared" si="206"/>
        <v>165774.57559840486</v>
      </c>
      <c r="R1010" s="9">
        <f t="shared" si="199"/>
        <v>165.77457559840485</v>
      </c>
      <c r="S1010" s="9">
        <f t="shared" si="207"/>
        <v>65239.727803504218</v>
      </c>
      <c r="T1010" s="38">
        <f t="shared" si="200"/>
        <v>65.239727803504223</v>
      </c>
      <c r="U1010" s="38">
        <f t="shared" si="201"/>
        <v>4240.5823072277744</v>
      </c>
      <c r="V1010" s="34"/>
      <c r="W1010" s="34"/>
      <c r="X1010" s="34"/>
      <c r="Y1010" s="34"/>
      <c r="Z1010" s="34"/>
      <c r="AA1010" s="34"/>
      <c r="AB1010" s="34"/>
      <c r="AC1010" s="34"/>
      <c r="AD1010" s="34"/>
      <c r="AE1010" s="34"/>
      <c r="AF1010" s="34"/>
      <c r="AG1010" s="34"/>
    </row>
    <row r="1011" spans="2:33" x14ac:dyDescent="0.75">
      <c r="B1011" s="4" t="s">
        <v>9</v>
      </c>
      <c r="C1011" s="4">
        <v>1007</v>
      </c>
      <c r="D1011" s="4">
        <v>418</v>
      </c>
      <c r="E1011" s="4">
        <f t="shared" si="195"/>
        <v>0</v>
      </c>
      <c r="F1011" s="11">
        <v>0</v>
      </c>
      <c r="G1011" s="11">
        <f t="shared" si="202"/>
        <v>0</v>
      </c>
      <c r="H1011" s="11">
        <f t="shared" si="196"/>
        <v>0</v>
      </c>
      <c r="I1011" s="11">
        <f>'Vehicle Data'!$B$6*'WLTP Calculations'!G1011</f>
        <v>0</v>
      </c>
      <c r="J1011" s="11">
        <f>'Vehicle Data'!$B$6*9.81*'Vehicle Data'!$B$8</f>
        <v>57.42499320000001</v>
      </c>
      <c r="K1011" s="11">
        <f>0.5*(1.225*'Vehicle Data'!B$9*'Vehicle Data'!B$7*'WLTP Calculations'!F1011)</f>
        <v>0</v>
      </c>
      <c r="L1011" s="11">
        <f t="shared" si="203"/>
        <v>5.742499320000001E-2</v>
      </c>
      <c r="M1011" s="11">
        <f t="shared" si="204"/>
        <v>0</v>
      </c>
      <c r="N1011" s="11">
        <f t="shared" si="205"/>
        <v>0</v>
      </c>
      <c r="O1011" s="11">
        <f t="shared" si="197"/>
        <v>0</v>
      </c>
      <c r="P1011" s="11">
        <f t="shared" si="198"/>
        <v>0</v>
      </c>
      <c r="Q1011" s="9">
        <f t="shared" si="206"/>
        <v>165774.57559840486</v>
      </c>
      <c r="R1011" s="9">
        <f t="shared" si="199"/>
        <v>165.77457559840485</v>
      </c>
      <c r="S1011" s="9">
        <f t="shared" si="207"/>
        <v>65239.727803504218</v>
      </c>
      <c r="T1011" s="38">
        <f t="shared" si="200"/>
        <v>65.239727803504223</v>
      </c>
      <c r="U1011" s="38">
        <f t="shared" si="201"/>
        <v>4240.5823072277744</v>
      </c>
      <c r="V1011" s="34"/>
      <c r="W1011" s="34"/>
      <c r="X1011" s="34"/>
      <c r="Y1011" s="34"/>
      <c r="Z1011" s="34"/>
      <c r="AA1011" s="34"/>
      <c r="AB1011" s="34"/>
      <c r="AC1011" s="34"/>
      <c r="AD1011" s="34"/>
      <c r="AE1011" s="34"/>
      <c r="AF1011" s="34"/>
      <c r="AG1011" s="34"/>
    </row>
    <row r="1012" spans="2:33" x14ac:dyDescent="0.75">
      <c r="B1012" s="4" t="s">
        <v>9</v>
      </c>
      <c r="C1012" s="4">
        <v>1008</v>
      </c>
      <c r="D1012" s="4">
        <v>419</v>
      </c>
      <c r="E1012" s="4">
        <f t="shared" si="195"/>
        <v>0</v>
      </c>
      <c r="F1012" s="11">
        <v>0</v>
      </c>
      <c r="G1012" s="11">
        <f t="shared" si="202"/>
        <v>0</v>
      </c>
      <c r="H1012" s="11">
        <f t="shared" si="196"/>
        <v>0</v>
      </c>
      <c r="I1012" s="11">
        <f>'Vehicle Data'!$B$6*'WLTP Calculations'!G1012</f>
        <v>0</v>
      </c>
      <c r="J1012" s="11">
        <f>'Vehicle Data'!$B$6*9.81*'Vehicle Data'!$B$8</f>
        <v>57.42499320000001</v>
      </c>
      <c r="K1012" s="11">
        <f>0.5*(1.225*'Vehicle Data'!B$9*'Vehicle Data'!B$7*'WLTP Calculations'!F1012)</f>
        <v>0</v>
      </c>
      <c r="L1012" s="11">
        <f t="shared" si="203"/>
        <v>5.742499320000001E-2</v>
      </c>
      <c r="M1012" s="11">
        <f t="shared" si="204"/>
        <v>0</v>
      </c>
      <c r="N1012" s="11">
        <f t="shared" si="205"/>
        <v>0</v>
      </c>
      <c r="O1012" s="11">
        <f t="shared" si="197"/>
        <v>0</v>
      </c>
      <c r="P1012" s="11">
        <f t="shared" si="198"/>
        <v>0</v>
      </c>
      <c r="Q1012" s="9">
        <f t="shared" si="206"/>
        <v>165774.57559840486</v>
      </c>
      <c r="R1012" s="9">
        <f t="shared" si="199"/>
        <v>165.77457559840485</v>
      </c>
      <c r="S1012" s="9">
        <f t="shared" si="207"/>
        <v>65239.727803504218</v>
      </c>
      <c r="T1012" s="38">
        <f t="shared" si="200"/>
        <v>65.239727803504223</v>
      </c>
      <c r="U1012" s="38">
        <f t="shared" si="201"/>
        <v>4240.5823072277744</v>
      </c>
      <c r="V1012" s="34"/>
      <c r="W1012" s="34"/>
      <c r="X1012" s="34"/>
      <c r="Y1012" s="34"/>
      <c r="Z1012" s="34"/>
      <c r="AA1012" s="34"/>
      <c r="AB1012" s="34"/>
      <c r="AC1012" s="34"/>
      <c r="AD1012" s="34"/>
      <c r="AE1012" s="34"/>
      <c r="AF1012" s="34"/>
      <c r="AG1012" s="34"/>
    </row>
    <row r="1013" spans="2:33" x14ac:dyDescent="0.75">
      <c r="B1013" s="4" t="s">
        <v>9</v>
      </c>
      <c r="C1013" s="4">
        <v>1009</v>
      </c>
      <c r="D1013" s="4">
        <v>420</v>
      </c>
      <c r="E1013" s="4">
        <f t="shared" si="195"/>
        <v>0</v>
      </c>
      <c r="F1013" s="11">
        <v>0</v>
      </c>
      <c r="G1013" s="11">
        <f t="shared" si="202"/>
        <v>0</v>
      </c>
      <c r="H1013" s="11">
        <f t="shared" si="196"/>
        <v>0</v>
      </c>
      <c r="I1013" s="11">
        <f>'Vehicle Data'!$B$6*'WLTP Calculations'!G1013</f>
        <v>0</v>
      </c>
      <c r="J1013" s="11">
        <f>'Vehicle Data'!$B$6*9.81*'Vehicle Data'!$B$8</f>
        <v>57.42499320000001</v>
      </c>
      <c r="K1013" s="11">
        <f>0.5*(1.225*'Vehicle Data'!B$9*'Vehicle Data'!B$7*'WLTP Calculations'!F1013)</f>
        <v>0</v>
      </c>
      <c r="L1013" s="11">
        <f t="shared" si="203"/>
        <v>5.742499320000001E-2</v>
      </c>
      <c r="M1013" s="11">
        <f t="shared" si="204"/>
        <v>0</v>
      </c>
      <c r="N1013" s="11">
        <f t="shared" si="205"/>
        <v>0</v>
      </c>
      <c r="O1013" s="11">
        <f t="shared" si="197"/>
        <v>0</v>
      </c>
      <c r="P1013" s="11">
        <f t="shared" si="198"/>
        <v>0</v>
      </c>
      <c r="Q1013" s="9">
        <f t="shared" si="206"/>
        <v>165774.57559840486</v>
      </c>
      <c r="R1013" s="9">
        <f t="shared" si="199"/>
        <v>165.77457559840485</v>
      </c>
      <c r="S1013" s="9">
        <f t="shared" si="207"/>
        <v>65239.727803504218</v>
      </c>
      <c r="T1013" s="38">
        <f t="shared" si="200"/>
        <v>65.239727803504223</v>
      </c>
      <c r="U1013" s="38">
        <f t="shared" si="201"/>
        <v>4240.5823072277744</v>
      </c>
      <c r="V1013" s="34"/>
      <c r="W1013" s="34"/>
      <c r="X1013" s="34"/>
      <c r="Y1013" s="34"/>
      <c r="Z1013" s="34"/>
      <c r="AA1013" s="34"/>
      <c r="AB1013" s="34"/>
      <c r="AC1013" s="34"/>
      <c r="AD1013" s="34"/>
      <c r="AE1013" s="34"/>
      <c r="AF1013" s="34"/>
      <c r="AG1013" s="34"/>
    </row>
    <row r="1014" spans="2:33" x14ac:dyDescent="0.75">
      <c r="B1014" s="4" t="s">
        <v>9</v>
      </c>
      <c r="C1014" s="4">
        <v>1010</v>
      </c>
      <c r="D1014" s="4">
        <v>421</v>
      </c>
      <c r="E1014" s="4">
        <f t="shared" si="195"/>
        <v>0</v>
      </c>
      <c r="F1014" s="11">
        <v>0</v>
      </c>
      <c r="G1014" s="11">
        <f t="shared" si="202"/>
        <v>0</v>
      </c>
      <c r="H1014" s="11">
        <f t="shared" si="196"/>
        <v>0</v>
      </c>
      <c r="I1014" s="11">
        <f>'Vehicle Data'!$B$6*'WLTP Calculations'!G1014</f>
        <v>0</v>
      </c>
      <c r="J1014" s="11">
        <f>'Vehicle Data'!$B$6*9.81*'Vehicle Data'!$B$8</f>
        <v>57.42499320000001</v>
      </c>
      <c r="K1014" s="11">
        <f>0.5*(1.225*'Vehicle Data'!B$9*'Vehicle Data'!B$7*'WLTP Calculations'!F1014)</f>
        <v>0</v>
      </c>
      <c r="L1014" s="11">
        <f t="shared" si="203"/>
        <v>5.742499320000001E-2</v>
      </c>
      <c r="M1014" s="11">
        <f t="shared" si="204"/>
        <v>0</v>
      </c>
      <c r="N1014" s="11">
        <f t="shared" si="205"/>
        <v>0</v>
      </c>
      <c r="O1014" s="11">
        <f t="shared" si="197"/>
        <v>0</v>
      </c>
      <c r="P1014" s="11">
        <f t="shared" si="198"/>
        <v>0</v>
      </c>
      <c r="Q1014" s="9">
        <f t="shared" si="206"/>
        <v>165774.57559840486</v>
      </c>
      <c r="R1014" s="9">
        <f t="shared" si="199"/>
        <v>165.77457559840485</v>
      </c>
      <c r="S1014" s="9">
        <f t="shared" si="207"/>
        <v>65239.727803504218</v>
      </c>
      <c r="T1014" s="38">
        <f t="shared" si="200"/>
        <v>65.239727803504223</v>
      </c>
      <c r="U1014" s="38">
        <f t="shared" si="201"/>
        <v>4240.5823072277744</v>
      </c>
      <c r="V1014" s="34"/>
      <c r="W1014" s="34"/>
      <c r="X1014" s="34"/>
      <c r="Y1014" s="34"/>
      <c r="Z1014" s="34"/>
      <c r="AA1014" s="34"/>
      <c r="AB1014" s="34"/>
      <c r="AC1014" s="34"/>
      <c r="AD1014" s="34"/>
      <c r="AE1014" s="34"/>
      <c r="AF1014" s="34"/>
      <c r="AG1014" s="34"/>
    </row>
    <row r="1015" spans="2:33" x14ac:dyDescent="0.75">
      <c r="B1015" s="4" t="s">
        <v>9</v>
      </c>
      <c r="C1015" s="4">
        <v>1011</v>
      </c>
      <c r="D1015" s="4">
        <v>422</v>
      </c>
      <c r="E1015" s="4">
        <f t="shared" si="195"/>
        <v>0</v>
      </c>
      <c r="F1015" s="11">
        <v>0</v>
      </c>
      <c r="G1015" s="11">
        <f t="shared" si="202"/>
        <v>0</v>
      </c>
      <c r="H1015" s="11">
        <f t="shared" si="196"/>
        <v>0</v>
      </c>
      <c r="I1015" s="11">
        <f>'Vehicle Data'!$B$6*'WLTP Calculations'!G1015</f>
        <v>0</v>
      </c>
      <c r="J1015" s="11">
        <f>'Vehicle Data'!$B$6*9.81*'Vehicle Data'!$B$8</f>
        <v>57.42499320000001</v>
      </c>
      <c r="K1015" s="11">
        <f>0.5*(1.225*'Vehicle Data'!B$9*'Vehicle Data'!B$7*'WLTP Calculations'!F1015)</f>
        <v>0</v>
      </c>
      <c r="L1015" s="11">
        <f t="shared" si="203"/>
        <v>5.742499320000001E-2</v>
      </c>
      <c r="M1015" s="11">
        <f t="shared" si="204"/>
        <v>0</v>
      </c>
      <c r="N1015" s="11">
        <f t="shared" si="205"/>
        <v>0</v>
      </c>
      <c r="O1015" s="11">
        <f t="shared" si="197"/>
        <v>0</v>
      </c>
      <c r="P1015" s="11">
        <f t="shared" si="198"/>
        <v>0</v>
      </c>
      <c r="Q1015" s="9">
        <f t="shared" si="206"/>
        <v>165774.57559840486</v>
      </c>
      <c r="R1015" s="9">
        <f t="shared" si="199"/>
        <v>165.77457559840485</v>
      </c>
      <c r="S1015" s="9">
        <f t="shared" si="207"/>
        <v>65239.727803504218</v>
      </c>
      <c r="T1015" s="38">
        <f t="shared" si="200"/>
        <v>65.239727803504223</v>
      </c>
      <c r="U1015" s="38">
        <f t="shared" si="201"/>
        <v>4240.5823072277744</v>
      </c>
      <c r="V1015" s="34"/>
      <c r="W1015" s="34"/>
      <c r="X1015" s="34"/>
      <c r="Y1015" s="34"/>
      <c r="Z1015" s="34"/>
      <c r="AA1015" s="34"/>
      <c r="AB1015" s="34"/>
      <c r="AC1015" s="34"/>
      <c r="AD1015" s="34"/>
      <c r="AE1015" s="34"/>
      <c r="AF1015" s="34"/>
      <c r="AG1015" s="34"/>
    </row>
    <row r="1016" spans="2:33" x14ac:dyDescent="0.75">
      <c r="B1016" s="4" t="s">
        <v>9</v>
      </c>
      <c r="C1016" s="4">
        <v>1012</v>
      </c>
      <c r="D1016" s="4">
        <v>423</v>
      </c>
      <c r="E1016" s="4">
        <f t="shared" si="195"/>
        <v>0</v>
      </c>
      <c r="F1016" s="11">
        <v>0</v>
      </c>
      <c r="G1016" s="11">
        <f t="shared" si="202"/>
        <v>0</v>
      </c>
      <c r="H1016" s="11">
        <f t="shared" si="196"/>
        <v>0</v>
      </c>
      <c r="I1016" s="11">
        <f>'Vehicle Data'!$B$6*'WLTP Calculations'!G1016</f>
        <v>0</v>
      </c>
      <c r="J1016" s="11">
        <f>'Vehicle Data'!$B$6*9.81*'Vehicle Data'!$B$8</f>
        <v>57.42499320000001</v>
      </c>
      <c r="K1016" s="11">
        <f>0.5*(1.225*'Vehicle Data'!B$9*'Vehicle Data'!B$7*'WLTP Calculations'!F1016)</f>
        <v>0</v>
      </c>
      <c r="L1016" s="11">
        <f t="shared" si="203"/>
        <v>5.742499320000001E-2</v>
      </c>
      <c r="M1016" s="11">
        <f t="shared" si="204"/>
        <v>0</v>
      </c>
      <c r="N1016" s="11">
        <f t="shared" si="205"/>
        <v>0</v>
      </c>
      <c r="O1016" s="11">
        <f t="shared" si="197"/>
        <v>0</v>
      </c>
      <c r="P1016" s="11">
        <f t="shared" si="198"/>
        <v>0</v>
      </c>
      <c r="Q1016" s="9">
        <f t="shared" si="206"/>
        <v>165774.57559840486</v>
      </c>
      <c r="R1016" s="9">
        <f t="shared" si="199"/>
        <v>165.77457559840485</v>
      </c>
      <c r="S1016" s="9">
        <f t="shared" si="207"/>
        <v>65239.727803504218</v>
      </c>
      <c r="T1016" s="38">
        <f t="shared" si="200"/>
        <v>65.239727803504223</v>
      </c>
      <c r="U1016" s="38">
        <f t="shared" si="201"/>
        <v>4240.5823072277744</v>
      </c>
      <c r="V1016" s="34"/>
      <c r="W1016" s="34"/>
      <c r="X1016" s="34"/>
      <c r="Y1016" s="34"/>
      <c r="Z1016" s="34"/>
      <c r="AA1016" s="34"/>
      <c r="AB1016" s="34"/>
      <c r="AC1016" s="34"/>
      <c r="AD1016" s="34"/>
      <c r="AE1016" s="34"/>
      <c r="AF1016" s="34"/>
      <c r="AG1016" s="34"/>
    </row>
    <row r="1017" spans="2:33" x14ac:dyDescent="0.75">
      <c r="B1017" s="4" t="s">
        <v>9</v>
      </c>
      <c r="C1017" s="4">
        <v>1013</v>
      </c>
      <c r="D1017" s="4">
        <v>424</v>
      </c>
      <c r="E1017" s="4">
        <f t="shared" si="195"/>
        <v>0</v>
      </c>
      <c r="F1017" s="11">
        <v>0</v>
      </c>
      <c r="G1017" s="11">
        <f t="shared" si="202"/>
        <v>0</v>
      </c>
      <c r="H1017" s="11">
        <f t="shared" si="196"/>
        <v>0</v>
      </c>
      <c r="I1017" s="11">
        <f>'Vehicle Data'!$B$6*'WLTP Calculations'!G1017</f>
        <v>0</v>
      </c>
      <c r="J1017" s="11">
        <f>'Vehicle Data'!$B$6*9.81*'Vehicle Data'!$B$8</f>
        <v>57.42499320000001</v>
      </c>
      <c r="K1017" s="11">
        <f>0.5*(1.225*'Vehicle Data'!B$9*'Vehicle Data'!B$7*'WLTP Calculations'!F1017)</f>
        <v>0</v>
      </c>
      <c r="L1017" s="11">
        <f t="shared" si="203"/>
        <v>5.742499320000001E-2</v>
      </c>
      <c r="M1017" s="11">
        <f t="shared" si="204"/>
        <v>0</v>
      </c>
      <c r="N1017" s="11">
        <f t="shared" si="205"/>
        <v>0</v>
      </c>
      <c r="O1017" s="11">
        <f t="shared" si="197"/>
        <v>0</v>
      </c>
      <c r="P1017" s="11">
        <f t="shared" si="198"/>
        <v>0</v>
      </c>
      <c r="Q1017" s="9">
        <f t="shared" si="206"/>
        <v>165774.57559840486</v>
      </c>
      <c r="R1017" s="9">
        <f t="shared" si="199"/>
        <v>165.77457559840485</v>
      </c>
      <c r="S1017" s="9">
        <f t="shared" si="207"/>
        <v>65239.727803504218</v>
      </c>
      <c r="T1017" s="38">
        <f t="shared" si="200"/>
        <v>65.239727803504223</v>
      </c>
      <c r="U1017" s="38">
        <f t="shared" si="201"/>
        <v>4240.5823072277744</v>
      </c>
      <c r="V1017" s="34"/>
      <c r="W1017" s="34"/>
      <c r="X1017" s="34"/>
      <c r="Y1017" s="34"/>
      <c r="Z1017" s="34"/>
      <c r="AA1017" s="34"/>
      <c r="AB1017" s="34"/>
      <c r="AC1017" s="34"/>
      <c r="AD1017" s="34"/>
      <c r="AE1017" s="34"/>
      <c r="AF1017" s="34"/>
      <c r="AG1017" s="34"/>
    </row>
    <row r="1018" spans="2:33" x14ac:dyDescent="0.75">
      <c r="B1018" s="4" t="s">
        <v>9</v>
      </c>
      <c r="C1018" s="4">
        <v>1014</v>
      </c>
      <c r="D1018" s="4">
        <v>425</v>
      </c>
      <c r="E1018" s="4">
        <f t="shared" si="195"/>
        <v>0</v>
      </c>
      <c r="F1018" s="11">
        <v>0</v>
      </c>
      <c r="G1018" s="11">
        <f t="shared" si="202"/>
        <v>0</v>
      </c>
      <c r="H1018" s="11">
        <f t="shared" si="196"/>
        <v>0</v>
      </c>
      <c r="I1018" s="11">
        <f>'Vehicle Data'!$B$6*'WLTP Calculations'!G1018</f>
        <v>0</v>
      </c>
      <c r="J1018" s="11">
        <f>'Vehicle Data'!$B$6*9.81*'Vehicle Data'!$B$8</f>
        <v>57.42499320000001</v>
      </c>
      <c r="K1018" s="11">
        <f>0.5*(1.225*'Vehicle Data'!B$9*'Vehicle Data'!B$7*'WLTP Calculations'!F1018)</f>
        <v>0</v>
      </c>
      <c r="L1018" s="11">
        <f t="shared" si="203"/>
        <v>5.742499320000001E-2</v>
      </c>
      <c r="M1018" s="11">
        <f t="shared" si="204"/>
        <v>0</v>
      </c>
      <c r="N1018" s="11">
        <f t="shared" si="205"/>
        <v>0</v>
      </c>
      <c r="O1018" s="11">
        <f t="shared" si="197"/>
        <v>0</v>
      </c>
      <c r="P1018" s="11">
        <f t="shared" si="198"/>
        <v>0</v>
      </c>
      <c r="Q1018" s="9">
        <f t="shared" si="206"/>
        <v>165774.57559840486</v>
      </c>
      <c r="R1018" s="9">
        <f t="shared" si="199"/>
        <v>165.77457559840485</v>
      </c>
      <c r="S1018" s="9">
        <f t="shared" si="207"/>
        <v>65239.727803504218</v>
      </c>
      <c r="T1018" s="38">
        <f t="shared" si="200"/>
        <v>65.239727803504223</v>
      </c>
      <c r="U1018" s="38">
        <f t="shared" si="201"/>
        <v>4240.5823072277744</v>
      </c>
      <c r="V1018" s="34"/>
      <c r="W1018" s="34"/>
      <c r="X1018" s="34"/>
      <c r="Y1018" s="34"/>
      <c r="Z1018" s="34"/>
      <c r="AA1018" s="34"/>
      <c r="AB1018" s="34"/>
      <c r="AC1018" s="34"/>
      <c r="AD1018" s="34"/>
      <c r="AE1018" s="34"/>
      <c r="AF1018" s="34"/>
      <c r="AG1018" s="34"/>
    </row>
    <row r="1019" spans="2:33" x14ac:dyDescent="0.75">
      <c r="B1019" s="4" t="s">
        <v>9</v>
      </c>
      <c r="C1019" s="4">
        <v>1015</v>
      </c>
      <c r="D1019" s="4">
        <v>426</v>
      </c>
      <c r="E1019" s="4">
        <f t="shared" si="195"/>
        <v>0</v>
      </c>
      <c r="F1019" s="11">
        <v>0</v>
      </c>
      <c r="G1019" s="11">
        <f t="shared" si="202"/>
        <v>0</v>
      </c>
      <c r="H1019" s="11">
        <f t="shared" si="196"/>
        <v>0</v>
      </c>
      <c r="I1019" s="11">
        <f>'Vehicle Data'!$B$6*'WLTP Calculations'!G1019</f>
        <v>0</v>
      </c>
      <c r="J1019" s="11">
        <f>'Vehicle Data'!$B$6*9.81*'Vehicle Data'!$B$8</f>
        <v>57.42499320000001</v>
      </c>
      <c r="K1019" s="11">
        <f>0.5*(1.225*'Vehicle Data'!B$9*'Vehicle Data'!B$7*'WLTP Calculations'!F1019)</f>
        <v>0</v>
      </c>
      <c r="L1019" s="11">
        <f t="shared" si="203"/>
        <v>5.742499320000001E-2</v>
      </c>
      <c r="M1019" s="11">
        <f t="shared" si="204"/>
        <v>0</v>
      </c>
      <c r="N1019" s="11">
        <f t="shared" si="205"/>
        <v>0</v>
      </c>
      <c r="O1019" s="11">
        <f t="shared" si="197"/>
        <v>0</v>
      </c>
      <c r="P1019" s="11">
        <f t="shared" si="198"/>
        <v>0</v>
      </c>
      <c r="Q1019" s="9">
        <f t="shared" si="206"/>
        <v>165774.57559840486</v>
      </c>
      <c r="R1019" s="9">
        <f t="shared" si="199"/>
        <v>165.77457559840485</v>
      </c>
      <c r="S1019" s="9">
        <f t="shared" si="207"/>
        <v>65239.727803504218</v>
      </c>
      <c r="T1019" s="38">
        <f t="shared" si="200"/>
        <v>65.239727803504223</v>
      </c>
      <c r="U1019" s="38">
        <f t="shared" si="201"/>
        <v>4240.5823072277744</v>
      </c>
      <c r="V1019" s="34"/>
      <c r="W1019" s="34"/>
      <c r="X1019" s="34"/>
      <c r="Y1019" s="34"/>
      <c r="Z1019" s="34"/>
      <c r="AA1019" s="34"/>
      <c r="AB1019" s="34"/>
      <c r="AC1019" s="34"/>
      <c r="AD1019" s="34"/>
      <c r="AE1019" s="34"/>
      <c r="AF1019" s="34"/>
      <c r="AG1019" s="34"/>
    </row>
    <row r="1020" spans="2:33" x14ac:dyDescent="0.75">
      <c r="B1020" s="4" t="s">
        <v>9</v>
      </c>
      <c r="C1020" s="4">
        <v>1016</v>
      </c>
      <c r="D1020" s="4">
        <v>427</v>
      </c>
      <c r="E1020" s="4">
        <f t="shared" si="195"/>
        <v>0</v>
      </c>
      <c r="F1020" s="11">
        <v>0</v>
      </c>
      <c r="G1020" s="11">
        <f t="shared" si="202"/>
        <v>0</v>
      </c>
      <c r="H1020" s="11">
        <f t="shared" si="196"/>
        <v>0</v>
      </c>
      <c r="I1020" s="11">
        <f>'Vehicle Data'!$B$6*'WLTP Calculations'!G1020</f>
        <v>0</v>
      </c>
      <c r="J1020" s="11">
        <f>'Vehicle Data'!$B$6*9.81*'Vehicle Data'!$B$8</f>
        <v>57.42499320000001</v>
      </c>
      <c r="K1020" s="11">
        <f>0.5*(1.225*'Vehicle Data'!B$9*'Vehicle Data'!B$7*'WLTP Calculations'!F1020)</f>
        <v>0</v>
      </c>
      <c r="L1020" s="11">
        <f t="shared" si="203"/>
        <v>5.742499320000001E-2</v>
      </c>
      <c r="M1020" s="11">
        <f t="shared" si="204"/>
        <v>0</v>
      </c>
      <c r="N1020" s="11">
        <f t="shared" si="205"/>
        <v>0</v>
      </c>
      <c r="O1020" s="11">
        <f t="shared" si="197"/>
        <v>0</v>
      </c>
      <c r="P1020" s="11">
        <f t="shared" si="198"/>
        <v>0</v>
      </c>
      <c r="Q1020" s="9">
        <f t="shared" si="206"/>
        <v>165774.57559840486</v>
      </c>
      <c r="R1020" s="9">
        <f t="shared" si="199"/>
        <v>165.77457559840485</v>
      </c>
      <c r="S1020" s="9">
        <f t="shared" si="207"/>
        <v>65239.727803504218</v>
      </c>
      <c r="T1020" s="38">
        <f t="shared" si="200"/>
        <v>65.239727803504223</v>
      </c>
      <c r="U1020" s="38">
        <f t="shared" si="201"/>
        <v>4240.5823072277744</v>
      </c>
      <c r="V1020" s="34"/>
      <c r="W1020" s="34"/>
      <c r="X1020" s="34"/>
      <c r="Y1020" s="34"/>
      <c r="Z1020" s="34"/>
      <c r="AA1020" s="34"/>
      <c r="AB1020" s="34"/>
      <c r="AC1020" s="34"/>
      <c r="AD1020" s="34"/>
      <c r="AE1020" s="34"/>
      <c r="AF1020" s="34"/>
      <c r="AG1020" s="34"/>
    </row>
    <row r="1021" spans="2:33" x14ac:dyDescent="0.75">
      <c r="B1021" s="4" t="s">
        <v>9</v>
      </c>
      <c r="C1021" s="4">
        <v>1017</v>
      </c>
      <c r="D1021" s="4">
        <v>428</v>
      </c>
      <c r="E1021" s="4">
        <f t="shared" si="195"/>
        <v>0</v>
      </c>
      <c r="F1021" s="11">
        <v>0</v>
      </c>
      <c r="G1021" s="11">
        <f t="shared" si="202"/>
        <v>0</v>
      </c>
      <c r="H1021" s="11">
        <f t="shared" si="196"/>
        <v>0</v>
      </c>
      <c r="I1021" s="11">
        <f>'Vehicle Data'!$B$6*'WLTP Calculations'!G1021</f>
        <v>0</v>
      </c>
      <c r="J1021" s="11">
        <f>'Vehicle Data'!$B$6*9.81*'Vehicle Data'!$B$8</f>
        <v>57.42499320000001</v>
      </c>
      <c r="K1021" s="11">
        <f>0.5*(1.225*'Vehicle Data'!B$9*'Vehicle Data'!B$7*'WLTP Calculations'!F1021)</f>
        <v>0</v>
      </c>
      <c r="L1021" s="11">
        <f t="shared" si="203"/>
        <v>5.742499320000001E-2</v>
      </c>
      <c r="M1021" s="11">
        <f t="shared" si="204"/>
        <v>0</v>
      </c>
      <c r="N1021" s="11">
        <f t="shared" si="205"/>
        <v>0</v>
      </c>
      <c r="O1021" s="11">
        <f t="shared" si="197"/>
        <v>0</v>
      </c>
      <c r="P1021" s="11">
        <f t="shared" si="198"/>
        <v>0</v>
      </c>
      <c r="Q1021" s="9">
        <f t="shared" si="206"/>
        <v>165774.57559840486</v>
      </c>
      <c r="R1021" s="9">
        <f t="shared" si="199"/>
        <v>165.77457559840485</v>
      </c>
      <c r="S1021" s="9">
        <f t="shared" si="207"/>
        <v>65239.727803504218</v>
      </c>
      <c r="T1021" s="38">
        <f t="shared" si="200"/>
        <v>65.239727803504223</v>
      </c>
      <c r="U1021" s="38">
        <f t="shared" si="201"/>
        <v>4240.5823072277744</v>
      </c>
      <c r="V1021" s="34"/>
      <c r="W1021" s="34"/>
      <c r="X1021" s="34"/>
      <c r="Y1021" s="34"/>
      <c r="Z1021" s="34"/>
      <c r="AA1021" s="34"/>
      <c r="AB1021" s="34"/>
      <c r="AC1021" s="34"/>
      <c r="AD1021" s="34"/>
      <c r="AE1021" s="34"/>
      <c r="AF1021" s="34"/>
      <c r="AG1021" s="34"/>
    </row>
    <row r="1022" spans="2:33" x14ac:dyDescent="0.75">
      <c r="B1022" s="4" t="s">
        <v>9</v>
      </c>
      <c r="C1022" s="4">
        <v>1018</v>
      </c>
      <c r="D1022" s="4">
        <v>429</v>
      </c>
      <c r="E1022" s="4">
        <f t="shared" si="195"/>
        <v>0</v>
      </c>
      <c r="F1022" s="11">
        <v>0</v>
      </c>
      <c r="G1022" s="11">
        <f t="shared" si="202"/>
        <v>0</v>
      </c>
      <c r="H1022" s="11">
        <f t="shared" si="196"/>
        <v>0</v>
      </c>
      <c r="I1022" s="11">
        <f>'Vehicle Data'!$B$6*'WLTP Calculations'!G1022</f>
        <v>0</v>
      </c>
      <c r="J1022" s="11">
        <f>'Vehicle Data'!$B$6*9.81*'Vehicle Data'!$B$8</f>
        <v>57.42499320000001</v>
      </c>
      <c r="K1022" s="11">
        <f>0.5*(1.225*'Vehicle Data'!B$9*'Vehicle Data'!B$7*'WLTP Calculations'!F1022)</f>
        <v>0</v>
      </c>
      <c r="L1022" s="11">
        <f t="shared" si="203"/>
        <v>5.742499320000001E-2</v>
      </c>
      <c r="M1022" s="11">
        <f t="shared" si="204"/>
        <v>0</v>
      </c>
      <c r="N1022" s="11">
        <f t="shared" si="205"/>
        <v>0</v>
      </c>
      <c r="O1022" s="11">
        <f t="shared" si="197"/>
        <v>0</v>
      </c>
      <c r="P1022" s="11">
        <f t="shared" si="198"/>
        <v>0</v>
      </c>
      <c r="Q1022" s="9">
        <f t="shared" si="206"/>
        <v>165774.57559840486</v>
      </c>
      <c r="R1022" s="9">
        <f t="shared" si="199"/>
        <v>165.77457559840485</v>
      </c>
      <c r="S1022" s="9">
        <f t="shared" si="207"/>
        <v>65239.727803504218</v>
      </c>
      <c r="T1022" s="38">
        <f t="shared" si="200"/>
        <v>65.239727803504223</v>
      </c>
      <c r="U1022" s="38">
        <f t="shared" si="201"/>
        <v>4240.5823072277744</v>
      </c>
      <c r="V1022" s="34"/>
      <c r="W1022" s="34"/>
      <c r="X1022" s="34"/>
      <c r="Y1022" s="34"/>
      <c r="Z1022" s="34"/>
      <c r="AA1022" s="34"/>
      <c r="AB1022" s="34"/>
      <c r="AC1022" s="34"/>
      <c r="AD1022" s="34"/>
      <c r="AE1022" s="34"/>
      <c r="AF1022" s="34"/>
      <c r="AG1022" s="34"/>
    </row>
    <row r="1023" spans="2:33" x14ac:dyDescent="0.75">
      <c r="B1023" s="4" t="s">
        <v>9</v>
      </c>
      <c r="C1023" s="4">
        <v>1019</v>
      </c>
      <c r="D1023" s="4">
        <v>430</v>
      </c>
      <c r="E1023" s="4">
        <f t="shared" si="195"/>
        <v>0</v>
      </c>
      <c r="F1023" s="11">
        <v>0</v>
      </c>
      <c r="G1023" s="11">
        <f t="shared" si="202"/>
        <v>0</v>
      </c>
      <c r="H1023" s="11">
        <f t="shared" si="196"/>
        <v>0</v>
      </c>
      <c r="I1023" s="11">
        <f>'Vehicle Data'!$B$6*'WLTP Calculations'!G1023</f>
        <v>0</v>
      </c>
      <c r="J1023" s="11">
        <f>'Vehicle Data'!$B$6*9.81*'Vehicle Data'!$B$8</f>
        <v>57.42499320000001</v>
      </c>
      <c r="K1023" s="11">
        <f>0.5*(1.225*'Vehicle Data'!B$9*'Vehicle Data'!B$7*'WLTP Calculations'!F1023)</f>
        <v>0</v>
      </c>
      <c r="L1023" s="11">
        <f t="shared" si="203"/>
        <v>5.742499320000001E-2</v>
      </c>
      <c r="M1023" s="11">
        <f t="shared" si="204"/>
        <v>0</v>
      </c>
      <c r="N1023" s="11">
        <f t="shared" si="205"/>
        <v>0</v>
      </c>
      <c r="O1023" s="11">
        <f t="shared" si="197"/>
        <v>0</v>
      </c>
      <c r="P1023" s="11">
        <f t="shared" si="198"/>
        <v>0</v>
      </c>
      <c r="Q1023" s="9">
        <f t="shared" si="206"/>
        <v>165774.57559840486</v>
      </c>
      <c r="R1023" s="9">
        <f t="shared" si="199"/>
        <v>165.77457559840485</v>
      </c>
      <c r="S1023" s="9">
        <f t="shared" si="207"/>
        <v>65239.727803504218</v>
      </c>
      <c r="T1023" s="38">
        <f t="shared" si="200"/>
        <v>65.239727803504223</v>
      </c>
      <c r="U1023" s="38">
        <f t="shared" si="201"/>
        <v>4240.5823072277744</v>
      </c>
      <c r="V1023" s="34"/>
      <c r="W1023" s="34"/>
      <c r="X1023" s="34"/>
      <c r="Y1023" s="34"/>
      <c r="Z1023" s="34"/>
      <c r="AA1023" s="34"/>
      <c r="AB1023" s="34"/>
      <c r="AC1023" s="34"/>
      <c r="AD1023" s="34"/>
      <c r="AE1023" s="34"/>
      <c r="AF1023" s="34"/>
      <c r="AG1023" s="34"/>
    </row>
    <row r="1024" spans="2:33" x14ac:dyDescent="0.75">
      <c r="B1024" s="4" t="s">
        <v>9</v>
      </c>
      <c r="C1024" s="4">
        <v>1020</v>
      </c>
      <c r="D1024" s="4">
        <v>431</v>
      </c>
      <c r="E1024" s="4">
        <f t="shared" si="195"/>
        <v>0</v>
      </c>
      <c r="F1024" s="11">
        <v>0</v>
      </c>
      <c r="G1024" s="11">
        <f t="shared" si="202"/>
        <v>0</v>
      </c>
      <c r="H1024" s="11">
        <f t="shared" si="196"/>
        <v>0</v>
      </c>
      <c r="I1024" s="11">
        <f>'Vehicle Data'!$B$6*'WLTP Calculations'!G1024</f>
        <v>0</v>
      </c>
      <c r="J1024" s="11">
        <f>'Vehicle Data'!$B$6*9.81*'Vehicle Data'!$B$8</f>
        <v>57.42499320000001</v>
      </c>
      <c r="K1024" s="11">
        <f>0.5*(1.225*'Vehicle Data'!B$9*'Vehicle Data'!B$7*'WLTP Calculations'!F1024)</f>
        <v>0</v>
      </c>
      <c r="L1024" s="11">
        <f t="shared" si="203"/>
        <v>5.742499320000001E-2</v>
      </c>
      <c r="M1024" s="11">
        <f t="shared" si="204"/>
        <v>0</v>
      </c>
      <c r="N1024" s="11">
        <f t="shared" si="205"/>
        <v>0</v>
      </c>
      <c r="O1024" s="11">
        <f t="shared" si="197"/>
        <v>0</v>
      </c>
      <c r="P1024" s="11">
        <f t="shared" si="198"/>
        <v>0</v>
      </c>
      <c r="Q1024" s="9">
        <f t="shared" si="206"/>
        <v>165774.57559840486</v>
      </c>
      <c r="R1024" s="9">
        <f t="shared" si="199"/>
        <v>165.77457559840485</v>
      </c>
      <c r="S1024" s="9">
        <f t="shared" si="207"/>
        <v>65239.727803504218</v>
      </c>
      <c r="T1024" s="38">
        <f t="shared" si="200"/>
        <v>65.239727803504223</v>
      </c>
      <c r="U1024" s="38">
        <f t="shared" si="201"/>
        <v>4240.5823072277744</v>
      </c>
      <c r="V1024" s="34"/>
      <c r="W1024" s="34"/>
      <c r="X1024" s="34"/>
      <c r="Y1024" s="34"/>
      <c r="Z1024" s="34"/>
      <c r="AA1024" s="34"/>
      <c r="AB1024" s="34"/>
      <c r="AC1024" s="34"/>
      <c r="AD1024" s="34"/>
      <c r="AE1024" s="34"/>
      <c r="AF1024" s="34"/>
      <c r="AG1024" s="34"/>
    </row>
    <row r="1025" spans="2:33" x14ac:dyDescent="0.75">
      <c r="B1025" s="4" t="s">
        <v>9</v>
      </c>
      <c r="C1025" s="4">
        <v>1021</v>
      </c>
      <c r="D1025" s="4">
        <v>432</v>
      </c>
      <c r="E1025" s="4">
        <f t="shared" si="195"/>
        <v>0</v>
      </c>
      <c r="F1025" s="11">
        <v>0</v>
      </c>
      <c r="G1025" s="11">
        <f t="shared" si="202"/>
        <v>0</v>
      </c>
      <c r="H1025" s="11">
        <f t="shared" si="196"/>
        <v>0</v>
      </c>
      <c r="I1025" s="11">
        <f>'Vehicle Data'!$B$6*'WLTP Calculations'!G1025</f>
        <v>0</v>
      </c>
      <c r="J1025" s="11">
        <f>'Vehicle Data'!$B$6*9.81*'Vehicle Data'!$B$8</f>
        <v>57.42499320000001</v>
      </c>
      <c r="K1025" s="11">
        <f>0.5*(1.225*'Vehicle Data'!B$9*'Vehicle Data'!B$7*'WLTP Calculations'!F1025)</f>
        <v>0</v>
      </c>
      <c r="L1025" s="11">
        <f t="shared" si="203"/>
        <v>5.742499320000001E-2</v>
      </c>
      <c r="M1025" s="11">
        <f t="shared" si="204"/>
        <v>0</v>
      </c>
      <c r="N1025" s="11">
        <f t="shared" si="205"/>
        <v>0</v>
      </c>
      <c r="O1025" s="11">
        <f t="shared" si="197"/>
        <v>0</v>
      </c>
      <c r="P1025" s="11">
        <f t="shared" si="198"/>
        <v>0</v>
      </c>
      <c r="Q1025" s="9">
        <f t="shared" si="206"/>
        <v>165774.57559840486</v>
      </c>
      <c r="R1025" s="9">
        <f t="shared" si="199"/>
        <v>165.77457559840485</v>
      </c>
      <c r="S1025" s="9">
        <f t="shared" si="207"/>
        <v>65239.727803504218</v>
      </c>
      <c r="T1025" s="38">
        <f t="shared" si="200"/>
        <v>65.239727803504223</v>
      </c>
      <c r="U1025" s="38">
        <f t="shared" si="201"/>
        <v>4240.5823072277744</v>
      </c>
      <c r="V1025" s="34"/>
      <c r="W1025" s="34"/>
      <c r="X1025" s="34"/>
      <c r="Y1025" s="34"/>
      <c r="Z1025" s="34"/>
      <c r="AA1025" s="34"/>
      <c r="AB1025" s="34"/>
      <c r="AC1025" s="34"/>
      <c r="AD1025" s="34"/>
      <c r="AE1025" s="34"/>
      <c r="AF1025" s="34"/>
      <c r="AG1025" s="34"/>
    </row>
    <row r="1026" spans="2:33" x14ac:dyDescent="0.75">
      <c r="B1026" s="4" t="s">
        <v>9</v>
      </c>
      <c r="C1026" s="4">
        <v>1022</v>
      </c>
      <c r="D1026" s="4">
        <v>433</v>
      </c>
      <c r="E1026" s="4">
        <f t="shared" si="195"/>
        <v>0</v>
      </c>
      <c r="F1026" s="11">
        <v>0</v>
      </c>
      <c r="G1026" s="11">
        <f t="shared" si="202"/>
        <v>0</v>
      </c>
      <c r="H1026" s="11">
        <f t="shared" si="196"/>
        <v>0</v>
      </c>
      <c r="I1026" s="11">
        <f>'Vehicle Data'!$B$6*'WLTP Calculations'!G1026</f>
        <v>0</v>
      </c>
      <c r="J1026" s="11">
        <f>'Vehicle Data'!$B$6*9.81*'Vehicle Data'!$B$8</f>
        <v>57.42499320000001</v>
      </c>
      <c r="K1026" s="11">
        <f>0.5*(1.225*'Vehicle Data'!B$9*'Vehicle Data'!B$7*'WLTP Calculations'!F1026)</f>
        <v>0</v>
      </c>
      <c r="L1026" s="11">
        <f t="shared" si="203"/>
        <v>5.742499320000001E-2</v>
      </c>
      <c r="M1026" s="11">
        <f t="shared" si="204"/>
        <v>0</v>
      </c>
      <c r="N1026" s="11">
        <f t="shared" si="205"/>
        <v>0</v>
      </c>
      <c r="O1026" s="11">
        <f t="shared" si="197"/>
        <v>0</v>
      </c>
      <c r="P1026" s="11">
        <f t="shared" si="198"/>
        <v>0</v>
      </c>
      <c r="Q1026" s="9">
        <f t="shared" si="206"/>
        <v>165774.57559840486</v>
      </c>
      <c r="R1026" s="9">
        <f t="shared" si="199"/>
        <v>165.77457559840485</v>
      </c>
      <c r="S1026" s="9">
        <f t="shared" si="207"/>
        <v>65239.727803504218</v>
      </c>
      <c r="T1026" s="38">
        <f t="shared" si="200"/>
        <v>65.239727803504223</v>
      </c>
      <c r="U1026" s="38">
        <f t="shared" si="201"/>
        <v>4240.5823072277744</v>
      </c>
      <c r="V1026" s="34"/>
      <c r="W1026" s="34"/>
      <c r="X1026" s="34"/>
      <c r="Y1026" s="34"/>
      <c r="Z1026" s="34"/>
      <c r="AA1026" s="34"/>
      <c r="AB1026" s="34"/>
      <c r="AC1026" s="34"/>
      <c r="AD1026" s="34"/>
      <c r="AE1026" s="34"/>
      <c r="AF1026" s="34"/>
      <c r="AG1026" s="34"/>
    </row>
    <row r="1027" spans="2:33" x14ac:dyDescent="0.75">
      <c r="B1027" s="6" t="s">
        <v>10</v>
      </c>
      <c r="C1027" s="6">
        <v>1023</v>
      </c>
      <c r="D1027" s="6">
        <v>1</v>
      </c>
      <c r="E1027" s="6">
        <f t="shared" si="195"/>
        <v>0</v>
      </c>
      <c r="F1027" s="12">
        <v>0</v>
      </c>
      <c r="G1027" s="12">
        <f t="shared" si="202"/>
        <v>0</v>
      </c>
      <c r="H1027" s="12">
        <f t="shared" si="196"/>
        <v>0</v>
      </c>
      <c r="I1027" s="12">
        <f>'Vehicle Data'!$B$6*'WLTP Calculations'!G1027</f>
        <v>0</v>
      </c>
      <c r="J1027" s="12">
        <f>'Vehicle Data'!$B$6*9.81*'Vehicle Data'!$B$8</f>
        <v>57.42499320000001</v>
      </c>
      <c r="K1027" s="12">
        <f>0.5*(1.225*'Vehicle Data'!B$9*'Vehicle Data'!B$7*'WLTP Calculations'!F1027)</f>
        <v>0</v>
      </c>
      <c r="L1027" s="12">
        <f t="shared" si="203"/>
        <v>5.742499320000001E-2</v>
      </c>
      <c r="M1027" s="12">
        <f t="shared" si="204"/>
        <v>0</v>
      </c>
      <c r="N1027" s="12">
        <f t="shared" si="205"/>
        <v>0</v>
      </c>
      <c r="O1027" s="12">
        <f t="shared" si="197"/>
        <v>0</v>
      </c>
      <c r="P1027" s="12">
        <f t="shared" si="198"/>
        <v>0</v>
      </c>
      <c r="Q1027" s="9">
        <f t="shared" si="206"/>
        <v>165774.57559840486</v>
      </c>
      <c r="R1027" s="9">
        <f t="shared" si="199"/>
        <v>165.77457559840485</v>
      </c>
      <c r="S1027" s="9">
        <f t="shared" si="207"/>
        <v>65239.727803504218</v>
      </c>
      <c r="T1027" s="38">
        <f t="shared" si="200"/>
        <v>65.239727803504223</v>
      </c>
      <c r="U1027" s="38">
        <f t="shared" si="201"/>
        <v>4240.5823072277744</v>
      </c>
      <c r="V1027" s="34"/>
      <c r="W1027" s="34"/>
      <c r="X1027" s="34"/>
      <c r="Y1027" s="34"/>
      <c r="Z1027" s="34"/>
      <c r="AA1027" s="34"/>
      <c r="AB1027" s="34"/>
      <c r="AC1027" s="34"/>
      <c r="AD1027" s="34"/>
      <c r="AE1027" s="34"/>
      <c r="AF1027" s="34"/>
      <c r="AG1027" s="34"/>
    </row>
    <row r="1028" spans="2:33" x14ac:dyDescent="0.75">
      <c r="B1028" s="6" t="s">
        <v>10</v>
      </c>
      <c r="C1028" s="6">
        <v>1024</v>
      </c>
      <c r="D1028" s="6">
        <v>2</v>
      </c>
      <c r="E1028" s="6">
        <f t="shared" ref="E1028:E1091" si="208">F1028/3.6</f>
        <v>0</v>
      </c>
      <c r="F1028" s="12">
        <v>0</v>
      </c>
      <c r="G1028" s="12">
        <f t="shared" si="202"/>
        <v>0</v>
      </c>
      <c r="H1028" s="12">
        <f t="shared" si="196"/>
        <v>0</v>
      </c>
      <c r="I1028" s="12">
        <f>'Vehicle Data'!$B$6*'WLTP Calculations'!G1028</f>
        <v>0</v>
      </c>
      <c r="J1028" s="12">
        <f>'Vehicle Data'!$B$6*9.81*'Vehicle Data'!$B$8</f>
        <v>57.42499320000001</v>
      </c>
      <c r="K1028" s="12">
        <f>0.5*(1.225*'Vehicle Data'!B$9*'Vehicle Data'!B$7*'WLTP Calculations'!F1028)</f>
        <v>0</v>
      </c>
      <c r="L1028" s="12">
        <f t="shared" si="203"/>
        <v>5.742499320000001E-2</v>
      </c>
      <c r="M1028" s="12">
        <f t="shared" si="204"/>
        <v>0</v>
      </c>
      <c r="N1028" s="12">
        <f t="shared" si="205"/>
        <v>0</v>
      </c>
      <c r="O1028" s="12">
        <f t="shared" si="197"/>
        <v>0</v>
      </c>
      <c r="P1028" s="12">
        <f t="shared" si="198"/>
        <v>0</v>
      </c>
      <c r="Q1028" s="9">
        <f t="shared" si="206"/>
        <v>165774.57559840486</v>
      </c>
      <c r="R1028" s="9">
        <f t="shared" si="199"/>
        <v>165.77457559840485</v>
      </c>
      <c r="S1028" s="9">
        <f t="shared" si="207"/>
        <v>65239.727803504218</v>
      </c>
      <c r="T1028" s="38">
        <f t="shared" si="200"/>
        <v>65.239727803504223</v>
      </c>
      <c r="U1028" s="38">
        <f t="shared" si="201"/>
        <v>4240.5823072277744</v>
      </c>
      <c r="V1028" s="34"/>
      <c r="W1028" s="34"/>
      <c r="X1028" s="34"/>
      <c r="Y1028" s="34"/>
      <c r="Z1028" s="34"/>
      <c r="AA1028" s="34"/>
      <c r="AB1028" s="34"/>
      <c r="AC1028" s="34"/>
      <c r="AD1028" s="34"/>
      <c r="AE1028" s="34"/>
      <c r="AF1028" s="34"/>
      <c r="AG1028" s="34"/>
    </row>
    <row r="1029" spans="2:33" x14ac:dyDescent="0.75">
      <c r="B1029" s="6" t="s">
        <v>10</v>
      </c>
      <c r="C1029" s="6">
        <v>1025</v>
      </c>
      <c r="D1029" s="6">
        <v>3</v>
      </c>
      <c r="E1029" s="6">
        <f t="shared" si="208"/>
        <v>0</v>
      </c>
      <c r="F1029" s="12">
        <v>0</v>
      </c>
      <c r="G1029" s="12">
        <f t="shared" si="202"/>
        <v>0</v>
      </c>
      <c r="H1029" s="12">
        <f t="shared" ref="H1029:H1092" si="209">($F1030-$F1028)/2</f>
        <v>0</v>
      </c>
      <c r="I1029" s="12">
        <f>'Vehicle Data'!$B$6*'WLTP Calculations'!G1029</f>
        <v>0</v>
      </c>
      <c r="J1029" s="12">
        <f>'Vehicle Data'!$B$6*9.81*'Vehicle Data'!$B$8</f>
        <v>57.42499320000001</v>
      </c>
      <c r="K1029" s="12">
        <f>0.5*(1.225*'Vehicle Data'!B$9*'Vehicle Data'!B$7*'WLTP Calculations'!F1029)</f>
        <v>0</v>
      </c>
      <c r="L1029" s="12">
        <f t="shared" si="203"/>
        <v>5.742499320000001E-2</v>
      </c>
      <c r="M1029" s="12">
        <f t="shared" si="204"/>
        <v>0</v>
      </c>
      <c r="N1029" s="12">
        <f t="shared" si="205"/>
        <v>0</v>
      </c>
      <c r="O1029" s="12">
        <f t="shared" ref="O1029:O1092" si="210">IF((M1029 + M1030) / 2 &gt; 0, ((M1029 + M1030) / 2) * D1030, 0)</f>
        <v>0</v>
      </c>
      <c r="P1029" s="12">
        <f t="shared" ref="P1029:P1092" si="211">IF((M1029 + M1030) / 2 &lt; 0, ((M1029 + M1030) / 2) * D1030, 0)</f>
        <v>0</v>
      </c>
      <c r="Q1029" s="9">
        <f t="shared" si="206"/>
        <v>165774.57559840486</v>
      </c>
      <c r="R1029" s="9">
        <f t="shared" ref="R1029:R1092" si="212">Q1029/1000</f>
        <v>165.77457559840485</v>
      </c>
      <c r="S1029" s="9">
        <f t="shared" si="207"/>
        <v>65239.727803504218</v>
      </c>
      <c r="T1029" s="38">
        <f t="shared" ref="T1029:T1092" si="213">S1029/1000</f>
        <v>65.239727803504223</v>
      </c>
      <c r="U1029" s="38">
        <f t="shared" ref="U1029:U1092" si="214">T1029*X$4</f>
        <v>4240.5823072277744</v>
      </c>
      <c r="V1029" s="34"/>
      <c r="W1029" s="34"/>
      <c r="X1029" s="34"/>
      <c r="Y1029" s="34"/>
      <c r="Z1029" s="34"/>
      <c r="AA1029" s="34"/>
      <c r="AB1029" s="34"/>
      <c r="AC1029" s="34"/>
      <c r="AD1029" s="34"/>
      <c r="AE1029" s="34"/>
      <c r="AF1029" s="34"/>
      <c r="AG1029" s="34"/>
    </row>
    <row r="1030" spans="2:33" x14ac:dyDescent="0.75">
      <c r="B1030" s="6" t="s">
        <v>10</v>
      </c>
      <c r="C1030" s="6">
        <v>1026</v>
      </c>
      <c r="D1030" s="6">
        <v>4</v>
      </c>
      <c r="E1030" s="6">
        <f t="shared" si="208"/>
        <v>0</v>
      </c>
      <c r="F1030" s="12">
        <v>0</v>
      </c>
      <c r="G1030" s="12">
        <f t="shared" ref="G1030:G1093" si="215">($E1031-$E1029)/2</f>
        <v>0.11111111111111112</v>
      </c>
      <c r="H1030" s="12">
        <f t="shared" si="209"/>
        <v>0.4</v>
      </c>
      <c r="I1030" s="12">
        <f>'Vehicle Data'!$B$6*'WLTP Calculations'!G1030</f>
        <v>32.520666666666671</v>
      </c>
      <c r="J1030" s="12">
        <f>'Vehicle Data'!$B$6*9.81*'Vehicle Data'!$B$8</f>
        <v>57.42499320000001</v>
      </c>
      <c r="K1030" s="12">
        <f>0.5*(1.225*'Vehicle Data'!B$9*'Vehicle Data'!B$7*'WLTP Calculations'!F1030)</f>
        <v>0</v>
      </c>
      <c r="L1030" s="12">
        <f t="shared" ref="L1030:L1093" si="216">(I1030+J1030+K1030)/1000</f>
        <v>8.9945659866666694E-2</v>
      </c>
      <c r="M1030" s="12">
        <f t="shared" ref="M1030:M1093" si="217">(L1030*E1030)</f>
        <v>0</v>
      </c>
      <c r="N1030" s="12">
        <f t="shared" ref="N1030:N1093" si="218">(((M1030+M1031)/2)*(C1031-C1030))</f>
        <v>2.2651668133333337E-2</v>
      </c>
      <c r="O1030" s="12">
        <f t="shared" si="210"/>
        <v>0.11325834066666668</v>
      </c>
      <c r="P1030" s="12">
        <f t="shared" si="211"/>
        <v>0</v>
      </c>
      <c r="Q1030" s="9">
        <f t="shared" ref="Q1030:Q1093" si="219">(Q1029+O1030)</f>
        <v>165774.68885674552</v>
      </c>
      <c r="R1030" s="9">
        <f t="shared" si="212"/>
        <v>165.77468885674551</v>
      </c>
      <c r="S1030" s="9">
        <f t="shared" ref="S1030:T1093" si="220">S1029+(P1030*-1)</f>
        <v>65239.727803504218</v>
      </c>
      <c r="T1030" s="38">
        <f t="shared" si="213"/>
        <v>65.239727803504223</v>
      </c>
      <c r="U1030" s="38">
        <f t="shared" si="214"/>
        <v>4240.5823072277744</v>
      </c>
      <c r="V1030" s="34"/>
      <c r="W1030" s="34"/>
      <c r="X1030" s="34"/>
      <c r="Y1030" s="34"/>
      <c r="Z1030" s="34"/>
      <c r="AA1030" s="34"/>
      <c r="AB1030" s="34"/>
      <c r="AC1030" s="34"/>
      <c r="AD1030" s="34"/>
      <c r="AE1030" s="34"/>
      <c r="AF1030" s="34"/>
      <c r="AG1030" s="34"/>
    </row>
    <row r="1031" spans="2:33" x14ac:dyDescent="0.75">
      <c r="B1031" s="6" t="s">
        <v>10</v>
      </c>
      <c r="C1031" s="6">
        <v>1027</v>
      </c>
      <c r="D1031" s="6">
        <v>5</v>
      </c>
      <c r="E1031" s="6">
        <f t="shared" si="208"/>
        <v>0.22222222222222224</v>
      </c>
      <c r="F1031" s="12">
        <v>0.8</v>
      </c>
      <c r="G1031" s="12">
        <f t="shared" si="215"/>
        <v>0.5</v>
      </c>
      <c r="H1031" s="12">
        <f t="shared" si="209"/>
        <v>1.8</v>
      </c>
      <c r="I1031" s="12">
        <f>'Vehicle Data'!$B$6*'WLTP Calculations'!G1031</f>
        <v>146.34300000000002</v>
      </c>
      <c r="J1031" s="12">
        <f>'Vehicle Data'!$B$6*9.81*'Vehicle Data'!$B$8</f>
        <v>57.42499320000001</v>
      </c>
      <c r="K1031" s="12">
        <f>0.5*(1.225*'Vehicle Data'!B$9*'Vehicle Data'!B$7*'WLTP Calculations'!F1031)</f>
        <v>9.7020000000000009E-2</v>
      </c>
      <c r="L1031" s="12">
        <f t="shared" si="216"/>
        <v>0.20386501320000003</v>
      </c>
      <c r="M1031" s="12">
        <f t="shared" si="217"/>
        <v>4.5303336266666674E-2</v>
      </c>
      <c r="N1031" s="12">
        <f t="shared" si="218"/>
        <v>0.21012070973333336</v>
      </c>
      <c r="O1031" s="12">
        <f t="shared" si="210"/>
        <v>1.2607242584000002</v>
      </c>
      <c r="P1031" s="12">
        <f t="shared" si="211"/>
        <v>0</v>
      </c>
      <c r="Q1031" s="9">
        <f t="shared" si="219"/>
        <v>165775.94958100392</v>
      </c>
      <c r="R1031" s="9">
        <f t="shared" si="212"/>
        <v>165.77594958100391</v>
      </c>
      <c r="S1031" s="9">
        <f t="shared" si="220"/>
        <v>65239.727803504218</v>
      </c>
      <c r="T1031" s="38">
        <f t="shared" si="213"/>
        <v>65.239727803504223</v>
      </c>
      <c r="U1031" s="38">
        <f t="shared" si="214"/>
        <v>4240.5823072277744</v>
      </c>
      <c r="V1031" s="34"/>
      <c r="W1031" s="34"/>
      <c r="X1031" s="34"/>
      <c r="Y1031" s="34"/>
      <c r="Z1031" s="34"/>
      <c r="AA1031" s="34"/>
      <c r="AB1031" s="34"/>
      <c r="AC1031" s="34"/>
      <c r="AD1031" s="34"/>
      <c r="AE1031" s="34"/>
      <c r="AF1031" s="34"/>
      <c r="AG1031" s="34"/>
    </row>
    <row r="1032" spans="2:33" x14ac:dyDescent="0.75">
      <c r="B1032" s="6" t="s">
        <v>10</v>
      </c>
      <c r="C1032" s="6">
        <v>1028</v>
      </c>
      <c r="D1032" s="6">
        <v>6</v>
      </c>
      <c r="E1032" s="6">
        <f t="shared" si="208"/>
        <v>1</v>
      </c>
      <c r="F1032" s="12">
        <v>3.6</v>
      </c>
      <c r="G1032" s="12">
        <f t="shared" si="215"/>
        <v>1.0833333333333333</v>
      </c>
      <c r="H1032" s="12">
        <f t="shared" si="209"/>
        <v>3.9</v>
      </c>
      <c r="I1032" s="12">
        <f>'Vehicle Data'!$B$6*'WLTP Calculations'!G1032</f>
        <v>317.07650000000001</v>
      </c>
      <c r="J1032" s="12">
        <f>'Vehicle Data'!$B$6*9.81*'Vehicle Data'!$B$8</f>
        <v>57.42499320000001</v>
      </c>
      <c r="K1032" s="12">
        <f>0.5*(1.225*'Vehicle Data'!B$9*'Vehicle Data'!B$7*'WLTP Calculations'!F1032)</f>
        <v>0.43659000000000003</v>
      </c>
      <c r="L1032" s="12">
        <f t="shared" si="216"/>
        <v>0.37493808320000005</v>
      </c>
      <c r="M1032" s="12">
        <f t="shared" si="217"/>
        <v>0.37493808320000005</v>
      </c>
      <c r="N1032" s="12">
        <f t="shared" si="218"/>
        <v>0.79141255185740744</v>
      </c>
      <c r="O1032" s="12">
        <f t="shared" si="210"/>
        <v>5.5398878630018524</v>
      </c>
      <c r="P1032" s="12">
        <f t="shared" si="211"/>
        <v>0</v>
      </c>
      <c r="Q1032" s="9">
        <f t="shared" si="219"/>
        <v>165781.48946886693</v>
      </c>
      <c r="R1032" s="9">
        <f t="shared" si="212"/>
        <v>165.78148946886694</v>
      </c>
      <c r="S1032" s="9">
        <f t="shared" si="220"/>
        <v>65239.727803504218</v>
      </c>
      <c r="T1032" s="38">
        <f t="shared" si="213"/>
        <v>65.239727803504223</v>
      </c>
      <c r="U1032" s="38">
        <f t="shared" si="214"/>
        <v>4240.5823072277744</v>
      </c>
      <c r="V1032" s="34"/>
      <c r="W1032" s="34"/>
      <c r="X1032" s="34"/>
      <c r="Y1032" s="34"/>
      <c r="Z1032" s="34"/>
      <c r="AA1032" s="34"/>
      <c r="AB1032" s="34"/>
      <c r="AC1032" s="34"/>
      <c r="AD1032" s="34"/>
      <c r="AE1032" s="34"/>
      <c r="AF1032" s="34"/>
      <c r="AG1032" s="34"/>
    </row>
    <row r="1033" spans="2:33" x14ac:dyDescent="0.75">
      <c r="B1033" s="6" t="s">
        <v>10</v>
      </c>
      <c r="C1033" s="6">
        <v>1029</v>
      </c>
      <c r="D1033" s="6">
        <v>7</v>
      </c>
      <c r="E1033" s="6">
        <f t="shared" si="208"/>
        <v>2.3888888888888888</v>
      </c>
      <c r="F1033" s="12">
        <v>8.6</v>
      </c>
      <c r="G1033" s="12">
        <f t="shared" si="215"/>
        <v>1.5277777777777777</v>
      </c>
      <c r="H1033" s="12">
        <f t="shared" si="209"/>
        <v>5.5</v>
      </c>
      <c r="I1033" s="12">
        <f>'Vehicle Data'!$B$6*'WLTP Calculations'!G1033</f>
        <v>447.15916666666669</v>
      </c>
      <c r="J1033" s="12">
        <f>'Vehicle Data'!$B$6*9.81*'Vehicle Data'!$B$8</f>
        <v>57.42499320000001</v>
      </c>
      <c r="K1033" s="12">
        <f>0.5*(1.225*'Vehicle Data'!B$9*'Vehicle Data'!B$7*'WLTP Calculations'!F1033)</f>
        <v>1.0429649999999999</v>
      </c>
      <c r="L1033" s="12">
        <f t="shared" si="216"/>
        <v>0.50562712486666672</v>
      </c>
      <c r="M1033" s="12">
        <f t="shared" si="217"/>
        <v>1.2078870205148149</v>
      </c>
      <c r="N1033" s="12">
        <f t="shared" si="218"/>
        <v>1.6636908129962964</v>
      </c>
      <c r="O1033" s="12">
        <f t="shared" si="210"/>
        <v>13.309526503970371</v>
      </c>
      <c r="P1033" s="12">
        <f t="shared" si="211"/>
        <v>0</v>
      </c>
      <c r="Q1033" s="9">
        <f t="shared" si="219"/>
        <v>165794.79899537089</v>
      </c>
      <c r="R1033" s="9">
        <f t="shared" si="212"/>
        <v>165.79479899537088</v>
      </c>
      <c r="S1033" s="9">
        <f t="shared" si="220"/>
        <v>65239.727803504218</v>
      </c>
      <c r="T1033" s="38">
        <f t="shared" si="213"/>
        <v>65.239727803504223</v>
      </c>
      <c r="U1033" s="38">
        <f t="shared" si="214"/>
        <v>4240.5823072277744</v>
      </c>
      <c r="V1033" s="34"/>
      <c r="W1033" s="34"/>
      <c r="X1033" s="34"/>
      <c r="Y1033" s="34"/>
      <c r="Z1033" s="34"/>
      <c r="AA1033" s="34"/>
      <c r="AB1033" s="34"/>
      <c r="AC1033" s="34"/>
      <c r="AD1033" s="34"/>
      <c r="AE1033" s="34"/>
      <c r="AF1033" s="34"/>
      <c r="AG1033" s="34"/>
    </row>
    <row r="1034" spans="2:33" x14ac:dyDescent="0.75">
      <c r="B1034" s="6" t="s">
        <v>10</v>
      </c>
      <c r="C1034" s="6">
        <v>1030</v>
      </c>
      <c r="D1034" s="6">
        <v>8</v>
      </c>
      <c r="E1034" s="6">
        <f t="shared" si="208"/>
        <v>4.0555555555555554</v>
      </c>
      <c r="F1034" s="12">
        <v>14.6</v>
      </c>
      <c r="G1034" s="12">
        <f t="shared" si="215"/>
        <v>1.5833333333333333</v>
      </c>
      <c r="H1034" s="12">
        <f t="shared" si="209"/>
        <v>5.7</v>
      </c>
      <c r="I1034" s="12">
        <f>'Vehicle Data'!$B$6*'WLTP Calculations'!G1034</f>
        <v>463.41950000000003</v>
      </c>
      <c r="J1034" s="12">
        <f>'Vehicle Data'!$B$6*9.81*'Vehicle Data'!$B$8</f>
        <v>57.42499320000001</v>
      </c>
      <c r="K1034" s="12">
        <f>0.5*(1.225*'Vehicle Data'!B$9*'Vehicle Data'!B$7*'WLTP Calculations'!F1034)</f>
        <v>1.770615</v>
      </c>
      <c r="L1034" s="12">
        <f t="shared" si="216"/>
        <v>0.52261510820000001</v>
      </c>
      <c r="M1034" s="12">
        <f t="shared" si="217"/>
        <v>2.1194946054777777</v>
      </c>
      <c r="N1034" s="12">
        <f t="shared" si="218"/>
        <v>2.3326046912574072</v>
      </c>
      <c r="O1034" s="12">
        <f t="shared" si="210"/>
        <v>20.993442221316666</v>
      </c>
      <c r="P1034" s="12">
        <f t="shared" si="211"/>
        <v>0</v>
      </c>
      <c r="Q1034" s="9">
        <f t="shared" si="219"/>
        <v>165815.7924375922</v>
      </c>
      <c r="R1034" s="9">
        <f t="shared" si="212"/>
        <v>165.81579243759219</v>
      </c>
      <c r="S1034" s="9">
        <f t="shared" si="220"/>
        <v>65239.727803504218</v>
      </c>
      <c r="T1034" s="38">
        <f t="shared" si="213"/>
        <v>65.239727803504223</v>
      </c>
      <c r="U1034" s="38">
        <f t="shared" si="214"/>
        <v>4240.5823072277744</v>
      </c>
      <c r="V1034" s="34"/>
      <c r="W1034" s="34"/>
      <c r="X1034" s="34"/>
      <c r="Y1034" s="34"/>
      <c r="Z1034" s="34"/>
      <c r="AA1034" s="34"/>
      <c r="AB1034" s="34"/>
      <c r="AC1034" s="34"/>
      <c r="AD1034" s="34"/>
      <c r="AE1034" s="34"/>
      <c r="AF1034" s="34"/>
      <c r="AG1034" s="34"/>
    </row>
    <row r="1035" spans="2:33" x14ac:dyDescent="0.75">
      <c r="B1035" s="6" t="s">
        <v>10</v>
      </c>
      <c r="C1035" s="6">
        <v>1031</v>
      </c>
      <c r="D1035" s="6">
        <v>9</v>
      </c>
      <c r="E1035" s="6">
        <f t="shared" si="208"/>
        <v>5.5555555555555554</v>
      </c>
      <c r="F1035" s="12">
        <v>20</v>
      </c>
      <c r="G1035" s="12">
        <f t="shared" si="215"/>
        <v>1.3611111111111107</v>
      </c>
      <c r="H1035" s="12">
        <f t="shared" si="209"/>
        <v>4.8999999999999995</v>
      </c>
      <c r="I1035" s="12">
        <f>'Vehicle Data'!$B$6*'WLTP Calculations'!G1035</f>
        <v>398.37816666666657</v>
      </c>
      <c r="J1035" s="12">
        <f>'Vehicle Data'!$B$6*9.81*'Vehicle Data'!$B$8</f>
        <v>57.42499320000001</v>
      </c>
      <c r="K1035" s="12">
        <f>0.5*(1.225*'Vehicle Data'!B$9*'Vehicle Data'!B$7*'WLTP Calculations'!F1035)</f>
        <v>2.4255</v>
      </c>
      <c r="L1035" s="12">
        <f t="shared" si="216"/>
        <v>0.45822865986666661</v>
      </c>
      <c r="M1035" s="12">
        <f t="shared" si="217"/>
        <v>2.5457147770370367</v>
      </c>
      <c r="N1035" s="12">
        <f t="shared" si="218"/>
        <v>2.6071338956592589</v>
      </c>
      <c r="O1035" s="12">
        <f t="shared" si="210"/>
        <v>26.071338956592591</v>
      </c>
      <c r="P1035" s="12">
        <f t="shared" si="211"/>
        <v>0</v>
      </c>
      <c r="Q1035" s="9">
        <f t="shared" si="219"/>
        <v>165841.86377654879</v>
      </c>
      <c r="R1035" s="9">
        <f t="shared" si="212"/>
        <v>165.84186377654879</v>
      </c>
      <c r="S1035" s="9">
        <f t="shared" si="220"/>
        <v>65239.727803504218</v>
      </c>
      <c r="T1035" s="38">
        <f t="shared" si="213"/>
        <v>65.239727803504223</v>
      </c>
      <c r="U1035" s="38">
        <f t="shared" si="214"/>
        <v>4240.5823072277744</v>
      </c>
      <c r="V1035" s="34"/>
      <c r="W1035" s="34"/>
      <c r="X1035" s="34"/>
      <c r="Y1035" s="34"/>
      <c r="Z1035" s="34"/>
      <c r="AA1035" s="34"/>
      <c r="AB1035" s="34"/>
      <c r="AC1035" s="34"/>
      <c r="AD1035" s="34"/>
      <c r="AE1035" s="34"/>
      <c r="AF1035" s="34"/>
      <c r="AG1035" s="34"/>
    </row>
    <row r="1036" spans="2:33" x14ac:dyDescent="0.75">
      <c r="B1036" s="6" t="s">
        <v>10</v>
      </c>
      <c r="C1036" s="6">
        <v>1032</v>
      </c>
      <c r="D1036" s="6">
        <v>10</v>
      </c>
      <c r="E1036" s="6">
        <f t="shared" si="208"/>
        <v>6.7777777777777768</v>
      </c>
      <c r="F1036" s="12">
        <v>24.4</v>
      </c>
      <c r="G1036" s="12">
        <f t="shared" si="215"/>
        <v>1.1388888888888888</v>
      </c>
      <c r="H1036" s="12">
        <f t="shared" si="209"/>
        <v>4.0999999999999996</v>
      </c>
      <c r="I1036" s="12">
        <f>'Vehicle Data'!$B$6*'WLTP Calculations'!G1036</f>
        <v>333.33683333333335</v>
      </c>
      <c r="J1036" s="12">
        <f>'Vehicle Data'!$B$6*9.81*'Vehicle Data'!$B$8</f>
        <v>57.42499320000001</v>
      </c>
      <c r="K1036" s="12">
        <f>0.5*(1.225*'Vehicle Data'!B$9*'Vehicle Data'!B$7*'WLTP Calculations'!F1036)</f>
        <v>2.9591099999999999</v>
      </c>
      <c r="L1036" s="12">
        <f t="shared" si="216"/>
        <v>0.3937209365333334</v>
      </c>
      <c r="M1036" s="12">
        <f t="shared" si="217"/>
        <v>2.6685530142814815</v>
      </c>
      <c r="N1036" s="12">
        <f t="shared" si="218"/>
        <v>2.7348609639796306</v>
      </c>
      <c r="O1036" s="12">
        <f t="shared" si="210"/>
        <v>30.083470603775936</v>
      </c>
      <c r="P1036" s="12">
        <f t="shared" si="211"/>
        <v>0</v>
      </c>
      <c r="Q1036" s="9">
        <f t="shared" si="219"/>
        <v>165871.94724715257</v>
      </c>
      <c r="R1036" s="9">
        <f t="shared" si="212"/>
        <v>165.87194724715258</v>
      </c>
      <c r="S1036" s="9">
        <f t="shared" si="220"/>
        <v>65239.727803504218</v>
      </c>
      <c r="T1036" s="38">
        <f t="shared" si="213"/>
        <v>65.239727803504223</v>
      </c>
      <c r="U1036" s="38">
        <f t="shared" si="214"/>
        <v>4240.5823072277744</v>
      </c>
      <c r="V1036" s="34"/>
      <c r="W1036" s="34"/>
      <c r="X1036" s="34"/>
      <c r="Y1036" s="34"/>
      <c r="Z1036" s="34"/>
      <c r="AA1036" s="34"/>
      <c r="AB1036" s="34"/>
      <c r="AC1036" s="34"/>
      <c r="AD1036" s="34"/>
      <c r="AE1036" s="34"/>
      <c r="AF1036" s="34"/>
      <c r="AG1036" s="34"/>
    </row>
    <row r="1037" spans="2:33" x14ac:dyDescent="0.75">
      <c r="B1037" s="6" t="s">
        <v>10</v>
      </c>
      <c r="C1037" s="6">
        <v>1033</v>
      </c>
      <c r="D1037" s="6">
        <v>11</v>
      </c>
      <c r="E1037" s="6">
        <f t="shared" si="208"/>
        <v>7.833333333333333</v>
      </c>
      <c r="F1037" s="12">
        <v>28.2</v>
      </c>
      <c r="G1037" s="12">
        <f t="shared" si="215"/>
        <v>1.0138888888888893</v>
      </c>
      <c r="H1037" s="12">
        <f t="shared" si="209"/>
        <v>3.6500000000000004</v>
      </c>
      <c r="I1037" s="12">
        <f>'Vehicle Data'!$B$6*'WLTP Calculations'!G1037</f>
        <v>296.7510833333335</v>
      </c>
      <c r="J1037" s="12">
        <f>'Vehicle Data'!$B$6*9.81*'Vehicle Data'!$B$8</f>
        <v>57.42499320000001</v>
      </c>
      <c r="K1037" s="12">
        <f>0.5*(1.225*'Vehicle Data'!B$9*'Vehicle Data'!B$7*'WLTP Calculations'!F1037)</f>
        <v>3.4199550000000003</v>
      </c>
      <c r="L1037" s="12">
        <f t="shared" si="216"/>
        <v>0.35759603153333352</v>
      </c>
      <c r="M1037" s="12">
        <f t="shared" si="217"/>
        <v>2.8011689136777793</v>
      </c>
      <c r="N1037" s="12">
        <f t="shared" si="218"/>
        <v>2.8873808391337974</v>
      </c>
      <c r="O1037" s="12">
        <f t="shared" si="210"/>
        <v>34.648570069605569</v>
      </c>
      <c r="P1037" s="12">
        <f t="shared" si="211"/>
        <v>0</v>
      </c>
      <c r="Q1037" s="9">
        <f t="shared" si="219"/>
        <v>165906.59581722217</v>
      </c>
      <c r="R1037" s="9">
        <f t="shared" si="212"/>
        <v>165.90659581722218</v>
      </c>
      <c r="S1037" s="9">
        <f t="shared" si="220"/>
        <v>65239.727803504218</v>
      </c>
      <c r="T1037" s="38">
        <f t="shared" si="213"/>
        <v>65.239727803504223</v>
      </c>
      <c r="U1037" s="38">
        <f t="shared" si="214"/>
        <v>4240.5823072277744</v>
      </c>
      <c r="V1037" s="34"/>
      <c r="W1037" s="34"/>
      <c r="X1037" s="34"/>
      <c r="Y1037" s="34"/>
      <c r="Z1037" s="34"/>
      <c r="AA1037" s="34"/>
      <c r="AB1037" s="34"/>
      <c r="AC1037" s="34"/>
      <c r="AD1037" s="34"/>
      <c r="AE1037" s="34"/>
      <c r="AF1037" s="34"/>
      <c r="AG1037" s="34"/>
    </row>
    <row r="1038" spans="2:33" x14ac:dyDescent="0.75">
      <c r="B1038" s="6" t="s">
        <v>10</v>
      </c>
      <c r="C1038" s="6">
        <v>1034</v>
      </c>
      <c r="D1038" s="6">
        <v>12</v>
      </c>
      <c r="E1038" s="6">
        <f t="shared" si="208"/>
        <v>8.8055555555555554</v>
      </c>
      <c r="F1038" s="12">
        <v>31.7</v>
      </c>
      <c r="G1038" s="12">
        <f t="shared" si="215"/>
        <v>0.9444444444444442</v>
      </c>
      <c r="H1038" s="12">
        <f t="shared" si="209"/>
        <v>3.4000000000000004</v>
      </c>
      <c r="I1038" s="12">
        <f>'Vehicle Data'!$B$6*'WLTP Calculations'!G1038</f>
        <v>276.42566666666664</v>
      </c>
      <c r="J1038" s="12">
        <f>'Vehicle Data'!$B$6*9.81*'Vehicle Data'!$B$8</f>
        <v>57.42499320000001</v>
      </c>
      <c r="K1038" s="12">
        <f>0.5*(1.225*'Vehicle Data'!B$9*'Vehicle Data'!B$7*'WLTP Calculations'!F1038)</f>
        <v>3.8444175</v>
      </c>
      <c r="L1038" s="12">
        <f t="shared" si="216"/>
        <v>0.33769507736666671</v>
      </c>
      <c r="M1038" s="12">
        <f t="shared" si="217"/>
        <v>2.973592764589815</v>
      </c>
      <c r="N1038" s="12">
        <f t="shared" si="218"/>
        <v>2.9524677323412041</v>
      </c>
      <c r="O1038" s="12">
        <f t="shared" si="210"/>
        <v>38.38208052043565</v>
      </c>
      <c r="P1038" s="12">
        <f t="shared" si="211"/>
        <v>0</v>
      </c>
      <c r="Q1038" s="9">
        <f t="shared" si="219"/>
        <v>165944.97789774262</v>
      </c>
      <c r="R1038" s="9">
        <f t="shared" si="212"/>
        <v>165.9449778977426</v>
      </c>
      <c r="S1038" s="9">
        <f t="shared" si="220"/>
        <v>65239.727803504218</v>
      </c>
      <c r="T1038" s="38">
        <f t="shared" si="213"/>
        <v>65.239727803504223</v>
      </c>
      <c r="U1038" s="38">
        <f t="shared" si="214"/>
        <v>4240.5823072277744</v>
      </c>
      <c r="V1038" s="34"/>
      <c r="W1038" s="34"/>
      <c r="X1038" s="34"/>
      <c r="Y1038" s="34"/>
      <c r="Z1038" s="34"/>
      <c r="AA1038" s="34"/>
      <c r="AB1038" s="34"/>
      <c r="AC1038" s="34"/>
      <c r="AD1038" s="34"/>
      <c r="AE1038" s="34"/>
      <c r="AF1038" s="34"/>
      <c r="AG1038" s="34"/>
    </row>
    <row r="1039" spans="2:33" x14ac:dyDescent="0.75">
      <c r="B1039" s="6" t="s">
        <v>10</v>
      </c>
      <c r="C1039" s="6">
        <v>1035</v>
      </c>
      <c r="D1039" s="6">
        <v>13</v>
      </c>
      <c r="E1039" s="6">
        <f t="shared" si="208"/>
        <v>9.7222222222222214</v>
      </c>
      <c r="F1039" s="12">
        <v>35</v>
      </c>
      <c r="G1039" s="12">
        <f t="shared" si="215"/>
        <v>0.81944444444444464</v>
      </c>
      <c r="H1039" s="12">
        <f t="shared" si="209"/>
        <v>2.9500000000000011</v>
      </c>
      <c r="I1039" s="12">
        <f>'Vehicle Data'!$B$6*'WLTP Calculations'!G1039</f>
        <v>239.83991666666677</v>
      </c>
      <c r="J1039" s="12">
        <f>'Vehicle Data'!$B$6*9.81*'Vehicle Data'!$B$8</f>
        <v>57.42499320000001</v>
      </c>
      <c r="K1039" s="12">
        <f>0.5*(1.225*'Vehicle Data'!B$9*'Vehicle Data'!B$7*'WLTP Calculations'!F1039)</f>
        <v>4.2446250000000001</v>
      </c>
      <c r="L1039" s="12">
        <f t="shared" si="216"/>
        <v>0.30150953486666676</v>
      </c>
      <c r="M1039" s="12">
        <f t="shared" si="217"/>
        <v>2.9313427000925931</v>
      </c>
      <c r="N1039" s="12">
        <f t="shared" si="218"/>
        <v>2.7871225660166683</v>
      </c>
      <c r="O1039" s="12">
        <f t="shared" si="210"/>
        <v>39.019715924233353</v>
      </c>
      <c r="P1039" s="12">
        <f t="shared" si="211"/>
        <v>0</v>
      </c>
      <c r="Q1039" s="9">
        <f t="shared" si="219"/>
        <v>165983.99761366684</v>
      </c>
      <c r="R1039" s="9">
        <f t="shared" si="212"/>
        <v>165.98399761366684</v>
      </c>
      <c r="S1039" s="9">
        <f t="shared" si="220"/>
        <v>65239.727803504218</v>
      </c>
      <c r="T1039" s="38">
        <f t="shared" si="213"/>
        <v>65.239727803504223</v>
      </c>
      <c r="U1039" s="38">
        <f t="shared" si="214"/>
        <v>4240.5823072277744</v>
      </c>
      <c r="V1039" s="34"/>
      <c r="W1039" s="34"/>
      <c r="X1039" s="34"/>
      <c r="Y1039" s="34"/>
      <c r="Z1039" s="34"/>
      <c r="AA1039" s="34"/>
      <c r="AB1039" s="34"/>
      <c r="AC1039" s="34"/>
      <c r="AD1039" s="34"/>
      <c r="AE1039" s="34"/>
      <c r="AF1039" s="34"/>
      <c r="AG1039" s="34"/>
    </row>
    <row r="1040" spans="2:33" x14ac:dyDescent="0.75">
      <c r="B1040" s="6" t="s">
        <v>10</v>
      </c>
      <c r="C1040" s="6">
        <v>1036</v>
      </c>
      <c r="D1040" s="6">
        <v>14</v>
      </c>
      <c r="E1040" s="6">
        <f t="shared" si="208"/>
        <v>10.444444444444445</v>
      </c>
      <c r="F1040" s="12">
        <v>37.6</v>
      </c>
      <c r="G1040" s="12">
        <f t="shared" si="215"/>
        <v>0.65277777777777857</v>
      </c>
      <c r="H1040" s="12">
        <f t="shared" si="209"/>
        <v>2.3500000000000014</v>
      </c>
      <c r="I1040" s="12">
        <f>'Vehicle Data'!$B$6*'WLTP Calculations'!G1040</f>
        <v>191.05891666666693</v>
      </c>
      <c r="J1040" s="12">
        <f>'Vehicle Data'!$B$6*9.81*'Vehicle Data'!$B$8</f>
        <v>57.42499320000001</v>
      </c>
      <c r="K1040" s="12">
        <f>0.5*(1.225*'Vehicle Data'!B$9*'Vehicle Data'!B$7*'WLTP Calculations'!F1040)</f>
        <v>4.5599400000000001</v>
      </c>
      <c r="L1040" s="12">
        <f t="shared" si="216"/>
        <v>0.25304384986666695</v>
      </c>
      <c r="M1040" s="12">
        <f t="shared" si="217"/>
        <v>2.6429024319407439</v>
      </c>
      <c r="N1040" s="12">
        <f t="shared" si="218"/>
        <v>2.5387958089967602</v>
      </c>
      <c r="O1040" s="12">
        <f t="shared" si="210"/>
        <v>38.081937134951403</v>
      </c>
      <c r="P1040" s="12">
        <f t="shared" si="211"/>
        <v>0</v>
      </c>
      <c r="Q1040" s="9">
        <f t="shared" si="219"/>
        <v>166022.07955080181</v>
      </c>
      <c r="R1040" s="9">
        <f t="shared" si="212"/>
        <v>166.02207955080181</v>
      </c>
      <c r="S1040" s="9">
        <f t="shared" si="220"/>
        <v>65239.727803504218</v>
      </c>
      <c r="T1040" s="38">
        <f t="shared" si="213"/>
        <v>65.239727803504223</v>
      </c>
      <c r="U1040" s="38">
        <f t="shared" si="214"/>
        <v>4240.5823072277744</v>
      </c>
      <c r="V1040" s="34"/>
      <c r="W1040" s="34"/>
      <c r="X1040" s="34"/>
      <c r="Y1040" s="34"/>
      <c r="Z1040" s="34"/>
      <c r="AA1040" s="34"/>
      <c r="AB1040" s="34"/>
      <c r="AC1040" s="34"/>
      <c r="AD1040" s="34"/>
      <c r="AE1040" s="34"/>
      <c r="AF1040" s="34"/>
      <c r="AG1040" s="34"/>
    </row>
    <row r="1041" spans="2:33" x14ac:dyDescent="0.75">
      <c r="B1041" s="6" t="s">
        <v>10</v>
      </c>
      <c r="C1041" s="6">
        <v>1037</v>
      </c>
      <c r="D1041" s="6">
        <v>15</v>
      </c>
      <c r="E1041" s="6">
        <f t="shared" si="208"/>
        <v>11.027777777777779</v>
      </c>
      <c r="F1041" s="12">
        <v>39.700000000000003</v>
      </c>
      <c r="G1041" s="12">
        <f t="shared" si="215"/>
        <v>0.54166666666666607</v>
      </c>
      <c r="H1041" s="12">
        <f t="shared" si="209"/>
        <v>1.9499999999999993</v>
      </c>
      <c r="I1041" s="12">
        <f>'Vehicle Data'!$B$6*'WLTP Calculations'!G1041</f>
        <v>158.53824999999983</v>
      </c>
      <c r="J1041" s="12">
        <f>'Vehicle Data'!$B$6*9.81*'Vehicle Data'!$B$8</f>
        <v>57.42499320000001</v>
      </c>
      <c r="K1041" s="12">
        <f>0.5*(1.225*'Vehicle Data'!B$9*'Vehicle Data'!B$7*'WLTP Calculations'!F1041)</f>
        <v>4.8146175000000007</v>
      </c>
      <c r="L1041" s="12">
        <f t="shared" si="216"/>
        <v>0.22077786069999986</v>
      </c>
      <c r="M1041" s="12">
        <f t="shared" si="217"/>
        <v>2.4346891860527764</v>
      </c>
      <c r="N1041" s="12">
        <f t="shared" si="218"/>
        <v>2.4911418793527762</v>
      </c>
      <c r="O1041" s="12">
        <f t="shared" si="210"/>
        <v>39.858270069644419</v>
      </c>
      <c r="P1041" s="12">
        <f t="shared" si="211"/>
        <v>0</v>
      </c>
      <c r="Q1041" s="9">
        <f t="shared" si="219"/>
        <v>166061.93782087145</v>
      </c>
      <c r="R1041" s="9">
        <f t="shared" si="212"/>
        <v>166.06193782087144</v>
      </c>
      <c r="S1041" s="9">
        <f t="shared" si="220"/>
        <v>65239.727803504218</v>
      </c>
      <c r="T1041" s="38">
        <f t="shared" si="213"/>
        <v>65.239727803504223</v>
      </c>
      <c r="U1041" s="38">
        <f t="shared" si="214"/>
        <v>4240.5823072277744</v>
      </c>
      <c r="V1041" s="34"/>
      <c r="W1041" s="34"/>
      <c r="X1041" s="34"/>
      <c r="Y1041" s="34"/>
      <c r="Z1041" s="34"/>
      <c r="AA1041" s="34"/>
      <c r="AB1041" s="34"/>
      <c r="AC1041" s="34"/>
      <c r="AD1041" s="34"/>
      <c r="AE1041" s="34"/>
      <c r="AF1041" s="34"/>
      <c r="AG1041" s="34"/>
    </row>
    <row r="1042" spans="2:33" x14ac:dyDescent="0.75">
      <c r="B1042" s="6" t="s">
        <v>10</v>
      </c>
      <c r="C1042" s="6">
        <v>1038</v>
      </c>
      <c r="D1042" s="6">
        <v>16</v>
      </c>
      <c r="E1042" s="6">
        <f t="shared" si="208"/>
        <v>11.527777777777777</v>
      </c>
      <c r="F1042" s="12">
        <v>41.5</v>
      </c>
      <c r="G1042" s="12">
        <f t="shared" si="215"/>
        <v>0.54166666666666607</v>
      </c>
      <c r="H1042" s="12">
        <f t="shared" si="209"/>
        <v>1.9499999999999993</v>
      </c>
      <c r="I1042" s="12">
        <f>'Vehicle Data'!$B$6*'WLTP Calculations'!G1042</f>
        <v>158.53824999999983</v>
      </c>
      <c r="J1042" s="12">
        <f>'Vehicle Data'!$B$6*9.81*'Vehicle Data'!$B$8</f>
        <v>57.42499320000001</v>
      </c>
      <c r="K1042" s="12">
        <f>0.5*(1.225*'Vehicle Data'!B$9*'Vehicle Data'!B$7*'WLTP Calculations'!F1042)</f>
        <v>5.0329125000000001</v>
      </c>
      <c r="L1042" s="12">
        <f t="shared" si="216"/>
        <v>0.22099615569999986</v>
      </c>
      <c r="M1042" s="12">
        <f t="shared" si="217"/>
        <v>2.547594572652776</v>
      </c>
      <c r="N1042" s="12">
        <f t="shared" si="218"/>
        <v>2.7612920262597216</v>
      </c>
      <c r="O1042" s="12">
        <f t="shared" si="210"/>
        <v>46.94196444641527</v>
      </c>
      <c r="P1042" s="12">
        <f t="shared" si="211"/>
        <v>0</v>
      </c>
      <c r="Q1042" s="9">
        <f t="shared" si="219"/>
        <v>166108.87978531787</v>
      </c>
      <c r="R1042" s="9">
        <f t="shared" si="212"/>
        <v>166.10887978531787</v>
      </c>
      <c r="S1042" s="9">
        <f t="shared" si="220"/>
        <v>65239.727803504218</v>
      </c>
      <c r="T1042" s="38">
        <f t="shared" si="213"/>
        <v>65.239727803504223</v>
      </c>
      <c r="U1042" s="38">
        <f t="shared" si="214"/>
        <v>4240.5823072277744</v>
      </c>
      <c r="V1042" s="34"/>
      <c r="W1042" s="34"/>
      <c r="X1042" s="34"/>
      <c r="Y1042" s="34"/>
      <c r="Z1042" s="34"/>
      <c r="AA1042" s="34"/>
      <c r="AB1042" s="34"/>
      <c r="AC1042" s="34"/>
      <c r="AD1042" s="34"/>
      <c r="AE1042" s="34"/>
      <c r="AF1042" s="34"/>
      <c r="AG1042" s="34"/>
    </row>
    <row r="1043" spans="2:33" x14ac:dyDescent="0.75">
      <c r="B1043" s="6" t="s">
        <v>10</v>
      </c>
      <c r="C1043" s="6">
        <v>1039</v>
      </c>
      <c r="D1043" s="6">
        <v>17</v>
      </c>
      <c r="E1043" s="6">
        <f t="shared" si="208"/>
        <v>12.111111111111111</v>
      </c>
      <c r="F1043" s="12">
        <v>43.6</v>
      </c>
      <c r="G1043" s="12">
        <f t="shared" si="215"/>
        <v>0.625</v>
      </c>
      <c r="H1043" s="12">
        <f t="shared" si="209"/>
        <v>2.25</v>
      </c>
      <c r="I1043" s="12">
        <f>'Vehicle Data'!$B$6*'WLTP Calculations'!G1043</f>
        <v>182.92875000000004</v>
      </c>
      <c r="J1043" s="12">
        <f>'Vehicle Data'!$B$6*9.81*'Vehicle Data'!$B$8</f>
        <v>57.42499320000001</v>
      </c>
      <c r="K1043" s="12">
        <f>0.5*(1.225*'Vehicle Data'!B$9*'Vehicle Data'!B$7*'WLTP Calculations'!F1043)</f>
        <v>5.2875900000000007</v>
      </c>
      <c r="L1043" s="12">
        <f t="shared" si="216"/>
        <v>0.24564133320000006</v>
      </c>
      <c r="M1043" s="12">
        <f t="shared" si="217"/>
        <v>2.9749894798666672</v>
      </c>
      <c r="N1043" s="12">
        <f t="shared" si="218"/>
        <v>3.1366435714888881</v>
      </c>
      <c r="O1043" s="12">
        <f t="shared" si="210"/>
        <v>56.459584286799988</v>
      </c>
      <c r="P1043" s="12">
        <f t="shared" si="211"/>
        <v>0</v>
      </c>
      <c r="Q1043" s="9">
        <f t="shared" si="219"/>
        <v>166165.33936960466</v>
      </c>
      <c r="R1043" s="9">
        <f t="shared" si="212"/>
        <v>166.16533936960465</v>
      </c>
      <c r="S1043" s="9">
        <f t="shared" si="220"/>
        <v>65239.727803504218</v>
      </c>
      <c r="T1043" s="38">
        <f t="shared" si="213"/>
        <v>65.239727803504223</v>
      </c>
      <c r="U1043" s="38">
        <f t="shared" si="214"/>
        <v>4240.5823072277744</v>
      </c>
      <c r="V1043" s="34"/>
      <c r="W1043" s="34"/>
      <c r="X1043" s="34"/>
      <c r="Y1043" s="34"/>
      <c r="Z1043" s="34"/>
      <c r="AA1043" s="34"/>
      <c r="AB1043" s="34"/>
      <c r="AC1043" s="34"/>
      <c r="AD1043" s="34"/>
      <c r="AE1043" s="34"/>
      <c r="AF1043" s="34"/>
      <c r="AG1043" s="34"/>
    </row>
    <row r="1044" spans="2:33" x14ac:dyDescent="0.75">
      <c r="B1044" s="6" t="s">
        <v>10</v>
      </c>
      <c r="C1044" s="6">
        <v>1040</v>
      </c>
      <c r="D1044" s="6">
        <v>18</v>
      </c>
      <c r="E1044" s="6">
        <f t="shared" si="208"/>
        <v>12.777777777777777</v>
      </c>
      <c r="F1044" s="12">
        <v>46</v>
      </c>
      <c r="G1044" s="12">
        <f t="shared" si="215"/>
        <v>0.66666666666666607</v>
      </c>
      <c r="H1044" s="12">
        <f t="shared" si="209"/>
        <v>2.3999999999999986</v>
      </c>
      <c r="I1044" s="12">
        <f>'Vehicle Data'!$B$6*'WLTP Calculations'!G1044</f>
        <v>195.12399999999985</v>
      </c>
      <c r="J1044" s="12">
        <f>'Vehicle Data'!$B$6*9.81*'Vehicle Data'!$B$8</f>
        <v>57.42499320000001</v>
      </c>
      <c r="K1044" s="12">
        <f>0.5*(1.225*'Vehicle Data'!B$9*'Vehicle Data'!B$7*'WLTP Calculations'!F1044)</f>
        <v>5.5786500000000006</v>
      </c>
      <c r="L1044" s="12">
        <f t="shared" si="216"/>
        <v>0.25812764319999987</v>
      </c>
      <c r="M1044" s="12">
        <f t="shared" si="217"/>
        <v>3.2982976631111089</v>
      </c>
      <c r="N1044" s="12">
        <f t="shared" si="218"/>
        <v>3.3043176002888881</v>
      </c>
      <c r="O1044" s="12">
        <f t="shared" si="210"/>
        <v>62.782034405488872</v>
      </c>
      <c r="P1044" s="12">
        <f t="shared" si="211"/>
        <v>0</v>
      </c>
      <c r="Q1044" s="9">
        <f t="shared" si="219"/>
        <v>166228.12140401013</v>
      </c>
      <c r="R1044" s="9">
        <f t="shared" si="212"/>
        <v>166.22812140401012</v>
      </c>
      <c r="S1044" s="9">
        <f t="shared" si="220"/>
        <v>65239.727803504218</v>
      </c>
      <c r="T1044" s="38">
        <f t="shared" si="213"/>
        <v>65.239727803504223</v>
      </c>
      <c r="U1044" s="38">
        <f t="shared" si="214"/>
        <v>4240.5823072277744</v>
      </c>
      <c r="V1044" s="34"/>
      <c r="W1044" s="34"/>
      <c r="X1044" s="34"/>
      <c r="Y1044" s="34"/>
      <c r="Z1044" s="34"/>
      <c r="AA1044" s="34"/>
      <c r="AB1044" s="34"/>
      <c r="AC1044" s="34"/>
      <c r="AD1044" s="34"/>
      <c r="AE1044" s="34"/>
      <c r="AF1044" s="34"/>
      <c r="AG1044" s="34"/>
    </row>
    <row r="1045" spans="2:33" x14ac:dyDescent="0.75">
      <c r="B1045" s="6" t="s">
        <v>10</v>
      </c>
      <c r="C1045" s="6">
        <v>1041</v>
      </c>
      <c r="D1045" s="6">
        <v>19</v>
      </c>
      <c r="E1045" s="6">
        <f t="shared" si="208"/>
        <v>13.444444444444443</v>
      </c>
      <c r="F1045" s="12">
        <v>48.4</v>
      </c>
      <c r="G1045" s="12">
        <f t="shared" si="215"/>
        <v>0.625</v>
      </c>
      <c r="H1045" s="12">
        <f t="shared" si="209"/>
        <v>2.25</v>
      </c>
      <c r="I1045" s="12">
        <f>'Vehicle Data'!$B$6*'WLTP Calculations'!G1045</f>
        <v>182.92875000000004</v>
      </c>
      <c r="J1045" s="12">
        <f>'Vehicle Data'!$B$6*9.81*'Vehicle Data'!$B$8</f>
        <v>57.42499320000001</v>
      </c>
      <c r="K1045" s="12">
        <f>0.5*(1.225*'Vehicle Data'!B$9*'Vehicle Data'!B$7*'WLTP Calculations'!F1045)</f>
        <v>5.8697100000000004</v>
      </c>
      <c r="L1045" s="12">
        <f t="shared" si="216"/>
        <v>0.24622345320000005</v>
      </c>
      <c r="M1045" s="12">
        <f t="shared" si="217"/>
        <v>3.3103375374666668</v>
      </c>
      <c r="N1045" s="12">
        <f t="shared" si="218"/>
        <v>3.0988185627634275</v>
      </c>
      <c r="O1045" s="12">
        <f t="shared" si="210"/>
        <v>61.976371255268546</v>
      </c>
      <c r="P1045" s="12">
        <f t="shared" si="211"/>
        <v>0</v>
      </c>
      <c r="Q1045" s="9">
        <f t="shared" si="219"/>
        <v>166290.0977752654</v>
      </c>
      <c r="R1045" s="9">
        <f t="shared" si="212"/>
        <v>166.29009777526539</v>
      </c>
      <c r="S1045" s="9">
        <f t="shared" si="220"/>
        <v>65239.727803504218</v>
      </c>
      <c r="T1045" s="38">
        <f t="shared" si="213"/>
        <v>65.239727803504223</v>
      </c>
      <c r="U1045" s="38">
        <f t="shared" si="214"/>
        <v>4240.5823072277744</v>
      </c>
      <c r="V1045" s="34"/>
      <c r="W1045" s="34"/>
      <c r="X1045" s="34"/>
      <c r="Y1045" s="34"/>
      <c r="Z1045" s="34"/>
      <c r="AA1045" s="34"/>
      <c r="AB1045" s="34"/>
      <c r="AC1045" s="34"/>
      <c r="AD1045" s="34"/>
      <c r="AE1045" s="34"/>
      <c r="AF1045" s="34"/>
      <c r="AG1045" s="34"/>
    </row>
    <row r="1046" spans="2:33" x14ac:dyDescent="0.75">
      <c r="B1046" s="6" t="s">
        <v>10</v>
      </c>
      <c r="C1046" s="6">
        <v>1042</v>
      </c>
      <c r="D1046" s="6">
        <v>20</v>
      </c>
      <c r="E1046" s="6">
        <f t="shared" si="208"/>
        <v>14.027777777777777</v>
      </c>
      <c r="F1046" s="12">
        <v>50.5</v>
      </c>
      <c r="G1046" s="12">
        <f t="shared" si="215"/>
        <v>0.4861111111111116</v>
      </c>
      <c r="H1046" s="12">
        <f t="shared" si="209"/>
        <v>1.75</v>
      </c>
      <c r="I1046" s="12">
        <f>'Vehicle Data'!$B$6*'WLTP Calculations'!G1046</f>
        <v>142.27791666666684</v>
      </c>
      <c r="J1046" s="12">
        <f>'Vehicle Data'!$B$6*9.81*'Vehicle Data'!$B$8</f>
        <v>57.42499320000001</v>
      </c>
      <c r="K1046" s="12">
        <f>0.5*(1.225*'Vehicle Data'!B$9*'Vehicle Data'!B$7*'WLTP Calculations'!F1046)</f>
        <v>6.1243875000000001</v>
      </c>
      <c r="L1046" s="12">
        <f t="shared" si="216"/>
        <v>0.20582729736666686</v>
      </c>
      <c r="M1046" s="12">
        <f t="shared" si="217"/>
        <v>2.8872995880601877</v>
      </c>
      <c r="N1046" s="12">
        <f t="shared" si="218"/>
        <v>2.5183107697009279</v>
      </c>
      <c r="O1046" s="12">
        <f t="shared" si="210"/>
        <v>52.884526163719485</v>
      </c>
      <c r="P1046" s="12">
        <f t="shared" si="211"/>
        <v>0</v>
      </c>
      <c r="Q1046" s="9">
        <f t="shared" si="219"/>
        <v>166342.98230142912</v>
      </c>
      <c r="R1046" s="9">
        <f t="shared" si="212"/>
        <v>166.34298230142912</v>
      </c>
      <c r="S1046" s="9">
        <f t="shared" si="220"/>
        <v>65239.727803504218</v>
      </c>
      <c r="T1046" s="38">
        <f t="shared" si="213"/>
        <v>65.239727803504223</v>
      </c>
      <c r="U1046" s="38">
        <f t="shared" si="214"/>
        <v>4240.5823072277744</v>
      </c>
      <c r="V1046" s="34"/>
      <c r="W1046" s="34"/>
      <c r="X1046" s="34"/>
      <c r="Y1046" s="34"/>
      <c r="Z1046" s="34"/>
      <c r="AA1046" s="34"/>
      <c r="AB1046" s="34"/>
      <c r="AC1046" s="34"/>
      <c r="AD1046" s="34"/>
      <c r="AE1046" s="34"/>
      <c r="AF1046" s="34"/>
      <c r="AG1046" s="34"/>
    </row>
    <row r="1047" spans="2:33" x14ac:dyDescent="0.75">
      <c r="B1047" s="6" t="s">
        <v>10</v>
      </c>
      <c r="C1047" s="6">
        <v>1043</v>
      </c>
      <c r="D1047" s="6">
        <v>21</v>
      </c>
      <c r="E1047" s="6">
        <f t="shared" si="208"/>
        <v>14.416666666666666</v>
      </c>
      <c r="F1047" s="12">
        <v>51.9</v>
      </c>
      <c r="G1047" s="12">
        <f t="shared" si="215"/>
        <v>0.29166666666666696</v>
      </c>
      <c r="H1047" s="12">
        <f t="shared" si="209"/>
        <v>1.0500000000000007</v>
      </c>
      <c r="I1047" s="12">
        <f>'Vehicle Data'!$B$6*'WLTP Calculations'!G1047</f>
        <v>85.366750000000096</v>
      </c>
      <c r="J1047" s="12">
        <f>'Vehicle Data'!$B$6*9.81*'Vehicle Data'!$B$8</f>
        <v>57.42499320000001</v>
      </c>
      <c r="K1047" s="12">
        <f>0.5*(1.225*'Vehicle Data'!B$9*'Vehicle Data'!B$7*'WLTP Calculations'!F1047)</f>
        <v>6.2941725000000002</v>
      </c>
      <c r="L1047" s="12">
        <f t="shared" si="216"/>
        <v>0.1490859157000001</v>
      </c>
      <c r="M1047" s="12">
        <f t="shared" si="217"/>
        <v>2.1493219513416681</v>
      </c>
      <c r="N1047" s="12">
        <f t="shared" si="218"/>
        <v>1.8080642966875007</v>
      </c>
      <c r="O1047" s="12">
        <f t="shared" si="210"/>
        <v>39.777414527125018</v>
      </c>
      <c r="P1047" s="12">
        <f t="shared" si="211"/>
        <v>0</v>
      </c>
      <c r="Q1047" s="9">
        <f t="shared" si="219"/>
        <v>166382.75971595623</v>
      </c>
      <c r="R1047" s="9">
        <f t="shared" si="212"/>
        <v>166.38275971595624</v>
      </c>
      <c r="S1047" s="9">
        <f t="shared" si="220"/>
        <v>65239.727803504218</v>
      </c>
      <c r="T1047" s="38">
        <f t="shared" si="213"/>
        <v>65.239727803504223</v>
      </c>
      <c r="U1047" s="38">
        <f t="shared" si="214"/>
        <v>4240.5823072277744</v>
      </c>
      <c r="V1047" s="34"/>
      <c r="W1047" s="34"/>
      <c r="X1047" s="34"/>
      <c r="Y1047" s="34"/>
      <c r="Z1047" s="34"/>
      <c r="AA1047" s="34"/>
      <c r="AB1047" s="34"/>
      <c r="AC1047" s="34"/>
      <c r="AD1047" s="34"/>
      <c r="AE1047" s="34"/>
      <c r="AF1047" s="34"/>
      <c r="AG1047" s="34"/>
    </row>
    <row r="1048" spans="2:33" x14ac:dyDescent="0.75">
      <c r="B1048" s="6" t="s">
        <v>10</v>
      </c>
      <c r="C1048" s="6">
        <v>1044</v>
      </c>
      <c r="D1048" s="6">
        <v>22</v>
      </c>
      <c r="E1048" s="6">
        <f t="shared" si="208"/>
        <v>14.611111111111111</v>
      </c>
      <c r="F1048" s="12">
        <v>52.6</v>
      </c>
      <c r="G1048" s="12">
        <f t="shared" si="215"/>
        <v>0.125</v>
      </c>
      <c r="H1048" s="12">
        <f t="shared" si="209"/>
        <v>0.44999999999999929</v>
      </c>
      <c r="I1048" s="12">
        <f>'Vehicle Data'!$B$6*'WLTP Calculations'!G1048</f>
        <v>36.585750000000004</v>
      </c>
      <c r="J1048" s="12">
        <f>'Vehicle Data'!$B$6*9.81*'Vehicle Data'!$B$8</f>
        <v>57.42499320000001</v>
      </c>
      <c r="K1048" s="12">
        <f>0.5*(1.225*'Vehicle Data'!B$9*'Vehicle Data'!B$7*'WLTP Calculations'!F1048)</f>
        <v>6.3790650000000007</v>
      </c>
      <c r="L1048" s="12">
        <f t="shared" si="216"/>
        <v>0.1003898082</v>
      </c>
      <c r="M1048" s="12">
        <f t="shared" si="217"/>
        <v>1.4668066420333332</v>
      </c>
      <c r="N1048" s="12">
        <f t="shared" si="218"/>
        <v>1.2909094511499988</v>
      </c>
      <c r="O1048" s="12">
        <f t="shared" si="210"/>
        <v>29.690917376449971</v>
      </c>
      <c r="P1048" s="12">
        <f t="shared" si="211"/>
        <v>0</v>
      </c>
      <c r="Q1048" s="9">
        <f t="shared" si="219"/>
        <v>166412.45063333269</v>
      </c>
      <c r="R1048" s="9">
        <f t="shared" si="212"/>
        <v>166.4124506333327</v>
      </c>
      <c r="S1048" s="9">
        <f t="shared" si="220"/>
        <v>65239.727803504218</v>
      </c>
      <c r="T1048" s="38">
        <f t="shared" si="213"/>
        <v>65.239727803504223</v>
      </c>
      <c r="U1048" s="38">
        <f t="shared" si="214"/>
        <v>4240.5823072277744</v>
      </c>
      <c r="V1048" s="34"/>
      <c r="W1048" s="34"/>
      <c r="X1048" s="34"/>
      <c r="Y1048" s="34"/>
      <c r="Z1048" s="34"/>
      <c r="AA1048" s="34"/>
      <c r="AB1048" s="34"/>
      <c r="AC1048" s="34"/>
      <c r="AD1048" s="34"/>
      <c r="AE1048" s="34"/>
      <c r="AF1048" s="34"/>
      <c r="AG1048" s="34"/>
    </row>
    <row r="1049" spans="2:33" x14ac:dyDescent="0.75">
      <c r="B1049" s="6" t="s">
        <v>10</v>
      </c>
      <c r="C1049" s="6">
        <v>1045</v>
      </c>
      <c r="D1049" s="6">
        <v>23</v>
      </c>
      <c r="E1049" s="6">
        <f t="shared" si="208"/>
        <v>14.666666666666666</v>
      </c>
      <c r="F1049" s="12">
        <v>52.8</v>
      </c>
      <c r="G1049" s="12">
        <f t="shared" si="215"/>
        <v>4.1666666666666075E-2</v>
      </c>
      <c r="H1049" s="12">
        <f t="shared" si="209"/>
        <v>0.14999999999999858</v>
      </c>
      <c r="I1049" s="12">
        <f>'Vehicle Data'!$B$6*'WLTP Calculations'!G1049</f>
        <v>12.195249999999827</v>
      </c>
      <c r="J1049" s="12">
        <f>'Vehicle Data'!$B$6*9.81*'Vehicle Data'!$B$8</f>
        <v>57.42499320000001</v>
      </c>
      <c r="K1049" s="12">
        <f>0.5*(1.225*'Vehicle Data'!B$9*'Vehicle Data'!B$7*'WLTP Calculations'!F1049)</f>
        <v>6.4033199999999999</v>
      </c>
      <c r="L1049" s="12">
        <f t="shared" si="216"/>
        <v>7.6023563199999825E-2</v>
      </c>
      <c r="M1049" s="12">
        <f t="shared" si="217"/>
        <v>1.1150122602666641</v>
      </c>
      <c r="N1049" s="12">
        <f t="shared" si="218"/>
        <v>1.1161572465263883</v>
      </c>
      <c r="O1049" s="12">
        <f t="shared" si="210"/>
        <v>26.78777391663332</v>
      </c>
      <c r="P1049" s="12">
        <f t="shared" si="211"/>
        <v>0</v>
      </c>
      <c r="Q1049" s="9">
        <f t="shared" si="219"/>
        <v>166439.23840724933</v>
      </c>
      <c r="R1049" s="9">
        <f t="shared" si="212"/>
        <v>166.43923840724932</v>
      </c>
      <c r="S1049" s="9">
        <f t="shared" si="220"/>
        <v>65239.727803504218</v>
      </c>
      <c r="T1049" s="38">
        <f t="shared" si="213"/>
        <v>65.239727803504223</v>
      </c>
      <c r="U1049" s="38">
        <f t="shared" si="214"/>
        <v>4240.5823072277744</v>
      </c>
      <c r="V1049" s="34"/>
      <c r="W1049" s="34"/>
      <c r="X1049" s="34"/>
      <c r="Y1049" s="34"/>
      <c r="Z1049" s="34"/>
      <c r="AA1049" s="34"/>
      <c r="AB1049" s="34"/>
      <c r="AC1049" s="34"/>
      <c r="AD1049" s="34"/>
      <c r="AE1049" s="34"/>
      <c r="AF1049" s="34"/>
      <c r="AG1049" s="34"/>
    </row>
    <row r="1050" spans="2:33" x14ac:dyDescent="0.75">
      <c r="B1050" s="6" t="s">
        <v>10</v>
      </c>
      <c r="C1050" s="6">
        <v>1046</v>
      </c>
      <c r="D1050" s="6">
        <v>24</v>
      </c>
      <c r="E1050" s="6">
        <f t="shared" si="208"/>
        <v>14.694444444444443</v>
      </c>
      <c r="F1050" s="12">
        <v>52.9</v>
      </c>
      <c r="G1050" s="12">
        <f t="shared" si="215"/>
        <v>4.1666666666666963E-2</v>
      </c>
      <c r="H1050" s="12">
        <f t="shared" si="209"/>
        <v>0.15000000000000213</v>
      </c>
      <c r="I1050" s="12">
        <f>'Vehicle Data'!$B$6*'WLTP Calculations'!G1050</f>
        <v>12.195250000000089</v>
      </c>
      <c r="J1050" s="12">
        <f>'Vehicle Data'!$B$6*9.81*'Vehicle Data'!$B$8</f>
        <v>57.42499320000001</v>
      </c>
      <c r="K1050" s="12">
        <f>0.5*(1.225*'Vehicle Data'!B$9*'Vehicle Data'!B$7*'WLTP Calculations'!F1050)</f>
        <v>6.4154475</v>
      </c>
      <c r="L1050" s="12">
        <f t="shared" si="216"/>
        <v>7.6035690700000103E-2</v>
      </c>
      <c r="M1050" s="12">
        <f t="shared" si="217"/>
        <v>1.1173022327861124</v>
      </c>
      <c r="N1050" s="12">
        <f t="shared" si="218"/>
        <v>1.1495732055138892</v>
      </c>
      <c r="O1050" s="12">
        <f t="shared" si="210"/>
        <v>28.739330137847229</v>
      </c>
      <c r="P1050" s="12">
        <f t="shared" si="211"/>
        <v>0</v>
      </c>
      <c r="Q1050" s="9">
        <f t="shared" si="219"/>
        <v>166467.97773738718</v>
      </c>
      <c r="R1050" s="9">
        <f t="shared" si="212"/>
        <v>166.46797773738717</v>
      </c>
      <c r="S1050" s="9">
        <f t="shared" si="220"/>
        <v>65239.727803504218</v>
      </c>
      <c r="T1050" s="38">
        <f t="shared" si="213"/>
        <v>65.239727803504223</v>
      </c>
      <c r="U1050" s="38">
        <f t="shared" si="214"/>
        <v>4240.5823072277744</v>
      </c>
      <c r="V1050" s="34"/>
      <c r="W1050" s="34"/>
      <c r="X1050" s="34"/>
      <c r="Y1050" s="34"/>
      <c r="Z1050" s="34"/>
      <c r="AA1050" s="34"/>
      <c r="AB1050" s="34"/>
      <c r="AC1050" s="34"/>
      <c r="AD1050" s="34"/>
      <c r="AE1050" s="34"/>
      <c r="AF1050" s="34"/>
      <c r="AG1050" s="34"/>
    </row>
    <row r="1051" spans="2:33" x14ac:dyDescent="0.75">
      <c r="B1051" s="6" t="s">
        <v>10</v>
      </c>
      <c r="C1051" s="6">
        <v>1047</v>
      </c>
      <c r="D1051" s="6">
        <v>25</v>
      </c>
      <c r="E1051" s="6">
        <f t="shared" si="208"/>
        <v>14.75</v>
      </c>
      <c r="F1051" s="12">
        <v>53.1</v>
      </c>
      <c r="G1051" s="12">
        <f t="shared" si="215"/>
        <v>5.5555555555555358E-2</v>
      </c>
      <c r="H1051" s="12">
        <f t="shared" si="209"/>
        <v>0.19999999999999929</v>
      </c>
      <c r="I1051" s="12">
        <f>'Vehicle Data'!$B$6*'WLTP Calculations'!G1051</f>
        <v>16.260333333333278</v>
      </c>
      <c r="J1051" s="12">
        <f>'Vehicle Data'!$B$6*9.81*'Vehicle Data'!$B$8</f>
        <v>57.42499320000001</v>
      </c>
      <c r="K1051" s="12">
        <f>0.5*(1.225*'Vehicle Data'!B$9*'Vehicle Data'!B$7*'WLTP Calculations'!F1051)</f>
        <v>6.439702500000001</v>
      </c>
      <c r="L1051" s="12">
        <f t="shared" si="216"/>
        <v>8.0125029033333295E-2</v>
      </c>
      <c r="M1051" s="12">
        <f t="shared" si="217"/>
        <v>1.1818441782416662</v>
      </c>
      <c r="N1051" s="12">
        <f t="shared" si="218"/>
        <v>1.0638777936083332</v>
      </c>
      <c r="O1051" s="12">
        <f t="shared" si="210"/>
        <v>27.660822633816665</v>
      </c>
      <c r="P1051" s="12">
        <f t="shared" si="211"/>
        <v>0</v>
      </c>
      <c r="Q1051" s="9">
        <f t="shared" si="219"/>
        <v>166495.63856002101</v>
      </c>
      <c r="R1051" s="9">
        <f t="shared" si="212"/>
        <v>166.49563856002101</v>
      </c>
      <c r="S1051" s="9">
        <f t="shared" si="220"/>
        <v>65239.727803504218</v>
      </c>
      <c r="T1051" s="38">
        <f t="shared" si="213"/>
        <v>65.239727803504223</v>
      </c>
      <c r="U1051" s="38">
        <f t="shared" si="214"/>
        <v>4240.5823072277744</v>
      </c>
      <c r="V1051" s="34"/>
      <c r="W1051" s="34"/>
      <c r="X1051" s="34"/>
      <c r="Y1051" s="34"/>
      <c r="Z1051" s="34"/>
      <c r="AA1051" s="34"/>
      <c r="AB1051" s="34"/>
      <c r="AC1051" s="34"/>
      <c r="AD1051" s="34"/>
      <c r="AE1051" s="34"/>
      <c r="AF1051" s="34"/>
      <c r="AG1051" s="34"/>
    </row>
    <row r="1052" spans="2:33" x14ac:dyDescent="0.75">
      <c r="B1052" s="6" t="s">
        <v>10</v>
      </c>
      <c r="C1052" s="6">
        <v>1048</v>
      </c>
      <c r="D1052" s="6">
        <v>26</v>
      </c>
      <c r="E1052" s="6">
        <f t="shared" si="208"/>
        <v>14.805555555555554</v>
      </c>
      <c r="F1052" s="12">
        <v>53.3</v>
      </c>
      <c r="G1052" s="12">
        <f t="shared" si="215"/>
        <v>0</v>
      </c>
      <c r="H1052" s="12">
        <f t="shared" si="209"/>
        <v>0</v>
      </c>
      <c r="I1052" s="12">
        <f>'Vehicle Data'!$B$6*'WLTP Calculations'!G1052</f>
        <v>0</v>
      </c>
      <c r="J1052" s="12">
        <f>'Vehicle Data'!$B$6*9.81*'Vehicle Data'!$B$8</f>
        <v>57.42499320000001</v>
      </c>
      <c r="K1052" s="12">
        <f>0.5*(1.225*'Vehicle Data'!B$9*'Vehicle Data'!B$7*'WLTP Calculations'!F1052)</f>
        <v>6.4639575000000002</v>
      </c>
      <c r="L1052" s="12">
        <f t="shared" si="216"/>
        <v>6.3888950700000016E-2</v>
      </c>
      <c r="M1052" s="12">
        <f t="shared" si="217"/>
        <v>0.94591140897500015</v>
      </c>
      <c r="N1052" s="12">
        <f t="shared" si="218"/>
        <v>0.64415793944166788</v>
      </c>
      <c r="O1052" s="12">
        <f t="shared" si="210"/>
        <v>17.392264364925033</v>
      </c>
      <c r="P1052" s="12">
        <f t="shared" si="211"/>
        <v>0</v>
      </c>
      <c r="Q1052" s="9">
        <f t="shared" si="219"/>
        <v>166513.03082438593</v>
      </c>
      <c r="R1052" s="9">
        <f t="shared" si="212"/>
        <v>166.51303082438594</v>
      </c>
      <c r="S1052" s="9">
        <f t="shared" si="220"/>
        <v>65239.727803504218</v>
      </c>
      <c r="T1052" s="38">
        <f t="shared" si="213"/>
        <v>65.239727803504223</v>
      </c>
      <c r="U1052" s="38">
        <f t="shared" si="214"/>
        <v>4240.5823072277744</v>
      </c>
      <c r="V1052" s="34"/>
      <c r="W1052" s="34"/>
      <c r="X1052" s="34"/>
      <c r="Y1052" s="34"/>
      <c r="Z1052" s="34"/>
      <c r="AA1052" s="34"/>
      <c r="AB1052" s="34"/>
      <c r="AC1052" s="34"/>
      <c r="AD1052" s="34"/>
      <c r="AE1052" s="34"/>
      <c r="AF1052" s="34"/>
      <c r="AG1052" s="34"/>
    </row>
    <row r="1053" spans="2:33" x14ac:dyDescent="0.75">
      <c r="B1053" s="6" t="s">
        <v>10</v>
      </c>
      <c r="C1053" s="6">
        <v>1049</v>
      </c>
      <c r="D1053" s="6">
        <v>27</v>
      </c>
      <c r="E1053" s="6">
        <f t="shared" si="208"/>
        <v>14.75</v>
      </c>
      <c r="F1053" s="12">
        <v>53.1</v>
      </c>
      <c r="G1053" s="12">
        <f t="shared" si="215"/>
        <v>-0.1388888888888884</v>
      </c>
      <c r="H1053" s="12">
        <f t="shared" si="209"/>
        <v>-0.5</v>
      </c>
      <c r="I1053" s="12">
        <f>'Vehicle Data'!$B$6*'WLTP Calculations'!G1053</f>
        <v>-40.650833333333196</v>
      </c>
      <c r="J1053" s="12">
        <f>'Vehicle Data'!$B$6*9.81*'Vehicle Data'!$B$8</f>
        <v>57.42499320000001</v>
      </c>
      <c r="K1053" s="12">
        <f>0.5*(1.225*'Vehicle Data'!B$9*'Vehicle Data'!B$7*'WLTP Calculations'!F1053)</f>
        <v>6.439702500000001</v>
      </c>
      <c r="L1053" s="12">
        <f t="shared" si="216"/>
        <v>2.3213862366666817E-2</v>
      </c>
      <c r="M1053" s="12">
        <f t="shared" si="217"/>
        <v>0.34240446990833556</v>
      </c>
      <c r="N1053" s="12">
        <f t="shared" si="218"/>
        <v>-7.4275981836109367E-2</v>
      </c>
      <c r="O1053" s="12">
        <f t="shared" si="210"/>
        <v>0</v>
      </c>
      <c r="P1053" s="12">
        <f t="shared" si="211"/>
        <v>-2.0797274914110622</v>
      </c>
      <c r="Q1053" s="9">
        <f t="shared" si="219"/>
        <v>166513.03082438593</v>
      </c>
      <c r="R1053" s="9">
        <f t="shared" si="212"/>
        <v>166.51303082438594</v>
      </c>
      <c r="S1053" s="9">
        <f t="shared" si="220"/>
        <v>65241.807530995626</v>
      </c>
      <c r="T1053" s="38">
        <f t="shared" si="213"/>
        <v>65.241807530995629</v>
      </c>
      <c r="U1053" s="38">
        <f t="shared" si="214"/>
        <v>4240.7174895147164</v>
      </c>
      <c r="V1053" s="34"/>
      <c r="W1053" s="34"/>
      <c r="X1053" s="34"/>
      <c r="Y1053" s="34"/>
      <c r="Z1053" s="34"/>
      <c r="AA1053" s="34"/>
      <c r="AB1053" s="34"/>
      <c r="AC1053" s="34"/>
      <c r="AD1053" s="34"/>
      <c r="AE1053" s="34"/>
      <c r="AF1053" s="34"/>
      <c r="AG1053" s="34"/>
    </row>
    <row r="1054" spans="2:33" x14ac:dyDescent="0.75">
      <c r="B1054" s="6" t="s">
        <v>10</v>
      </c>
      <c r="C1054" s="6">
        <v>1050</v>
      </c>
      <c r="D1054" s="6">
        <v>28</v>
      </c>
      <c r="E1054" s="6">
        <f t="shared" si="208"/>
        <v>14.527777777777777</v>
      </c>
      <c r="F1054" s="12">
        <v>52.3</v>
      </c>
      <c r="G1054" s="12">
        <f t="shared" si="215"/>
        <v>-0.33333333333333304</v>
      </c>
      <c r="H1054" s="12">
        <f t="shared" si="209"/>
        <v>-1.1999999999999993</v>
      </c>
      <c r="I1054" s="12">
        <f>'Vehicle Data'!$B$6*'WLTP Calculations'!G1054</f>
        <v>-97.561999999999927</v>
      </c>
      <c r="J1054" s="12">
        <f>'Vehicle Data'!$B$6*9.81*'Vehicle Data'!$B$8</f>
        <v>57.42499320000001</v>
      </c>
      <c r="K1054" s="12">
        <f>0.5*(1.225*'Vehicle Data'!B$9*'Vehicle Data'!B$7*'WLTP Calculations'!F1054)</f>
        <v>6.3426825000000004</v>
      </c>
      <c r="L1054" s="12">
        <f t="shared" si="216"/>
        <v>-3.3794324299999914E-2</v>
      </c>
      <c r="M1054" s="12">
        <f t="shared" si="217"/>
        <v>-0.4909564335805543</v>
      </c>
      <c r="N1054" s="12">
        <f t="shared" si="218"/>
        <v>-0.79968752859722281</v>
      </c>
      <c r="O1054" s="12">
        <f t="shared" si="210"/>
        <v>0</v>
      </c>
      <c r="P1054" s="12">
        <f t="shared" si="211"/>
        <v>-23.190938329319462</v>
      </c>
      <c r="Q1054" s="9">
        <f t="shared" si="219"/>
        <v>166513.03082438593</v>
      </c>
      <c r="R1054" s="9">
        <f t="shared" si="212"/>
        <v>166.51303082438594</v>
      </c>
      <c r="S1054" s="9">
        <f t="shared" si="220"/>
        <v>65264.998469324943</v>
      </c>
      <c r="T1054" s="38">
        <f t="shared" si="213"/>
        <v>65.264998469324937</v>
      </c>
      <c r="U1054" s="38">
        <f t="shared" si="214"/>
        <v>4242.2249005061212</v>
      </c>
      <c r="V1054" s="34"/>
      <c r="W1054" s="34"/>
      <c r="X1054" s="34"/>
      <c r="Y1054" s="34"/>
      <c r="Z1054" s="34"/>
      <c r="AA1054" s="34"/>
      <c r="AB1054" s="34"/>
      <c r="AC1054" s="34"/>
      <c r="AD1054" s="34"/>
      <c r="AE1054" s="34"/>
      <c r="AF1054" s="34"/>
      <c r="AG1054" s="34"/>
    </row>
    <row r="1055" spans="2:33" x14ac:dyDescent="0.75">
      <c r="B1055" s="6" t="s">
        <v>10</v>
      </c>
      <c r="C1055" s="6">
        <v>1051</v>
      </c>
      <c r="D1055" s="6">
        <v>29</v>
      </c>
      <c r="E1055" s="6">
        <f t="shared" si="208"/>
        <v>14.083333333333334</v>
      </c>
      <c r="F1055" s="12">
        <v>50.7</v>
      </c>
      <c r="G1055" s="12">
        <f t="shared" si="215"/>
        <v>-0.4861111111111116</v>
      </c>
      <c r="H1055" s="12">
        <f t="shared" si="209"/>
        <v>-1.75</v>
      </c>
      <c r="I1055" s="12">
        <f>'Vehicle Data'!$B$6*'WLTP Calculations'!G1055</f>
        <v>-142.27791666666684</v>
      </c>
      <c r="J1055" s="12">
        <f>'Vehicle Data'!$B$6*9.81*'Vehicle Data'!$B$8</f>
        <v>57.42499320000001</v>
      </c>
      <c r="K1055" s="12">
        <f>0.5*(1.225*'Vehicle Data'!B$9*'Vehicle Data'!B$7*'WLTP Calculations'!F1055)</f>
        <v>6.1486425000000011</v>
      </c>
      <c r="L1055" s="12">
        <f t="shared" si="216"/>
        <v>-7.8704280966666831E-2</v>
      </c>
      <c r="M1055" s="12">
        <f t="shared" si="217"/>
        <v>-1.1084186236138913</v>
      </c>
      <c r="N1055" s="12">
        <f t="shared" si="218"/>
        <v>-1.2820768112291689</v>
      </c>
      <c r="O1055" s="12">
        <f t="shared" si="210"/>
        <v>0</v>
      </c>
      <c r="P1055" s="12">
        <f t="shared" si="211"/>
        <v>-38.462304336875071</v>
      </c>
      <c r="Q1055" s="9">
        <f t="shared" si="219"/>
        <v>166513.03082438593</v>
      </c>
      <c r="R1055" s="9">
        <f t="shared" si="212"/>
        <v>166.51303082438594</v>
      </c>
      <c r="S1055" s="9">
        <f t="shared" si="220"/>
        <v>65303.46077366182</v>
      </c>
      <c r="T1055" s="38">
        <f t="shared" si="213"/>
        <v>65.303460773661826</v>
      </c>
      <c r="U1055" s="38">
        <f t="shared" si="214"/>
        <v>4244.7249502880186</v>
      </c>
      <c r="V1055" s="34"/>
      <c r="W1055" s="34"/>
      <c r="X1055" s="34"/>
      <c r="Y1055" s="34"/>
      <c r="Z1055" s="34"/>
      <c r="AA1055" s="34"/>
      <c r="AB1055" s="34"/>
      <c r="AC1055" s="34"/>
      <c r="AD1055" s="34"/>
      <c r="AE1055" s="34"/>
      <c r="AF1055" s="34"/>
      <c r="AG1055" s="34"/>
    </row>
    <row r="1056" spans="2:33" x14ac:dyDescent="0.75">
      <c r="B1056" s="6" t="s">
        <v>10</v>
      </c>
      <c r="C1056" s="6">
        <v>1052</v>
      </c>
      <c r="D1056" s="6">
        <v>30</v>
      </c>
      <c r="E1056" s="6">
        <f t="shared" si="208"/>
        <v>13.555555555555554</v>
      </c>
      <c r="F1056" s="12">
        <v>48.8</v>
      </c>
      <c r="G1056" s="12">
        <f t="shared" si="215"/>
        <v>-0.58333333333333393</v>
      </c>
      <c r="H1056" s="12">
        <f t="shared" si="209"/>
        <v>-2.1000000000000014</v>
      </c>
      <c r="I1056" s="12">
        <f>'Vehicle Data'!$B$6*'WLTP Calculations'!G1056</f>
        <v>-170.73350000000019</v>
      </c>
      <c r="J1056" s="12">
        <f>'Vehicle Data'!$B$6*9.81*'Vehicle Data'!$B$8</f>
        <v>57.42499320000001</v>
      </c>
      <c r="K1056" s="12">
        <f>0.5*(1.225*'Vehicle Data'!B$9*'Vehicle Data'!B$7*'WLTP Calculations'!F1056)</f>
        <v>5.9182199999999998</v>
      </c>
      <c r="L1056" s="12">
        <f t="shared" si="216"/>
        <v>-0.10739028680000016</v>
      </c>
      <c r="M1056" s="12">
        <f t="shared" si="217"/>
        <v>-1.4557349988444466</v>
      </c>
      <c r="N1056" s="12">
        <f t="shared" si="218"/>
        <v>-1.6332605129569444</v>
      </c>
      <c r="O1056" s="12">
        <f t="shared" si="210"/>
        <v>0</v>
      </c>
      <c r="P1056" s="12">
        <f t="shared" si="211"/>
        <v>-50.631075901665277</v>
      </c>
      <c r="Q1056" s="9">
        <f t="shared" si="219"/>
        <v>166513.03082438593</v>
      </c>
      <c r="R1056" s="9">
        <f t="shared" si="212"/>
        <v>166.51303082438594</v>
      </c>
      <c r="S1056" s="9">
        <f t="shared" si="220"/>
        <v>65354.091849563483</v>
      </c>
      <c r="T1056" s="38">
        <f t="shared" si="213"/>
        <v>65.354091849563488</v>
      </c>
      <c r="U1056" s="38">
        <f t="shared" si="214"/>
        <v>4248.015970221627</v>
      </c>
      <c r="V1056" s="34"/>
      <c r="W1056" s="34"/>
      <c r="X1056" s="34"/>
      <c r="Y1056" s="34"/>
      <c r="Z1056" s="34"/>
      <c r="AA1056" s="34"/>
      <c r="AB1056" s="34"/>
      <c r="AC1056" s="34"/>
      <c r="AD1056" s="34"/>
      <c r="AE1056" s="34"/>
      <c r="AF1056" s="34"/>
      <c r="AG1056" s="34"/>
    </row>
    <row r="1057" spans="2:33" x14ac:dyDescent="0.75">
      <c r="B1057" s="6" t="s">
        <v>10</v>
      </c>
      <c r="C1057" s="6">
        <v>1053</v>
      </c>
      <c r="D1057" s="6">
        <v>31</v>
      </c>
      <c r="E1057" s="6">
        <f t="shared" si="208"/>
        <v>12.916666666666666</v>
      </c>
      <c r="F1057" s="12">
        <v>46.5</v>
      </c>
      <c r="G1057" s="12">
        <f t="shared" si="215"/>
        <v>-0.69444444444444375</v>
      </c>
      <c r="H1057" s="12">
        <f t="shared" si="209"/>
        <v>-2.5</v>
      </c>
      <c r="I1057" s="12">
        <f>'Vehicle Data'!$B$6*'WLTP Calculations'!G1057</f>
        <v>-203.25416666666649</v>
      </c>
      <c r="J1057" s="12">
        <f>'Vehicle Data'!$B$6*9.81*'Vehicle Data'!$B$8</f>
        <v>57.42499320000001</v>
      </c>
      <c r="K1057" s="12">
        <f>0.5*(1.225*'Vehicle Data'!B$9*'Vehicle Data'!B$7*'WLTP Calculations'!F1057)</f>
        <v>5.6392875</v>
      </c>
      <c r="L1057" s="12">
        <f t="shared" si="216"/>
        <v>-0.14018988596666648</v>
      </c>
      <c r="M1057" s="12">
        <f t="shared" si="217"/>
        <v>-1.810786027069442</v>
      </c>
      <c r="N1057" s="12">
        <f t="shared" si="218"/>
        <v>-2.0569578450402775</v>
      </c>
      <c r="O1057" s="12">
        <f t="shared" si="210"/>
        <v>0</v>
      </c>
      <c r="P1057" s="12">
        <f t="shared" si="211"/>
        <v>-65.822651041288879</v>
      </c>
      <c r="Q1057" s="9">
        <f t="shared" si="219"/>
        <v>166513.03082438593</v>
      </c>
      <c r="R1057" s="9">
        <f t="shared" si="212"/>
        <v>166.51303082438594</v>
      </c>
      <c r="S1057" s="9">
        <f t="shared" si="220"/>
        <v>65419.914500604769</v>
      </c>
      <c r="T1057" s="38">
        <f t="shared" si="213"/>
        <v>65.419914500604776</v>
      </c>
      <c r="U1057" s="38">
        <f t="shared" si="214"/>
        <v>4252.2944425393107</v>
      </c>
      <c r="V1057" s="34"/>
      <c r="W1057" s="34"/>
      <c r="X1057" s="34"/>
      <c r="Y1057" s="34"/>
      <c r="Z1057" s="34"/>
      <c r="AA1057" s="34"/>
      <c r="AB1057" s="34"/>
      <c r="AC1057" s="34"/>
      <c r="AD1057" s="34"/>
      <c r="AE1057" s="34"/>
      <c r="AF1057" s="34"/>
      <c r="AG1057" s="34"/>
    </row>
    <row r="1058" spans="2:33" x14ac:dyDescent="0.75">
      <c r="B1058" s="6" t="s">
        <v>10</v>
      </c>
      <c r="C1058" s="6">
        <v>1054</v>
      </c>
      <c r="D1058" s="6">
        <v>32</v>
      </c>
      <c r="E1058" s="6">
        <f t="shared" si="208"/>
        <v>12.166666666666666</v>
      </c>
      <c r="F1058" s="12">
        <v>43.8</v>
      </c>
      <c r="G1058" s="12">
        <f t="shared" si="215"/>
        <v>-0.8611111111111116</v>
      </c>
      <c r="H1058" s="12">
        <f t="shared" si="209"/>
        <v>-3.1000000000000014</v>
      </c>
      <c r="I1058" s="12">
        <f>'Vehicle Data'!$B$6*'WLTP Calculations'!G1058</f>
        <v>-252.03516666666684</v>
      </c>
      <c r="J1058" s="12">
        <f>'Vehicle Data'!$B$6*9.81*'Vehicle Data'!$B$8</f>
        <v>57.42499320000001</v>
      </c>
      <c r="K1058" s="12">
        <f>0.5*(1.225*'Vehicle Data'!B$9*'Vehicle Data'!B$7*'WLTP Calculations'!F1058)</f>
        <v>5.3118449999999999</v>
      </c>
      <c r="L1058" s="12">
        <f t="shared" si="216"/>
        <v>-0.1892983284666668</v>
      </c>
      <c r="M1058" s="12">
        <f t="shared" si="217"/>
        <v>-2.3031296630111129</v>
      </c>
      <c r="N1058" s="12">
        <f t="shared" si="218"/>
        <v>-2.5775362494625007</v>
      </c>
      <c r="O1058" s="12">
        <f t="shared" si="210"/>
        <v>0</v>
      </c>
      <c r="P1058" s="12">
        <f t="shared" si="211"/>
        <v>-85.05869623226252</v>
      </c>
      <c r="Q1058" s="9">
        <f t="shared" si="219"/>
        <v>166513.03082438593</v>
      </c>
      <c r="R1058" s="9">
        <f t="shared" si="212"/>
        <v>166.51303082438594</v>
      </c>
      <c r="S1058" s="9">
        <f t="shared" si="220"/>
        <v>65504.973196837032</v>
      </c>
      <c r="T1058" s="38">
        <f t="shared" si="213"/>
        <v>65.504973196837028</v>
      </c>
      <c r="U1058" s="38">
        <f t="shared" si="214"/>
        <v>4257.8232577944073</v>
      </c>
      <c r="V1058" s="34"/>
      <c r="W1058" s="34"/>
      <c r="X1058" s="34"/>
      <c r="Y1058" s="34"/>
      <c r="Z1058" s="34"/>
      <c r="AA1058" s="34"/>
      <c r="AB1058" s="34"/>
      <c r="AC1058" s="34"/>
      <c r="AD1058" s="34"/>
      <c r="AE1058" s="34"/>
      <c r="AF1058" s="34"/>
      <c r="AG1058" s="34"/>
    </row>
    <row r="1059" spans="2:33" x14ac:dyDescent="0.75">
      <c r="B1059" s="6" t="s">
        <v>10</v>
      </c>
      <c r="C1059" s="6">
        <v>1055</v>
      </c>
      <c r="D1059" s="6">
        <v>33</v>
      </c>
      <c r="E1059" s="6">
        <f t="shared" si="208"/>
        <v>11.194444444444443</v>
      </c>
      <c r="F1059" s="12">
        <v>40.299999999999997</v>
      </c>
      <c r="G1059" s="12">
        <f t="shared" si="215"/>
        <v>-1.083333333333333</v>
      </c>
      <c r="H1059" s="12">
        <f t="shared" si="209"/>
        <v>-3.8999999999999986</v>
      </c>
      <c r="I1059" s="12">
        <f>'Vehicle Data'!$B$6*'WLTP Calculations'!G1059</f>
        <v>-317.07649999999995</v>
      </c>
      <c r="J1059" s="12">
        <f>'Vehicle Data'!$B$6*9.81*'Vehicle Data'!$B$8</f>
        <v>57.42499320000001</v>
      </c>
      <c r="K1059" s="12">
        <f>0.5*(1.225*'Vehicle Data'!B$9*'Vehicle Data'!B$7*'WLTP Calculations'!F1059)</f>
        <v>4.8873825000000002</v>
      </c>
      <c r="L1059" s="12">
        <f t="shared" si="216"/>
        <v>-0.25476412429999995</v>
      </c>
      <c r="M1059" s="12">
        <f t="shared" si="217"/>
        <v>-2.8519428359138881</v>
      </c>
      <c r="N1059" s="12">
        <f t="shared" si="218"/>
        <v>-3.0682569519569434</v>
      </c>
      <c r="O1059" s="12">
        <f t="shared" si="210"/>
        <v>0</v>
      </c>
      <c r="P1059" s="12">
        <f t="shared" si="211"/>
        <v>-104.32073636653607</v>
      </c>
      <c r="Q1059" s="9">
        <f t="shared" si="219"/>
        <v>166513.03082438593</v>
      </c>
      <c r="R1059" s="9">
        <f t="shared" si="212"/>
        <v>166.51303082438594</v>
      </c>
      <c r="S1059" s="9">
        <f t="shared" si="220"/>
        <v>65609.293933203575</v>
      </c>
      <c r="T1059" s="38">
        <f t="shared" si="213"/>
        <v>65.609293933203574</v>
      </c>
      <c r="U1059" s="38">
        <f t="shared" si="214"/>
        <v>4264.6041056582326</v>
      </c>
      <c r="V1059" s="34"/>
      <c r="W1059" s="34"/>
      <c r="X1059" s="34"/>
      <c r="Y1059" s="34"/>
      <c r="Z1059" s="34"/>
      <c r="AA1059" s="34"/>
      <c r="AB1059" s="34"/>
      <c r="AC1059" s="34"/>
      <c r="AD1059" s="34"/>
      <c r="AE1059" s="34"/>
      <c r="AF1059" s="34"/>
      <c r="AG1059" s="34"/>
    </row>
    <row r="1060" spans="2:33" x14ac:dyDescent="0.75">
      <c r="B1060" s="6" t="s">
        <v>10</v>
      </c>
      <c r="C1060" s="6">
        <v>1056</v>
      </c>
      <c r="D1060" s="6">
        <v>34</v>
      </c>
      <c r="E1060" s="6">
        <f t="shared" si="208"/>
        <v>10</v>
      </c>
      <c r="F1060" s="12">
        <v>36</v>
      </c>
      <c r="G1060" s="12">
        <f t="shared" si="215"/>
        <v>-1.333333333333333</v>
      </c>
      <c r="H1060" s="12">
        <f t="shared" si="209"/>
        <v>-4.7999999999999989</v>
      </c>
      <c r="I1060" s="12">
        <f>'Vehicle Data'!$B$6*'WLTP Calculations'!G1060</f>
        <v>-390.24799999999993</v>
      </c>
      <c r="J1060" s="12">
        <f>'Vehicle Data'!$B$6*9.81*'Vehicle Data'!$B$8</f>
        <v>57.42499320000001</v>
      </c>
      <c r="K1060" s="12">
        <f>0.5*(1.225*'Vehicle Data'!B$9*'Vehicle Data'!B$7*'WLTP Calculations'!F1060)</f>
        <v>4.3658999999999999</v>
      </c>
      <c r="L1060" s="12">
        <f t="shared" si="216"/>
        <v>-0.3284571067999999</v>
      </c>
      <c r="M1060" s="12">
        <f t="shared" si="217"/>
        <v>-3.2845710679999991</v>
      </c>
      <c r="N1060" s="12">
        <f t="shared" si="218"/>
        <v>-3.2188614252976846</v>
      </c>
      <c r="O1060" s="12">
        <f t="shared" si="210"/>
        <v>0</v>
      </c>
      <c r="P1060" s="12">
        <f t="shared" si="211"/>
        <v>-112.66014988541896</v>
      </c>
      <c r="Q1060" s="9">
        <f t="shared" si="219"/>
        <v>166513.03082438593</v>
      </c>
      <c r="R1060" s="9">
        <f t="shared" si="212"/>
        <v>166.51303082438594</v>
      </c>
      <c r="S1060" s="9">
        <f t="shared" si="220"/>
        <v>65721.954083088989</v>
      </c>
      <c r="T1060" s="38">
        <f t="shared" si="213"/>
        <v>65.721954083088988</v>
      </c>
      <c r="U1060" s="38">
        <f t="shared" si="214"/>
        <v>4271.9270154007845</v>
      </c>
      <c r="V1060" s="34"/>
      <c r="W1060" s="34"/>
      <c r="X1060" s="34"/>
      <c r="Y1060" s="34"/>
      <c r="Z1060" s="34"/>
      <c r="AA1060" s="34"/>
      <c r="AB1060" s="34"/>
      <c r="AC1060" s="34"/>
      <c r="AD1060" s="34"/>
      <c r="AE1060" s="34"/>
      <c r="AF1060" s="34"/>
      <c r="AG1060" s="34"/>
    </row>
    <row r="1061" spans="2:33" x14ac:dyDescent="0.75">
      <c r="B1061" s="6" t="s">
        <v>10</v>
      </c>
      <c r="C1061" s="6">
        <v>1057</v>
      </c>
      <c r="D1061" s="6">
        <v>35</v>
      </c>
      <c r="E1061" s="6">
        <f t="shared" si="208"/>
        <v>8.5277777777777768</v>
      </c>
      <c r="F1061" s="12">
        <v>30.7</v>
      </c>
      <c r="G1061" s="12">
        <f t="shared" si="215"/>
        <v>-1.4722222222222223</v>
      </c>
      <c r="H1061" s="12">
        <f t="shared" si="209"/>
        <v>-5.3000000000000007</v>
      </c>
      <c r="I1061" s="12">
        <f>'Vehicle Data'!$B$6*'WLTP Calculations'!G1061</f>
        <v>-430.89883333333341</v>
      </c>
      <c r="J1061" s="12">
        <f>'Vehicle Data'!$B$6*9.81*'Vehicle Data'!$B$8</f>
        <v>57.42499320000001</v>
      </c>
      <c r="K1061" s="12">
        <f>0.5*(1.225*'Vehicle Data'!B$9*'Vehicle Data'!B$7*'WLTP Calculations'!F1061)</f>
        <v>3.7231425000000002</v>
      </c>
      <c r="L1061" s="12">
        <f t="shared" si="216"/>
        <v>-0.3697506976333334</v>
      </c>
      <c r="M1061" s="12">
        <f t="shared" si="217"/>
        <v>-3.1531517825953705</v>
      </c>
      <c r="N1061" s="12">
        <f t="shared" si="218"/>
        <v>-2.7541752955180554</v>
      </c>
      <c r="O1061" s="12">
        <f t="shared" si="210"/>
        <v>0</v>
      </c>
      <c r="P1061" s="12">
        <f t="shared" si="211"/>
        <v>-99.150310638649998</v>
      </c>
      <c r="Q1061" s="9">
        <f t="shared" si="219"/>
        <v>166513.03082438593</v>
      </c>
      <c r="R1061" s="9">
        <f t="shared" si="212"/>
        <v>166.51303082438594</v>
      </c>
      <c r="S1061" s="9">
        <f t="shared" si="220"/>
        <v>65821.104393727641</v>
      </c>
      <c r="T1061" s="38">
        <f t="shared" si="213"/>
        <v>65.821104393727637</v>
      </c>
      <c r="U1061" s="38">
        <f t="shared" si="214"/>
        <v>4278.3717855922969</v>
      </c>
      <c r="V1061" s="34"/>
      <c r="W1061" s="34"/>
      <c r="X1061" s="34"/>
      <c r="Y1061" s="34"/>
      <c r="Z1061" s="34"/>
      <c r="AA1061" s="34"/>
      <c r="AB1061" s="34"/>
      <c r="AC1061" s="34"/>
      <c r="AD1061" s="34"/>
      <c r="AE1061" s="34"/>
      <c r="AF1061" s="34"/>
      <c r="AG1061" s="34"/>
    </row>
    <row r="1062" spans="2:33" x14ac:dyDescent="0.75">
      <c r="B1062" s="6" t="s">
        <v>10</v>
      </c>
      <c r="C1062" s="6">
        <v>1058</v>
      </c>
      <c r="D1062" s="6">
        <v>36</v>
      </c>
      <c r="E1062" s="6">
        <f t="shared" si="208"/>
        <v>7.0555555555555554</v>
      </c>
      <c r="F1062" s="12">
        <v>25.4</v>
      </c>
      <c r="G1062" s="12">
        <f t="shared" si="215"/>
        <v>-1.3472222222222219</v>
      </c>
      <c r="H1062" s="12">
        <f t="shared" si="209"/>
        <v>-4.8499999999999996</v>
      </c>
      <c r="I1062" s="12">
        <f>'Vehicle Data'!$B$6*'WLTP Calculations'!G1062</f>
        <v>-394.31308333333328</v>
      </c>
      <c r="J1062" s="12">
        <f>'Vehicle Data'!$B$6*9.81*'Vehicle Data'!$B$8</f>
        <v>57.42499320000001</v>
      </c>
      <c r="K1062" s="12">
        <f>0.5*(1.225*'Vehicle Data'!B$9*'Vehicle Data'!B$7*'WLTP Calculations'!F1062)</f>
        <v>3.0803850000000002</v>
      </c>
      <c r="L1062" s="12">
        <f t="shared" si="216"/>
        <v>-0.3338077051333333</v>
      </c>
      <c r="M1062" s="12">
        <f t="shared" si="217"/>
        <v>-2.3551988084407403</v>
      </c>
      <c r="N1062" s="12">
        <f t="shared" si="218"/>
        <v>-2.0341966428037037</v>
      </c>
      <c r="O1062" s="12">
        <f t="shared" si="210"/>
        <v>0</v>
      </c>
      <c r="P1062" s="12">
        <f t="shared" si="211"/>
        <v>-75.265275783737039</v>
      </c>
      <c r="Q1062" s="9">
        <f t="shared" si="219"/>
        <v>166513.03082438593</v>
      </c>
      <c r="R1062" s="9">
        <f t="shared" si="212"/>
        <v>166.51303082438594</v>
      </c>
      <c r="S1062" s="9">
        <f t="shared" si="220"/>
        <v>65896.369669511376</v>
      </c>
      <c r="T1062" s="38">
        <f t="shared" si="213"/>
        <v>65.896369669511373</v>
      </c>
      <c r="U1062" s="38">
        <f t="shared" si="214"/>
        <v>4283.2640285182388</v>
      </c>
      <c r="V1062" s="34"/>
      <c r="W1062" s="34"/>
      <c r="X1062" s="34"/>
      <c r="Y1062" s="34"/>
      <c r="Z1062" s="34"/>
      <c r="AA1062" s="34"/>
      <c r="AB1062" s="34"/>
      <c r="AC1062" s="34"/>
      <c r="AD1062" s="34"/>
      <c r="AE1062" s="34"/>
      <c r="AF1062" s="34"/>
      <c r="AG1062" s="34"/>
    </row>
    <row r="1063" spans="2:33" x14ac:dyDescent="0.75">
      <c r="B1063" s="6" t="s">
        <v>10</v>
      </c>
      <c r="C1063" s="6">
        <v>1059</v>
      </c>
      <c r="D1063" s="6">
        <v>37</v>
      </c>
      <c r="E1063" s="6">
        <f t="shared" si="208"/>
        <v>5.833333333333333</v>
      </c>
      <c r="F1063" s="12">
        <v>21</v>
      </c>
      <c r="G1063" s="12">
        <f t="shared" si="215"/>
        <v>-1.2083333333333335</v>
      </c>
      <c r="H1063" s="12">
        <f t="shared" si="209"/>
        <v>-4.3499999999999996</v>
      </c>
      <c r="I1063" s="12">
        <f>'Vehicle Data'!$B$6*'WLTP Calculations'!G1063</f>
        <v>-353.66225000000009</v>
      </c>
      <c r="J1063" s="12">
        <f>'Vehicle Data'!$B$6*9.81*'Vehicle Data'!$B$8</f>
        <v>57.42499320000001</v>
      </c>
      <c r="K1063" s="12">
        <f>0.5*(1.225*'Vehicle Data'!B$9*'Vehicle Data'!B$7*'WLTP Calculations'!F1063)</f>
        <v>2.5467750000000002</v>
      </c>
      <c r="L1063" s="12">
        <f t="shared" si="216"/>
        <v>-0.29369048180000007</v>
      </c>
      <c r="M1063" s="12">
        <f t="shared" si="217"/>
        <v>-1.713194477166667</v>
      </c>
      <c r="N1063" s="12">
        <f t="shared" si="218"/>
        <v>-1.435289460177315</v>
      </c>
      <c r="O1063" s="12">
        <f t="shared" si="210"/>
        <v>0</v>
      </c>
      <c r="P1063" s="12">
        <f t="shared" si="211"/>
        <v>-54.540999486737967</v>
      </c>
      <c r="Q1063" s="9">
        <f t="shared" si="219"/>
        <v>166513.03082438593</v>
      </c>
      <c r="R1063" s="9">
        <f t="shared" si="212"/>
        <v>166.51303082438594</v>
      </c>
      <c r="S1063" s="9">
        <f t="shared" si="220"/>
        <v>65950.910668998113</v>
      </c>
      <c r="T1063" s="38">
        <f t="shared" si="213"/>
        <v>65.950910668998119</v>
      </c>
      <c r="U1063" s="38">
        <f t="shared" si="214"/>
        <v>4286.8091934848781</v>
      </c>
      <c r="V1063" s="34"/>
      <c r="W1063" s="34"/>
      <c r="X1063" s="34"/>
      <c r="Y1063" s="34"/>
      <c r="Z1063" s="34"/>
      <c r="AA1063" s="34"/>
      <c r="AB1063" s="34"/>
      <c r="AC1063" s="34"/>
      <c r="AD1063" s="34"/>
      <c r="AE1063" s="34"/>
      <c r="AF1063" s="34"/>
      <c r="AG1063" s="34"/>
    </row>
    <row r="1064" spans="2:33" x14ac:dyDescent="0.75">
      <c r="B1064" s="6" t="s">
        <v>10</v>
      </c>
      <c r="C1064" s="6">
        <v>1060</v>
      </c>
      <c r="D1064" s="6">
        <v>38</v>
      </c>
      <c r="E1064" s="6">
        <f t="shared" si="208"/>
        <v>4.6388888888888884</v>
      </c>
      <c r="F1064" s="12">
        <v>16.7</v>
      </c>
      <c r="G1064" s="12">
        <f t="shared" si="215"/>
        <v>-1.0555555555555554</v>
      </c>
      <c r="H1064" s="12">
        <f t="shared" si="209"/>
        <v>-3.8</v>
      </c>
      <c r="I1064" s="12">
        <f>'Vehicle Data'!$B$6*'WLTP Calculations'!G1064</f>
        <v>-308.94633333333331</v>
      </c>
      <c r="J1064" s="12">
        <f>'Vehicle Data'!$B$6*9.81*'Vehicle Data'!$B$8</f>
        <v>57.42499320000001</v>
      </c>
      <c r="K1064" s="12">
        <f>0.5*(1.225*'Vehicle Data'!B$9*'Vehicle Data'!B$7*'WLTP Calculations'!F1064)</f>
        <v>2.0252924999999999</v>
      </c>
      <c r="L1064" s="12">
        <f t="shared" si="216"/>
        <v>-0.2494960476333333</v>
      </c>
      <c r="M1064" s="12">
        <f t="shared" si="217"/>
        <v>-1.1573844431879627</v>
      </c>
      <c r="N1064" s="12">
        <f t="shared" si="218"/>
        <v>-0.82437533762916648</v>
      </c>
      <c r="O1064" s="12">
        <f t="shared" si="210"/>
        <v>0</v>
      </c>
      <c r="P1064" s="12">
        <f t="shared" si="211"/>
        <v>-32.150638167537494</v>
      </c>
      <c r="Q1064" s="9">
        <f t="shared" si="219"/>
        <v>166513.03082438593</v>
      </c>
      <c r="R1064" s="9">
        <f t="shared" si="212"/>
        <v>166.51303082438594</v>
      </c>
      <c r="S1064" s="9">
        <f t="shared" si="220"/>
        <v>65983.061307165655</v>
      </c>
      <c r="T1064" s="38">
        <f t="shared" si="213"/>
        <v>65.983061307165656</v>
      </c>
      <c r="U1064" s="38">
        <f t="shared" si="214"/>
        <v>4288.8989849657673</v>
      </c>
      <c r="V1064" s="34"/>
      <c r="W1064" s="34"/>
      <c r="X1064" s="34"/>
      <c r="Y1064" s="34"/>
      <c r="Z1064" s="34"/>
      <c r="AA1064" s="34"/>
      <c r="AB1064" s="34"/>
      <c r="AC1064" s="34"/>
      <c r="AD1064" s="34"/>
      <c r="AE1064" s="34"/>
      <c r="AF1064" s="34"/>
      <c r="AG1064" s="34"/>
    </row>
    <row r="1065" spans="2:33" x14ac:dyDescent="0.75">
      <c r="B1065" s="6" t="s">
        <v>10</v>
      </c>
      <c r="C1065" s="6">
        <v>1061</v>
      </c>
      <c r="D1065" s="6">
        <v>39</v>
      </c>
      <c r="E1065" s="6">
        <f t="shared" si="208"/>
        <v>3.7222222222222223</v>
      </c>
      <c r="F1065" s="12">
        <v>13.4</v>
      </c>
      <c r="G1065" s="12">
        <f t="shared" si="215"/>
        <v>-0.65277777777777768</v>
      </c>
      <c r="H1065" s="12">
        <f t="shared" si="209"/>
        <v>-2.3499999999999996</v>
      </c>
      <c r="I1065" s="12">
        <f>'Vehicle Data'!$B$6*'WLTP Calculations'!G1065</f>
        <v>-191.05891666666665</v>
      </c>
      <c r="J1065" s="12">
        <f>'Vehicle Data'!$B$6*9.81*'Vehicle Data'!$B$8</f>
        <v>57.42499320000001</v>
      </c>
      <c r="K1065" s="12">
        <f>0.5*(1.225*'Vehicle Data'!B$9*'Vehicle Data'!B$7*'WLTP Calculations'!F1065)</f>
        <v>1.6250850000000001</v>
      </c>
      <c r="L1065" s="12">
        <f t="shared" si="216"/>
        <v>-0.13200883846666661</v>
      </c>
      <c r="M1065" s="12">
        <f t="shared" si="217"/>
        <v>-0.49136623207037017</v>
      </c>
      <c r="N1065" s="12">
        <f t="shared" si="218"/>
        <v>-0.23562609959074077</v>
      </c>
      <c r="O1065" s="12">
        <f t="shared" si="210"/>
        <v>0</v>
      </c>
      <c r="P1065" s="12">
        <f t="shared" si="211"/>
        <v>-9.4250439836296316</v>
      </c>
      <c r="Q1065" s="9">
        <f t="shared" si="219"/>
        <v>166513.03082438593</v>
      </c>
      <c r="R1065" s="9">
        <f t="shared" si="212"/>
        <v>166.51303082438594</v>
      </c>
      <c r="S1065" s="9">
        <f t="shared" si="220"/>
        <v>65992.486351149288</v>
      </c>
      <c r="T1065" s="38">
        <f t="shared" si="213"/>
        <v>65.992486351149282</v>
      </c>
      <c r="U1065" s="38">
        <f t="shared" si="214"/>
        <v>4289.5116128247037</v>
      </c>
      <c r="V1065" s="34"/>
      <c r="W1065" s="34"/>
      <c r="X1065" s="34"/>
      <c r="Y1065" s="34"/>
      <c r="Z1065" s="34"/>
      <c r="AA1065" s="34"/>
      <c r="AB1065" s="34"/>
      <c r="AC1065" s="34"/>
      <c r="AD1065" s="34"/>
      <c r="AE1065" s="34"/>
      <c r="AF1065" s="34"/>
      <c r="AG1065" s="34"/>
    </row>
    <row r="1066" spans="2:33" x14ac:dyDescent="0.75">
      <c r="B1066" s="6" t="s">
        <v>10</v>
      </c>
      <c r="C1066" s="6">
        <v>1062</v>
      </c>
      <c r="D1066" s="6">
        <v>40</v>
      </c>
      <c r="E1066" s="6">
        <f t="shared" si="208"/>
        <v>3.333333333333333</v>
      </c>
      <c r="F1066" s="12">
        <v>12</v>
      </c>
      <c r="G1066" s="12">
        <f t="shared" si="215"/>
        <v>-0.1805555555555558</v>
      </c>
      <c r="H1066" s="12">
        <f t="shared" si="209"/>
        <v>-0.65000000000000036</v>
      </c>
      <c r="I1066" s="12">
        <f>'Vehicle Data'!$B$6*'WLTP Calculations'!G1066</f>
        <v>-52.846083333333411</v>
      </c>
      <c r="J1066" s="12">
        <f>'Vehicle Data'!$B$6*9.81*'Vehicle Data'!$B$8</f>
        <v>57.42499320000001</v>
      </c>
      <c r="K1066" s="12">
        <f>0.5*(1.225*'Vehicle Data'!B$9*'Vehicle Data'!B$7*'WLTP Calculations'!F1066)</f>
        <v>1.4553</v>
      </c>
      <c r="L1066" s="12">
        <f t="shared" si="216"/>
        <v>6.0342098666665992E-3</v>
      </c>
      <c r="M1066" s="12">
        <f t="shared" si="217"/>
        <v>2.0114032888888661E-2</v>
      </c>
      <c r="N1066" s="12">
        <f t="shared" si="218"/>
        <v>0.1636817882689815</v>
      </c>
      <c r="O1066" s="12">
        <f t="shared" si="210"/>
        <v>6.7109533190282411</v>
      </c>
      <c r="P1066" s="12">
        <f t="shared" si="211"/>
        <v>0</v>
      </c>
      <c r="Q1066" s="9">
        <f t="shared" si="219"/>
        <v>166519.74177770497</v>
      </c>
      <c r="R1066" s="9">
        <f t="shared" si="212"/>
        <v>166.51974177770498</v>
      </c>
      <c r="S1066" s="9">
        <f t="shared" si="220"/>
        <v>65992.486351149288</v>
      </c>
      <c r="T1066" s="38">
        <f t="shared" si="213"/>
        <v>65.992486351149282</v>
      </c>
      <c r="U1066" s="38">
        <f t="shared" si="214"/>
        <v>4289.5116128247037</v>
      </c>
      <c r="V1066" s="34"/>
      <c r="W1066" s="34"/>
      <c r="X1066" s="34"/>
      <c r="Y1066" s="34"/>
      <c r="Z1066" s="34"/>
      <c r="AA1066" s="34"/>
      <c r="AB1066" s="34"/>
      <c r="AC1066" s="34"/>
      <c r="AD1066" s="34"/>
      <c r="AE1066" s="34"/>
      <c r="AF1066" s="34"/>
      <c r="AG1066" s="34"/>
    </row>
    <row r="1067" spans="2:33" x14ac:dyDescent="0.75">
      <c r="B1067" s="6" t="s">
        <v>10</v>
      </c>
      <c r="C1067" s="6">
        <v>1063</v>
      </c>
      <c r="D1067" s="6">
        <v>41</v>
      </c>
      <c r="E1067" s="6">
        <f t="shared" si="208"/>
        <v>3.3611111111111107</v>
      </c>
      <c r="F1067" s="12">
        <v>12.1</v>
      </c>
      <c r="G1067" s="12">
        <f t="shared" si="215"/>
        <v>0.11111111111111138</v>
      </c>
      <c r="H1067" s="12">
        <f t="shared" si="209"/>
        <v>0.40000000000000036</v>
      </c>
      <c r="I1067" s="12">
        <f>'Vehicle Data'!$B$6*'WLTP Calculations'!G1067</f>
        <v>32.520666666666749</v>
      </c>
      <c r="J1067" s="12">
        <f>'Vehicle Data'!$B$6*9.81*'Vehicle Data'!$B$8</f>
        <v>57.42499320000001</v>
      </c>
      <c r="K1067" s="12">
        <f>0.5*(1.225*'Vehicle Data'!B$9*'Vehicle Data'!B$7*'WLTP Calculations'!F1067)</f>
        <v>1.4674275000000001</v>
      </c>
      <c r="L1067" s="12">
        <f t="shared" si="216"/>
        <v>9.1413087366666756E-2</v>
      </c>
      <c r="M1067" s="12">
        <f t="shared" si="217"/>
        <v>0.30724954364907436</v>
      </c>
      <c r="N1067" s="12">
        <f t="shared" si="218"/>
        <v>0.51141184714305576</v>
      </c>
      <c r="O1067" s="12">
        <f t="shared" si="210"/>
        <v>21.479297580008343</v>
      </c>
      <c r="P1067" s="12">
        <f t="shared" si="211"/>
        <v>0</v>
      </c>
      <c r="Q1067" s="9">
        <f t="shared" si="219"/>
        <v>166541.22107528499</v>
      </c>
      <c r="R1067" s="9">
        <f t="shared" si="212"/>
        <v>166.54122107528499</v>
      </c>
      <c r="S1067" s="9">
        <f t="shared" si="220"/>
        <v>65992.486351149288</v>
      </c>
      <c r="T1067" s="38">
        <f t="shared" si="213"/>
        <v>65.992486351149282</v>
      </c>
      <c r="U1067" s="38">
        <f t="shared" si="214"/>
        <v>4289.5116128247037</v>
      </c>
      <c r="V1067" s="34"/>
      <c r="W1067" s="34"/>
      <c r="X1067" s="34"/>
      <c r="Y1067" s="34"/>
      <c r="Z1067" s="34"/>
      <c r="AA1067" s="34"/>
      <c r="AB1067" s="34"/>
      <c r="AC1067" s="34"/>
      <c r="AD1067" s="34"/>
      <c r="AE1067" s="34"/>
      <c r="AF1067" s="34"/>
      <c r="AG1067" s="34"/>
    </row>
    <row r="1068" spans="2:33" x14ac:dyDescent="0.75">
      <c r="B1068" s="6" t="s">
        <v>10</v>
      </c>
      <c r="C1068" s="6">
        <v>1064</v>
      </c>
      <c r="D1068" s="6">
        <v>42</v>
      </c>
      <c r="E1068" s="6">
        <f t="shared" si="208"/>
        <v>3.5555555555555558</v>
      </c>
      <c r="F1068" s="12">
        <v>12.8</v>
      </c>
      <c r="G1068" s="12">
        <f t="shared" si="215"/>
        <v>0.48611111111111116</v>
      </c>
      <c r="H1068" s="12">
        <f t="shared" si="209"/>
        <v>1.75</v>
      </c>
      <c r="I1068" s="12">
        <f>'Vehicle Data'!$B$6*'WLTP Calculations'!G1068</f>
        <v>142.2779166666667</v>
      </c>
      <c r="J1068" s="12">
        <f>'Vehicle Data'!$B$6*9.81*'Vehicle Data'!$B$8</f>
        <v>57.42499320000001</v>
      </c>
      <c r="K1068" s="12">
        <f>0.5*(1.225*'Vehicle Data'!B$9*'Vehicle Data'!B$7*'WLTP Calculations'!F1068)</f>
        <v>1.5523200000000001</v>
      </c>
      <c r="L1068" s="12">
        <f t="shared" si="216"/>
        <v>0.20125522986666672</v>
      </c>
      <c r="M1068" s="12">
        <f t="shared" si="217"/>
        <v>0.71557415063703722</v>
      </c>
      <c r="N1068" s="12">
        <f t="shared" si="218"/>
        <v>1.111652308362963</v>
      </c>
      <c r="O1068" s="12">
        <f t="shared" si="210"/>
        <v>47.80104925960741</v>
      </c>
      <c r="P1068" s="12">
        <f t="shared" si="211"/>
        <v>0</v>
      </c>
      <c r="Q1068" s="9">
        <f t="shared" si="219"/>
        <v>166589.0221245446</v>
      </c>
      <c r="R1068" s="9">
        <f t="shared" si="212"/>
        <v>166.58902212454461</v>
      </c>
      <c r="S1068" s="9">
        <f t="shared" si="220"/>
        <v>65992.486351149288</v>
      </c>
      <c r="T1068" s="38">
        <f t="shared" si="213"/>
        <v>65.992486351149282</v>
      </c>
      <c r="U1068" s="38">
        <f t="shared" si="214"/>
        <v>4289.5116128247037</v>
      </c>
      <c r="V1068" s="34"/>
      <c r="W1068" s="34"/>
      <c r="X1068" s="34"/>
      <c r="Y1068" s="34"/>
      <c r="Z1068" s="34"/>
      <c r="AA1068" s="34"/>
      <c r="AB1068" s="34"/>
      <c r="AC1068" s="34"/>
      <c r="AD1068" s="34"/>
      <c r="AE1068" s="34"/>
      <c r="AF1068" s="34"/>
      <c r="AG1068" s="34"/>
    </row>
    <row r="1069" spans="2:33" x14ac:dyDescent="0.75">
      <c r="B1069" s="6" t="s">
        <v>10</v>
      </c>
      <c r="C1069" s="6">
        <v>1065</v>
      </c>
      <c r="D1069" s="6">
        <v>43</v>
      </c>
      <c r="E1069" s="6">
        <f t="shared" si="208"/>
        <v>4.333333333333333</v>
      </c>
      <c r="F1069" s="12">
        <v>15.6</v>
      </c>
      <c r="G1069" s="12">
        <f t="shared" si="215"/>
        <v>0.98611111111111094</v>
      </c>
      <c r="H1069" s="12">
        <f t="shared" si="209"/>
        <v>3.5499999999999989</v>
      </c>
      <c r="I1069" s="12">
        <f>'Vehicle Data'!$B$6*'WLTP Calculations'!G1069</f>
        <v>288.62091666666663</v>
      </c>
      <c r="J1069" s="12">
        <f>'Vehicle Data'!$B$6*9.81*'Vehicle Data'!$B$8</f>
        <v>57.42499320000001</v>
      </c>
      <c r="K1069" s="12">
        <f>0.5*(1.225*'Vehicle Data'!B$9*'Vehicle Data'!B$7*'WLTP Calculations'!F1069)</f>
        <v>1.8918900000000001</v>
      </c>
      <c r="L1069" s="12">
        <f t="shared" si="216"/>
        <v>0.34793779986666662</v>
      </c>
      <c r="M1069" s="12">
        <f t="shared" si="217"/>
        <v>1.5077304660888886</v>
      </c>
      <c r="N1069" s="12">
        <f t="shared" si="218"/>
        <v>1.7956160424097218</v>
      </c>
      <c r="O1069" s="12">
        <f t="shared" si="210"/>
        <v>79.007105866027757</v>
      </c>
      <c r="P1069" s="12">
        <f t="shared" si="211"/>
        <v>0</v>
      </c>
      <c r="Q1069" s="9">
        <f t="shared" si="219"/>
        <v>166668.02923041064</v>
      </c>
      <c r="R1069" s="9">
        <f t="shared" si="212"/>
        <v>166.66802923041064</v>
      </c>
      <c r="S1069" s="9">
        <f t="shared" si="220"/>
        <v>65992.486351149288</v>
      </c>
      <c r="T1069" s="38">
        <f t="shared" si="213"/>
        <v>65.992486351149282</v>
      </c>
      <c r="U1069" s="38">
        <f t="shared" si="214"/>
        <v>4289.5116128247037</v>
      </c>
      <c r="V1069" s="34"/>
      <c r="W1069" s="34"/>
      <c r="X1069" s="34"/>
      <c r="Y1069" s="34"/>
      <c r="Z1069" s="34"/>
      <c r="AA1069" s="34"/>
      <c r="AB1069" s="34"/>
      <c r="AC1069" s="34"/>
      <c r="AD1069" s="34"/>
      <c r="AE1069" s="34"/>
      <c r="AF1069" s="34"/>
      <c r="AG1069" s="34"/>
    </row>
    <row r="1070" spans="2:33" x14ac:dyDescent="0.75">
      <c r="B1070" s="6" t="s">
        <v>10</v>
      </c>
      <c r="C1070" s="6">
        <v>1066</v>
      </c>
      <c r="D1070" s="6">
        <v>44</v>
      </c>
      <c r="E1070" s="6">
        <f t="shared" si="208"/>
        <v>5.5277777777777777</v>
      </c>
      <c r="F1070" s="12">
        <v>19.899999999999999</v>
      </c>
      <c r="G1070" s="12">
        <f t="shared" si="215"/>
        <v>1.083333333333333</v>
      </c>
      <c r="H1070" s="12">
        <f t="shared" si="209"/>
        <v>3.8999999999999995</v>
      </c>
      <c r="I1070" s="12">
        <f>'Vehicle Data'!$B$6*'WLTP Calculations'!G1070</f>
        <v>317.07649999999995</v>
      </c>
      <c r="J1070" s="12">
        <f>'Vehicle Data'!$B$6*9.81*'Vehicle Data'!$B$8</f>
        <v>57.42499320000001</v>
      </c>
      <c r="K1070" s="12">
        <f>0.5*(1.225*'Vehicle Data'!B$9*'Vehicle Data'!B$7*'WLTP Calculations'!F1070)</f>
        <v>2.4133724999999999</v>
      </c>
      <c r="L1070" s="12">
        <f t="shared" si="216"/>
        <v>0.37691486569999993</v>
      </c>
      <c r="M1070" s="12">
        <f t="shared" si="217"/>
        <v>2.0835016187305553</v>
      </c>
      <c r="N1070" s="12">
        <f t="shared" si="218"/>
        <v>1.8585464801819447</v>
      </c>
      <c r="O1070" s="12">
        <f t="shared" si="210"/>
        <v>83.634591608187506</v>
      </c>
      <c r="P1070" s="12">
        <f t="shared" si="211"/>
        <v>0</v>
      </c>
      <c r="Q1070" s="9">
        <f t="shared" si="219"/>
        <v>166751.66382201883</v>
      </c>
      <c r="R1070" s="9">
        <f t="shared" si="212"/>
        <v>166.75166382201883</v>
      </c>
      <c r="S1070" s="9">
        <f t="shared" si="220"/>
        <v>65992.486351149288</v>
      </c>
      <c r="T1070" s="38">
        <f t="shared" si="213"/>
        <v>65.992486351149282</v>
      </c>
      <c r="U1070" s="38">
        <f t="shared" si="214"/>
        <v>4289.5116128247037</v>
      </c>
      <c r="V1070" s="34"/>
      <c r="W1070" s="34"/>
      <c r="X1070" s="34"/>
      <c r="Y1070" s="34"/>
      <c r="Z1070" s="34"/>
      <c r="AA1070" s="34"/>
      <c r="AB1070" s="34"/>
      <c r="AC1070" s="34"/>
      <c r="AD1070" s="34"/>
      <c r="AE1070" s="34"/>
      <c r="AF1070" s="34"/>
      <c r="AG1070" s="34"/>
    </row>
    <row r="1071" spans="2:33" x14ac:dyDescent="0.75">
      <c r="B1071" s="6" t="s">
        <v>10</v>
      </c>
      <c r="C1071" s="6">
        <v>1067</v>
      </c>
      <c r="D1071" s="6">
        <v>45</v>
      </c>
      <c r="E1071" s="6">
        <f t="shared" si="208"/>
        <v>6.4999999999999991</v>
      </c>
      <c r="F1071" s="12">
        <v>23.4</v>
      </c>
      <c r="G1071" s="12">
        <f t="shared" si="215"/>
        <v>0.65277777777777812</v>
      </c>
      <c r="H1071" s="12">
        <f t="shared" si="209"/>
        <v>2.3500000000000014</v>
      </c>
      <c r="I1071" s="12">
        <f>'Vehicle Data'!$B$6*'WLTP Calculations'!G1071</f>
        <v>191.05891666666679</v>
      </c>
      <c r="J1071" s="12">
        <f>'Vehicle Data'!$B$6*9.81*'Vehicle Data'!$B$8</f>
        <v>57.42499320000001</v>
      </c>
      <c r="K1071" s="12">
        <f>0.5*(1.225*'Vehicle Data'!B$9*'Vehicle Data'!B$7*'WLTP Calculations'!F1071)</f>
        <v>2.8378350000000001</v>
      </c>
      <c r="L1071" s="12">
        <f t="shared" si="216"/>
        <v>0.25132174486666681</v>
      </c>
      <c r="M1071" s="12">
        <f t="shared" si="217"/>
        <v>1.6335913416333341</v>
      </c>
      <c r="N1071" s="12">
        <f t="shared" si="218"/>
        <v>1.2731935196666675</v>
      </c>
      <c r="O1071" s="12">
        <f t="shared" si="210"/>
        <v>58.566901904666707</v>
      </c>
      <c r="P1071" s="12">
        <f t="shared" si="211"/>
        <v>0</v>
      </c>
      <c r="Q1071" s="9">
        <f t="shared" si="219"/>
        <v>166810.23072392351</v>
      </c>
      <c r="R1071" s="9">
        <f t="shared" si="212"/>
        <v>166.8102307239235</v>
      </c>
      <c r="S1071" s="9">
        <f t="shared" si="220"/>
        <v>65992.486351149288</v>
      </c>
      <c r="T1071" s="38">
        <f t="shared" si="213"/>
        <v>65.992486351149282</v>
      </c>
      <c r="U1071" s="38">
        <f t="shared" si="214"/>
        <v>4289.5116128247037</v>
      </c>
      <c r="V1071" s="34"/>
      <c r="W1071" s="34"/>
      <c r="X1071" s="34"/>
      <c r="Y1071" s="34"/>
      <c r="Z1071" s="34"/>
      <c r="AA1071" s="34"/>
      <c r="AB1071" s="34"/>
      <c r="AC1071" s="34"/>
      <c r="AD1071" s="34"/>
      <c r="AE1071" s="34"/>
      <c r="AF1071" s="34"/>
      <c r="AG1071" s="34"/>
    </row>
    <row r="1072" spans="2:33" x14ac:dyDescent="0.75">
      <c r="B1072" s="6" t="s">
        <v>10</v>
      </c>
      <c r="C1072" s="6">
        <v>1068</v>
      </c>
      <c r="D1072" s="6">
        <v>46</v>
      </c>
      <c r="E1072" s="6">
        <f t="shared" si="208"/>
        <v>6.8333333333333339</v>
      </c>
      <c r="F1072" s="12">
        <v>24.6</v>
      </c>
      <c r="G1072" s="12">
        <f t="shared" si="215"/>
        <v>0.25000000000000044</v>
      </c>
      <c r="H1072" s="12">
        <f t="shared" si="209"/>
        <v>0.90000000000000036</v>
      </c>
      <c r="I1072" s="12">
        <f>'Vehicle Data'!$B$6*'WLTP Calculations'!G1072</f>
        <v>73.171500000000137</v>
      </c>
      <c r="J1072" s="12">
        <f>'Vehicle Data'!$B$6*9.81*'Vehicle Data'!$B$8</f>
        <v>57.42499320000001</v>
      </c>
      <c r="K1072" s="12">
        <f>0.5*(1.225*'Vehicle Data'!B$9*'Vehicle Data'!B$7*'WLTP Calculations'!F1072)</f>
        <v>2.9833650000000005</v>
      </c>
      <c r="L1072" s="12">
        <f t="shared" si="216"/>
        <v>0.13357985820000012</v>
      </c>
      <c r="M1072" s="12">
        <f t="shared" si="217"/>
        <v>0.91279569770000091</v>
      </c>
      <c r="N1072" s="12">
        <f t="shared" si="218"/>
        <v>0.92418203004999999</v>
      </c>
      <c r="O1072" s="12">
        <f t="shared" si="210"/>
        <v>43.436555412349996</v>
      </c>
      <c r="P1072" s="12">
        <f t="shared" si="211"/>
        <v>0</v>
      </c>
      <c r="Q1072" s="9">
        <f t="shared" si="219"/>
        <v>166853.66727933584</v>
      </c>
      <c r="R1072" s="9">
        <f t="shared" si="212"/>
        <v>166.85366727933584</v>
      </c>
      <c r="S1072" s="9">
        <f t="shared" si="220"/>
        <v>65992.486351149288</v>
      </c>
      <c r="T1072" s="38">
        <f t="shared" si="213"/>
        <v>65.992486351149282</v>
      </c>
      <c r="U1072" s="38">
        <f t="shared" si="214"/>
        <v>4289.5116128247037</v>
      </c>
      <c r="V1072" s="34"/>
      <c r="W1072" s="34"/>
      <c r="X1072" s="34"/>
      <c r="Y1072" s="34"/>
      <c r="Z1072" s="34"/>
      <c r="AA1072" s="34"/>
      <c r="AB1072" s="34"/>
      <c r="AC1072" s="34"/>
      <c r="AD1072" s="34"/>
      <c r="AE1072" s="34"/>
      <c r="AF1072" s="34"/>
      <c r="AG1072" s="34"/>
    </row>
    <row r="1073" spans="2:33" x14ac:dyDescent="0.75">
      <c r="B1073" s="6" t="s">
        <v>10</v>
      </c>
      <c r="C1073" s="6">
        <v>1069</v>
      </c>
      <c r="D1073" s="6">
        <v>47</v>
      </c>
      <c r="E1073" s="6">
        <f t="shared" si="208"/>
        <v>7</v>
      </c>
      <c r="F1073" s="12">
        <v>25.2</v>
      </c>
      <c r="G1073" s="12">
        <f t="shared" si="215"/>
        <v>0.24999999999999956</v>
      </c>
      <c r="H1073" s="12">
        <f t="shared" si="209"/>
        <v>0.89999999999999858</v>
      </c>
      <c r="I1073" s="12">
        <f>'Vehicle Data'!$B$6*'WLTP Calculations'!G1073</f>
        <v>73.171499999999881</v>
      </c>
      <c r="J1073" s="12">
        <f>'Vehicle Data'!$B$6*9.81*'Vehicle Data'!$B$8</f>
        <v>57.42499320000001</v>
      </c>
      <c r="K1073" s="12">
        <f>0.5*(1.225*'Vehicle Data'!B$9*'Vehicle Data'!B$7*'WLTP Calculations'!F1073)</f>
        <v>3.05613</v>
      </c>
      <c r="L1073" s="12">
        <f t="shared" si="216"/>
        <v>0.13365262319999988</v>
      </c>
      <c r="M1073" s="12">
        <f t="shared" si="217"/>
        <v>0.93556836239999908</v>
      </c>
      <c r="N1073" s="12">
        <f t="shared" si="218"/>
        <v>1.2266729095999995</v>
      </c>
      <c r="O1073" s="12">
        <f t="shared" si="210"/>
        <v>58.880299660799977</v>
      </c>
      <c r="P1073" s="12">
        <f t="shared" si="211"/>
        <v>0</v>
      </c>
      <c r="Q1073" s="9">
        <f t="shared" si="219"/>
        <v>166912.54757899666</v>
      </c>
      <c r="R1073" s="9">
        <f t="shared" si="212"/>
        <v>166.91254757899665</v>
      </c>
      <c r="S1073" s="9">
        <f t="shared" si="220"/>
        <v>65992.486351149288</v>
      </c>
      <c r="T1073" s="38">
        <f t="shared" si="213"/>
        <v>65.992486351149282</v>
      </c>
      <c r="U1073" s="38">
        <f t="shared" si="214"/>
        <v>4289.5116128247037</v>
      </c>
      <c r="V1073" s="34"/>
      <c r="W1073" s="34"/>
      <c r="X1073" s="34"/>
      <c r="Y1073" s="34"/>
      <c r="Z1073" s="34"/>
      <c r="AA1073" s="34"/>
      <c r="AB1073" s="34"/>
      <c r="AC1073" s="34"/>
      <c r="AD1073" s="34"/>
      <c r="AE1073" s="34"/>
      <c r="AF1073" s="34"/>
      <c r="AG1073" s="34"/>
    </row>
    <row r="1074" spans="2:33" x14ac:dyDescent="0.75">
      <c r="B1074" s="6" t="s">
        <v>10</v>
      </c>
      <c r="C1074" s="6">
        <v>1070</v>
      </c>
      <c r="D1074" s="6">
        <v>48</v>
      </c>
      <c r="E1074" s="6">
        <f t="shared" si="208"/>
        <v>7.333333333333333</v>
      </c>
      <c r="F1074" s="12">
        <v>26.4</v>
      </c>
      <c r="G1074" s="12">
        <f t="shared" si="215"/>
        <v>0.5</v>
      </c>
      <c r="H1074" s="12">
        <f t="shared" si="209"/>
        <v>1.8000000000000007</v>
      </c>
      <c r="I1074" s="12">
        <f>'Vehicle Data'!$B$6*'WLTP Calculations'!G1074</f>
        <v>146.34300000000002</v>
      </c>
      <c r="J1074" s="12">
        <f>'Vehicle Data'!$B$6*9.81*'Vehicle Data'!$B$8</f>
        <v>57.42499320000001</v>
      </c>
      <c r="K1074" s="12">
        <f>0.5*(1.225*'Vehicle Data'!B$9*'Vehicle Data'!B$7*'WLTP Calculations'!F1074)</f>
        <v>3.20166</v>
      </c>
      <c r="L1074" s="12">
        <f t="shared" si="216"/>
        <v>0.20696965320000005</v>
      </c>
      <c r="M1074" s="12">
        <f t="shared" si="217"/>
        <v>1.5177774568000002</v>
      </c>
      <c r="N1074" s="12">
        <f t="shared" si="218"/>
        <v>1.880617581200001</v>
      </c>
      <c r="O1074" s="12">
        <f t="shared" si="210"/>
        <v>92.150261478800047</v>
      </c>
      <c r="P1074" s="12">
        <f t="shared" si="211"/>
        <v>0</v>
      </c>
      <c r="Q1074" s="9">
        <f t="shared" si="219"/>
        <v>167004.69784047545</v>
      </c>
      <c r="R1074" s="9">
        <f t="shared" si="212"/>
        <v>167.00469784047544</v>
      </c>
      <c r="S1074" s="9">
        <f t="shared" si="220"/>
        <v>65992.486351149288</v>
      </c>
      <c r="T1074" s="38">
        <f t="shared" si="213"/>
        <v>65.992486351149282</v>
      </c>
      <c r="U1074" s="38">
        <f t="shared" si="214"/>
        <v>4289.5116128247037</v>
      </c>
      <c r="V1074" s="34"/>
      <c r="W1074" s="34"/>
      <c r="X1074" s="34"/>
      <c r="Y1074" s="34"/>
      <c r="Z1074" s="34"/>
      <c r="AA1074" s="34"/>
      <c r="AB1074" s="34"/>
      <c r="AC1074" s="34"/>
      <c r="AD1074" s="34"/>
      <c r="AE1074" s="34"/>
      <c r="AF1074" s="34"/>
      <c r="AG1074" s="34"/>
    </row>
    <row r="1075" spans="2:33" x14ac:dyDescent="0.75">
      <c r="B1075" s="6" t="s">
        <v>10</v>
      </c>
      <c r="C1075" s="6">
        <v>1071</v>
      </c>
      <c r="D1075" s="6">
        <v>49</v>
      </c>
      <c r="E1075" s="6">
        <f t="shared" si="208"/>
        <v>8</v>
      </c>
      <c r="F1075" s="12">
        <v>28.8</v>
      </c>
      <c r="G1075" s="12">
        <f t="shared" si="215"/>
        <v>0.75000000000000044</v>
      </c>
      <c r="H1075" s="12">
        <f t="shared" si="209"/>
        <v>2.7000000000000011</v>
      </c>
      <c r="I1075" s="12">
        <f>'Vehicle Data'!$B$6*'WLTP Calculations'!G1075</f>
        <v>219.51450000000017</v>
      </c>
      <c r="J1075" s="12">
        <f>'Vehicle Data'!$B$6*9.81*'Vehicle Data'!$B$8</f>
        <v>57.42499320000001</v>
      </c>
      <c r="K1075" s="12">
        <f>0.5*(1.225*'Vehicle Data'!B$9*'Vehicle Data'!B$7*'WLTP Calculations'!F1075)</f>
        <v>3.4927200000000003</v>
      </c>
      <c r="L1075" s="12">
        <f t="shared" si="216"/>
        <v>0.28043221320000022</v>
      </c>
      <c r="M1075" s="12">
        <f t="shared" si="217"/>
        <v>2.2434577056000018</v>
      </c>
      <c r="N1075" s="12">
        <f t="shared" si="218"/>
        <v>2.559406653461112</v>
      </c>
      <c r="O1075" s="12">
        <f t="shared" si="210"/>
        <v>127.97033267305559</v>
      </c>
      <c r="P1075" s="12">
        <f t="shared" si="211"/>
        <v>0</v>
      </c>
      <c r="Q1075" s="9">
        <f t="shared" si="219"/>
        <v>167132.6681731485</v>
      </c>
      <c r="R1075" s="9">
        <f t="shared" si="212"/>
        <v>167.13266817314849</v>
      </c>
      <c r="S1075" s="9">
        <f t="shared" si="220"/>
        <v>65992.486351149288</v>
      </c>
      <c r="T1075" s="38">
        <f t="shared" si="213"/>
        <v>65.992486351149282</v>
      </c>
      <c r="U1075" s="38">
        <f t="shared" si="214"/>
        <v>4289.5116128247037</v>
      </c>
      <c r="V1075" s="34"/>
      <c r="W1075" s="34"/>
      <c r="X1075" s="34"/>
      <c r="Y1075" s="34"/>
      <c r="Z1075" s="34"/>
      <c r="AA1075" s="34"/>
      <c r="AB1075" s="34"/>
      <c r="AC1075" s="34"/>
      <c r="AD1075" s="34"/>
      <c r="AE1075" s="34"/>
      <c r="AF1075" s="34"/>
      <c r="AG1075" s="34"/>
    </row>
    <row r="1076" spans="2:33" x14ac:dyDescent="0.75">
      <c r="B1076" s="6" t="s">
        <v>10</v>
      </c>
      <c r="C1076" s="6">
        <v>1072</v>
      </c>
      <c r="D1076" s="6">
        <v>50</v>
      </c>
      <c r="E1076" s="6">
        <f t="shared" si="208"/>
        <v>8.8333333333333339</v>
      </c>
      <c r="F1076" s="12">
        <v>31.8</v>
      </c>
      <c r="G1076" s="12">
        <f t="shared" si="215"/>
        <v>0.90277777777777768</v>
      </c>
      <c r="H1076" s="12">
        <f t="shared" si="209"/>
        <v>3.2499999999999982</v>
      </c>
      <c r="I1076" s="12">
        <f>'Vehicle Data'!$B$6*'WLTP Calculations'!G1076</f>
        <v>264.23041666666666</v>
      </c>
      <c r="J1076" s="12">
        <f>'Vehicle Data'!$B$6*9.81*'Vehicle Data'!$B$8</f>
        <v>57.42499320000001</v>
      </c>
      <c r="K1076" s="12">
        <f>0.5*(1.225*'Vehicle Data'!B$9*'Vehicle Data'!B$7*'WLTP Calculations'!F1076)</f>
        <v>3.8565450000000006</v>
      </c>
      <c r="L1076" s="12">
        <f t="shared" si="216"/>
        <v>0.32551195486666668</v>
      </c>
      <c r="M1076" s="12">
        <f t="shared" si="217"/>
        <v>2.8753556013222226</v>
      </c>
      <c r="N1076" s="12">
        <f t="shared" si="218"/>
        <v>3.2748340274726844</v>
      </c>
      <c r="O1076" s="12">
        <f t="shared" si="210"/>
        <v>167.01653540110689</v>
      </c>
      <c r="P1076" s="12">
        <f t="shared" si="211"/>
        <v>0</v>
      </c>
      <c r="Q1076" s="9">
        <f t="shared" si="219"/>
        <v>167299.68470854961</v>
      </c>
      <c r="R1076" s="9">
        <f t="shared" si="212"/>
        <v>167.29968470854962</v>
      </c>
      <c r="S1076" s="9">
        <f t="shared" si="220"/>
        <v>65992.486351149288</v>
      </c>
      <c r="T1076" s="38">
        <f t="shared" si="213"/>
        <v>65.992486351149282</v>
      </c>
      <c r="U1076" s="38">
        <f t="shared" si="214"/>
        <v>4289.5116128247037</v>
      </c>
      <c r="V1076" s="34"/>
      <c r="W1076" s="34"/>
      <c r="X1076" s="34"/>
      <c r="Y1076" s="34"/>
      <c r="Z1076" s="34"/>
      <c r="AA1076" s="34"/>
      <c r="AB1076" s="34"/>
      <c r="AC1076" s="34"/>
      <c r="AD1076" s="34"/>
      <c r="AE1076" s="34"/>
      <c r="AF1076" s="34"/>
      <c r="AG1076" s="34"/>
    </row>
    <row r="1077" spans="2:33" x14ac:dyDescent="0.75">
      <c r="B1077" s="6" t="s">
        <v>10</v>
      </c>
      <c r="C1077" s="6">
        <v>1073</v>
      </c>
      <c r="D1077" s="6">
        <v>51</v>
      </c>
      <c r="E1077" s="6">
        <f t="shared" si="208"/>
        <v>9.8055555555555554</v>
      </c>
      <c r="F1077" s="12">
        <v>35.299999999999997</v>
      </c>
      <c r="G1077" s="12">
        <f t="shared" si="215"/>
        <v>1.0694444444444438</v>
      </c>
      <c r="H1077" s="12">
        <f t="shared" si="209"/>
        <v>3.8499999999999996</v>
      </c>
      <c r="I1077" s="12">
        <f>'Vehicle Data'!$B$6*'WLTP Calculations'!G1077</f>
        <v>313.01141666666649</v>
      </c>
      <c r="J1077" s="12">
        <f>'Vehicle Data'!$B$6*9.81*'Vehicle Data'!$B$8</f>
        <v>57.42499320000001</v>
      </c>
      <c r="K1077" s="12">
        <f>0.5*(1.225*'Vehicle Data'!B$9*'Vehicle Data'!B$7*'WLTP Calculations'!F1077)</f>
        <v>4.2810075000000003</v>
      </c>
      <c r="L1077" s="12">
        <f t="shared" si="216"/>
        <v>0.37471741736666647</v>
      </c>
      <c r="M1077" s="12">
        <f t="shared" si="217"/>
        <v>3.6743124536231462</v>
      </c>
      <c r="N1077" s="12">
        <f t="shared" si="218"/>
        <v>4.2302144745175916</v>
      </c>
      <c r="O1077" s="12">
        <f t="shared" si="210"/>
        <v>219.97115267491478</v>
      </c>
      <c r="P1077" s="12">
        <f t="shared" si="211"/>
        <v>0</v>
      </c>
      <c r="Q1077" s="9">
        <f t="shared" si="219"/>
        <v>167519.65586122451</v>
      </c>
      <c r="R1077" s="9">
        <f t="shared" si="212"/>
        <v>167.51965586122452</v>
      </c>
      <c r="S1077" s="9">
        <f t="shared" si="220"/>
        <v>65992.486351149288</v>
      </c>
      <c r="T1077" s="38">
        <f t="shared" si="213"/>
        <v>65.992486351149282</v>
      </c>
      <c r="U1077" s="38">
        <f t="shared" si="214"/>
        <v>4289.5116128247037</v>
      </c>
      <c r="V1077" s="34"/>
      <c r="W1077" s="34"/>
      <c r="X1077" s="34"/>
      <c r="Y1077" s="34"/>
      <c r="Z1077" s="34"/>
      <c r="AA1077" s="34"/>
      <c r="AB1077" s="34"/>
      <c r="AC1077" s="34"/>
      <c r="AD1077" s="34"/>
      <c r="AE1077" s="34"/>
      <c r="AF1077" s="34"/>
      <c r="AG1077" s="34"/>
    </row>
    <row r="1078" spans="2:33" x14ac:dyDescent="0.75">
      <c r="B1078" s="6" t="s">
        <v>10</v>
      </c>
      <c r="C1078" s="6">
        <v>1074</v>
      </c>
      <c r="D1078" s="6">
        <v>52</v>
      </c>
      <c r="E1078" s="6">
        <f t="shared" si="208"/>
        <v>10.972222222222221</v>
      </c>
      <c r="F1078" s="12">
        <v>39.5</v>
      </c>
      <c r="G1078" s="12">
        <f t="shared" si="215"/>
        <v>1.2777777777777777</v>
      </c>
      <c r="H1078" s="12">
        <f t="shared" si="209"/>
        <v>4.6000000000000014</v>
      </c>
      <c r="I1078" s="12">
        <f>'Vehicle Data'!$B$6*'WLTP Calculations'!G1078</f>
        <v>373.98766666666666</v>
      </c>
      <c r="J1078" s="12">
        <f>'Vehicle Data'!$B$6*9.81*'Vehicle Data'!$B$8</f>
        <v>57.42499320000001</v>
      </c>
      <c r="K1078" s="12">
        <f>0.5*(1.225*'Vehicle Data'!B$9*'Vehicle Data'!B$7*'WLTP Calculations'!F1078)</f>
        <v>4.7903625000000005</v>
      </c>
      <c r="L1078" s="12">
        <f t="shared" si="216"/>
        <v>0.43620302236666669</v>
      </c>
      <c r="M1078" s="12">
        <f t="shared" si="217"/>
        <v>4.7861164954120365</v>
      </c>
      <c r="N1078" s="12">
        <f t="shared" si="218"/>
        <v>5.2435298355972222</v>
      </c>
      <c r="O1078" s="12">
        <f t="shared" si="210"/>
        <v>277.90708128665278</v>
      </c>
      <c r="P1078" s="12">
        <f t="shared" si="211"/>
        <v>0</v>
      </c>
      <c r="Q1078" s="9">
        <f t="shared" si="219"/>
        <v>167797.56294251117</v>
      </c>
      <c r="R1078" s="9">
        <f t="shared" si="212"/>
        <v>167.79756294251118</v>
      </c>
      <c r="S1078" s="9">
        <f t="shared" si="220"/>
        <v>65992.486351149288</v>
      </c>
      <c r="T1078" s="38">
        <f t="shared" si="213"/>
        <v>65.992486351149282</v>
      </c>
      <c r="U1078" s="38">
        <f t="shared" si="214"/>
        <v>4289.5116128247037</v>
      </c>
      <c r="V1078" s="34"/>
      <c r="W1078" s="34"/>
      <c r="X1078" s="34"/>
      <c r="Y1078" s="34"/>
      <c r="Z1078" s="34"/>
      <c r="AA1078" s="34"/>
      <c r="AB1078" s="34"/>
      <c r="AC1078" s="34"/>
      <c r="AD1078" s="34"/>
      <c r="AE1078" s="34"/>
      <c r="AF1078" s="34"/>
      <c r="AG1078" s="34"/>
    </row>
    <row r="1079" spans="2:33" x14ac:dyDescent="0.75">
      <c r="B1079" s="6" t="s">
        <v>10</v>
      </c>
      <c r="C1079" s="6">
        <v>1075</v>
      </c>
      <c r="D1079" s="6">
        <v>53</v>
      </c>
      <c r="E1079" s="6">
        <f t="shared" si="208"/>
        <v>12.361111111111111</v>
      </c>
      <c r="F1079" s="12">
        <v>44.5</v>
      </c>
      <c r="G1079" s="12">
        <f t="shared" si="215"/>
        <v>1.3611111111111107</v>
      </c>
      <c r="H1079" s="12">
        <f t="shared" si="209"/>
        <v>4.8999999999999986</v>
      </c>
      <c r="I1079" s="12">
        <f>'Vehicle Data'!$B$6*'WLTP Calculations'!G1079</f>
        <v>398.37816666666657</v>
      </c>
      <c r="J1079" s="12">
        <f>'Vehicle Data'!$B$6*9.81*'Vehicle Data'!$B$8</f>
        <v>57.42499320000001</v>
      </c>
      <c r="K1079" s="12">
        <f>0.5*(1.225*'Vehicle Data'!B$9*'Vehicle Data'!B$7*'WLTP Calculations'!F1079)</f>
        <v>5.3967375000000004</v>
      </c>
      <c r="L1079" s="12">
        <f t="shared" si="216"/>
        <v>0.46119989736666661</v>
      </c>
      <c r="M1079" s="12">
        <f t="shared" si="217"/>
        <v>5.7009431757824069</v>
      </c>
      <c r="N1079" s="12">
        <f t="shared" si="218"/>
        <v>5.7340503896749979</v>
      </c>
      <c r="O1079" s="12">
        <f t="shared" si="210"/>
        <v>309.6387210424499</v>
      </c>
      <c r="P1079" s="12">
        <f t="shared" si="211"/>
        <v>0</v>
      </c>
      <c r="Q1079" s="9">
        <f t="shared" si="219"/>
        <v>168107.20166355363</v>
      </c>
      <c r="R1079" s="9">
        <f t="shared" si="212"/>
        <v>168.10720166355364</v>
      </c>
      <c r="S1079" s="9">
        <f t="shared" si="220"/>
        <v>65992.486351149288</v>
      </c>
      <c r="T1079" s="38">
        <f t="shared" si="213"/>
        <v>65.992486351149282</v>
      </c>
      <c r="U1079" s="38">
        <f t="shared" si="214"/>
        <v>4289.5116128247037</v>
      </c>
      <c r="V1079" s="34"/>
      <c r="W1079" s="34"/>
      <c r="X1079" s="34"/>
      <c r="Y1079" s="34"/>
      <c r="Z1079" s="34"/>
      <c r="AA1079" s="34"/>
      <c r="AB1079" s="34"/>
      <c r="AC1079" s="34"/>
      <c r="AD1079" s="34"/>
      <c r="AE1079" s="34"/>
      <c r="AF1079" s="34"/>
      <c r="AG1079" s="34"/>
    </row>
    <row r="1080" spans="2:33" x14ac:dyDescent="0.75">
      <c r="B1080" s="6" t="s">
        <v>10</v>
      </c>
      <c r="C1080" s="6">
        <v>1076</v>
      </c>
      <c r="D1080" s="6">
        <v>54</v>
      </c>
      <c r="E1080" s="6">
        <f t="shared" si="208"/>
        <v>13.694444444444443</v>
      </c>
      <c r="F1080" s="12">
        <v>49.3</v>
      </c>
      <c r="G1080" s="12">
        <f t="shared" si="215"/>
        <v>1.2222222222222214</v>
      </c>
      <c r="H1080" s="12">
        <f t="shared" si="209"/>
        <v>4.3999999999999986</v>
      </c>
      <c r="I1080" s="12">
        <f>'Vehicle Data'!$B$6*'WLTP Calculations'!G1080</f>
        <v>357.72733333333315</v>
      </c>
      <c r="J1080" s="12">
        <f>'Vehicle Data'!$B$6*9.81*'Vehicle Data'!$B$8</f>
        <v>57.42499320000001</v>
      </c>
      <c r="K1080" s="12">
        <f>0.5*(1.225*'Vehicle Data'!B$9*'Vehicle Data'!B$7*'WLTP Calculations'!F1080)</f>
        <v>5.9788575000000002</v>
      </c>
      <c r="L1080" s="12">
        <f t="shared" si="216"/>
        <v>0.42113118403333316</v>
      </c>
      <c r="M1080" s="12">
        <f t="shared" si="217"/>
        <v>5.7671576035675898</v>
      </c>
      <c r="N1080" s="12">
        <f t="shared" si="218"/>
        <v>5.493131014373148</v>
      </c>
      <c r="O1080" s="12">
        <f t="shared" si="210"/>
        <v>302.12220579052314</v>
      </c>
      <c r="P1080" s="12">
        <f t="shared" si="211"/>
        <v>0</v>
      </c>
      <c r="Q1080" s="9">
        <f t="shared" si="219"/>
        <v>168409.32386934414</v>
      </c>
      <c r="R1080" s="9">
        <f t="shared" si="212"/>
        <v>168.40932386934415</v>
      </c>
      <c r="S1080" s="9">
        <f t="shared" si="220"/>
        <v>65992.486351149288</v>
      </c>
      <c r="T1080" s="38">
        <f t="shared" si="213"/>
        <v>65.992486351149282</v>
      </c>
      <c r="U1080" s="38">
        <f t="shared" si="214"/>
        <v>4289.5116128247037</v>
      </c>
      <c r="V1080" s="34"/>
      <c r="W1080" s="34"/>
      <c r="X1080" s="34"/>
      <c r="Y1080" s="34"/>
      <c r="Z1080" s="34"/>
      <c r="AA1080" s="34"/>
      <c r="AB1080" s="34"/>
      <c r="AC1080" s="34"/>
      <c r="AD1080" s="34"/>
      <c r="AE1080" s="34"/>
      <c r="AF1080" s="34"/>
      <c r="AG1080" s="34"/>
    </row>
    <row r="1081" spans="2:33" x14ac:dyDescent="0.75">
      <c r="B1081" s="6" t="s">
        <v>10</v>
      </c>
      <c r="C1081" s="6">
        <v>1077</v>
      </c>
      <c r="D1081" s="6">
        <v>55</v>
      </c>
      <c r="E1081" s="6">
        <f t="shared" si="208"/>
        <v>14.805555555555554</v>
      </c>
      <c r="F1081" s="12">
        <v>53.3</v>
      </c>
      <c r="G1081" s="12">
        <f t="shared" si="215"/>
        <v>0.9861111111111116</v>
      </c>
      <c r="H1081" s="12">
        <f t="shared" si="209"/>
        <v>3.5500000000000007</v>
      </c>
      <c r="I1081" s="12">
        <f>'Vehicle Data'!$B$6*'WLTP Calculations'!G1081</f>
        <v>288.62091666666686</v>
      </c>
      <c r="J1081" s="12">
        <f>'Vehicle Data'!$B$6*9.81*'Vehicle Data'!$B$8</f>
        <v>57.42499320000001</v>
      </c>
      <c r="K1081" s="12">
        <f>0.5*(1.225*'Vehicle Data'!B$9*'Vehicle Data'!B$7*'WLTP Calculations'!F1081)</f>
        <v>6.4639575000000002</v>
      </c>
      <c r="L1081" s="12">
        <f t="shared" si="216"/>
        <v>0.35250986736666684</v>
      </c>
      <c r="M1081" s="12">
        <f t="shared" si="217"/>
        <v>5.2191044251787053</v>
      </c>
      <c r="N1081" s="12">
        <f t="shared" si="218"/>
        <v>4.89617717654491</v>
      </c>
      <c r="O1081" s="12">
        <f t="shared" si="210"/>
        <v>274.18592188651496</v>
      </c>
      <c r="P1081" s="12">
        <f t="shared" si="211"/>
        <v>0</v>
      </c>
      <c r="Q1081" s="9">
        <f t="shared" si="219"/>
        <v>168683.50979123067</v>
      </c>
      <c r="R1081" s="9">
        <f t="shared" si="212"/>
        <v>168.68350979123068</v>
      </c>
      <c r="S1081" s="9">
        <f t="shared" si="220"/>
        <v>65992.486351149288</v>
      </c>
      <c r="T1081" s="38">
        <f t="shared" si="213"/>
        <v>65.992486351149282</v>
      </c>
      <c r="U1081" s="38">
        <f t="shared" si="214"/>
        <v>4289.5116128247037</v>
      </c>
      <c r="V1081" s="34"/>
      <c r="W1081" s="34"/>
      <c r="X1081" s="34"/>
      <c r="Y1081" s="34"/>
      <c r="Z1081" s="34"/>
      <c r="AA1081" s="34"/>
      <c r="AB1081" s="34"/>
      <c r="AC1081" s="34"/>
      <c r="AD1081" s="34"/>
      <c r="AE1081" s="34"/>
      <c r="AF1081" s="34"/>
      <c r="AG1081" s="34"/>
    </row>
    <row r="1082" spans="2:33" x14ac:dyDescent="0.75">
      <c r="B1082" s="6" t="s">
        <v>10</v>
      </c>
      <c r="C1082" s="6">
        <v>1078</v>
      </c>
      <c r="D1082" s="6">
        <v>56</v>
      </c>
      <c r="E1082" s="6">
        <f t="shared" si="208"/>
        <v>15.666666666666666</v>
      </c>
      <c r="F1082" s="12">
        <v>56.4</v>
      </c>
      <c r="G1082" s="12">
        <f t="shared" si="215"/>
        <v>0.77777777777777857</v>
      </c>
      <c r="H1082" s="12">
        <f t="shared" si="209"/>
        <v>2.8000000000000007</v>
      </c>
      <c r="I1082" s="12">
        <f>'Vehicle Data'!$B$6*'WLTP Calculations'!G1082</f>
        <v>227.64466666666692</v>
      </c>
      <c r="J1082" s="12">
        <f>'Vehicle Data'!$B$6*9.81*'Vehicle Data'!$B$8</f>
        <v>57.42499320000001</v>
      </c>
      <c r="K1082" s="12">
        <f>0.5*(1.225*'Vehicle Data'!B$9*'Vehicle Data'!B$7*'WLTP Calculations'!F1082)</f>
        <v>6.8399100000000006</v>
      </c>
      <c r="L1082" s="12">
        <f t="shared" si="216"/>
        <v>0.29190956986666694</v>
      </c>
      <c r="M1082" s="12">
        <f t="shared" si="217"/>
        <v>4.5732499279111156</v>
      </c>
      <c r="N1082" s="12">
        <f t="shared" si="218"/>
        <v>4.4110505392652808</v>
      </c>
      <c r="O1082" s="12">
        <f t="shared" si="210"/>
        <v>251.429880738121</v>
      </c>
      <c r="P1082" s="12">
        <f t="shared" si="211"/>
        <v>0</v>
      </c>
      <c r="Q1082" s="9">
        <f t="shared" si="219"/>
        <v>168934.93967196878</v>
      </c>
      <c r="R1082" s="9">
        <f t="shared" si="212"/>
        <v>168.93493967196878</v>
      </c>
      <c r="S1082" s="9">
        <f t="shared" si="220"/>
        <v>65992.486351149288</v>
      </c>
      <c r="T1082" s="38">
        <f t="shared" si="213"/>
        <v>65.992486351149282</v>
      </c>
      <c r="U1082" s="38">
        <f t="shared" si="214"/>
        <v>4289.5116128247037</v>
      </c>
      <c r="V1082" s="34"/>
      <c r="W1082" s="34"/>
      <c r="X1082" s="34"/>
      <c r="Y1082" s="34"/>
      <c r="Z1082" s="34"/>
      <c r="AA1082" s="34"/>
      <c r="AB1082" s="34"/>
      <c r="AC1082" s="34"/>
      <c r="AD1082" s="34"/>
      <c r="AE1082" s="34"/>
      <c r="AF1082" s="34"/>
      <c r="AG1082" s="34"/>
    </row>
    <row r="1083" spans="2:33" x14ac:dyDescent="0.75">
      <c r="B1083" s="6" t="s">
        <v>10</v>
      </c>
      <c r="C1083" s="6">
        <v>1079</v>
      </c>
      <c r="D1083" s="6">
        <v>57</v>
      </c>
      <c r="E1083" s="6">
        <f t="shared" si="208"/>
        <v>16.361111111111111</v>
      </c>
      <c r="F1083" s="12">
        <v>58.9</v>
      </c>
      <c r="G1083" s="12">
        <f t="shared" si="215"/>
        <v>0.66666666666666696</v>
      </c>
      <c r="H1083" s="12">
        <f t="shared" si="209"/>
        <v>2.4000000000000021</v>
      </c>
      <c r="I1083" s="12">
        <f>'Vehicle Data'!$B$6*'WLTP Calculations'!G1083</f>
        <v>195.12400000000011</v>
      </c>
      <c r="J1083" s="12">
        <f>'Vehicle Data'!$B$6*9.81*'Vehicle Data'!$B$8</f>
        <v>57.42499320000001</v>
      </c>
      <c r="K1083" s="12">
        <f>0.5*(1.225*'Vehicle Data'!B$9*'Vehicle Data'!B$7*'WLTP Calculations'!F1083)</f>
        <v>7.1430975000000005</v>
      </c>
      <c r="L1083" s="12">
        <f t="shared" si="216"/>
        <v>0.2596920907000001</v>
      </c>
      <c r="M1083" s="12">
        <f t="shared" si="217"/>
        <v>4.248851150619446</v>
      </c>
      <c r="N1083" s="12">
        <f t="shared" si="218"/>
        <v>3.9540939808430577</v>
      </c>
      <c r="O1083" s="12">
        <f t="shared" si="210"/>
        <v>229.33745088889734</v>
      </c>
      <c r="P1083" s="12">
        <f t="shared" si="211"/>
        <v>0</v>
      </c>
      <c r="Q1083" s="9">
        <f t="shared" si="219"/>
        <v>169164.27712285769</v>
      </c>
      <c r="R1083" s="9">
        <f t="shared" si="212"/>
        <v>169.1642771228577</v>
      </c>
      <c r="S1083" s="9">
        <f t="shared" si="220"/>
        <v>65992.486351149288</v>
      </c>
      <c r="T1083" s="38">
        <f t="shared" si="213"/>
        <v>65.992486351149282</v>
      </c>
      <c r="U1083" s="38">
        <f t="shared" si="214"/>
        <v>4289.5116128247037</v>
      </c>
      <c r="V1083" s="34"/>
      <c r="W1083" s="34"/>
      <c r="X1083" s="34"/>
      <c r="Y1083" s="34"/>
      <c r="Z1083" s="34"/>
      <c r="AA1083" s="34"/>
      <c r="AB1083" s="34"/>
      <c r="AC1083" s="34"/>
      <c r="AD1083" s="34"/>
      <c r="AE1083" s="34"/>
      <c r="AF1083" s="34"/>
      <c r="AG1083" s="34"/>
    </row>
    <row r="1084" spans="2:33" x14ac:dyDescent="0.75">
      <c r="B1084" s="6" t="s">
        <v>10</v>
      </c>
      <c r="C1084" s="6">
        <v>1080</v>
      </c>
      <c r="D1084" s="6">
        <v>58</v>
      </c>
      <c r="E1084" s="6">
        <f t="shared" si="208"/>
        <v>17</v>
      </c>
      <c r="F1084" s="12">
        <v>61.2</v>
      </c>
      <c r="G1084" s="12">
        <f t="shared" si="215"/>
        <v>0.51388888888888928</v>
      </c>
      <c r="H1084" s="12">
        <f t="shared" si="209"/>
        <v>1.8500000000000014</v>
      </c>
      <c r="I1084" s="12">
        <f>'Vehicle Data'!$B$6*'WLTP Calculations'!G1084</f>
        <v>150.40808333333348</v>
      </c>
      <c r="J1084" s="12">
        <f>'Vehicle Data'!$B$6*9.81*'Vehicle Data'!$B$8</f>
        <v>57.42499320000001</v>
      </c>
      <c r="K1084" s="12">
        <f>0.5*(1.225*'Vehicle Data'!B$9*'Vehicle Data'!B$7*'WLTP Calculations'!F1084)</f>
        <v>7.4220300000000012</v>
      </c>
      <c r="L1084" s="12">
        <f t="shared" si="216"/>
        <v>0.21525510653333349</v>
      </c>
      <c r="M1084" s="12">
        <f t="shared" si="217"/>
        <v>3.6593368110666695</v>
      </c>
      <c r="N1084" s="12">
        <f t="shared" si="218"/>
        <v>3.0311389740500019</v>
      </c>
      <c r="O1084" s="12">
        <f t="shared" si="210"/>
        <v>178.8371994689501</v>
      </c>
      <c r="P1084" s="12">
        <f t="shared" si="211"/>
        <v>0</v>
      </c>
      <c r="Q1084" s="9">
        <f t="shared" si="219"/>
        <v>169343.11432232664</v>
      </c>
      <c r="R1084" s="9">
        <f t="shared" si="212"/>
        <v>169.34311432232664</v>
      </c>
      <c r="S1084" s="9">
        <f t="shared" si="220"/>
        <v>65992.486351149288</v>
      </c>
      <c r="T1084" s="38">
        <f t="shared" si="213"/>
        <v>65.992486351149282</v>
      </c>
      <c r="U1084" s="38">
        <f t="shared" si="214"/>
        <v>4289.5116128247037</v>
      </c>
      <c r="V1084" s="34"/>
      <c r="W1084" s="34"/>
      <c r="X1084" s="34"/>
      <c r="Y1084" s="34"/>
      <c r="Z1084" s="34"/>
      <c r="AA1084" s="34"/>
      <c r="AB1084" s="34"/>
      <c r="AC1084" s="34"/>
      <c r="AD1084" s="34"/>
      <c r="AE1084" s="34"/>
      <c r="AF1084" s="34"/>
      <c r="AG1084" s="34"/>
    </row>
    <row r="1085" spans="2:33" x14ac:dyDescent="0.75">
      <c r="B1085" s="6" t="s">
        <v>10</v>
      </c>
      <c r="C1085" s="6">
        <v>1081</v>
      </c>
      <c r="D1085" s="6">
        <v>59</v>
      </c>
      <c r="E1085" s="6">
        <f t="shared" si="208"/>
        <v>17.388888888888889</v>
      </c>
      <c r="F1085" s="12">
        <v>62.6</v>
      </c>
      <c r="G1085" s="12">
        <f t="shared" si="215"/>
        <v>0.25</v>
      </c>
      <c r="H1085" s="12">
        <f t="shared" si="209"/>
        <v>0.89999999999999858</v>
      </c>
      <c r="I1085" s="12">
        <f>'Vehicle Data'!$B$6*'WLTP Calculations'!G1085</f>
        <v>73.171500000000009</v>
      </c>
      <c r="J1085" s="12">
        <f>'Vehicle Data'!$B$6*9.81*'Vehicle Data'!$B$8</f>
        <v>57.42499320000001</v>
      </c>
      <c r="K1085" s="12">
        <f>0.5*(1.225*'Vehicle Data'!B$9*'Vehicle Data'!B$7*'WLTP Calculations'!F1085)</f>
        <v>7.5918150000000004</v>
      </c>
      <c r="L1085" s="12">
        <f t="shared" si="216"/>
        <v>0.13818830820000003</v>
      </c>
      <c r="M1085" s="12">
        <f t="shared" si="217"/>
        <v>2.4029411370333338</v>
      </c>
      <c r="N1085" s="12">
        <f t="shared" si="218"/>
        <v>1.7352226235999992</v>
      </c>
      <c r="O1085" s="12">
        <f t="shared" si="210"/>
        <v>104.11335741599996</v>
      </c>
      <c r="P1085" s="12">
        <f t="shared" si="211"/>
        <v>0</v>
      </c>
      <c r="Q1085" s="9">
        <f t="shared" si="219"/>
        <v>169447.22767974265</v>
      </c>
      <c r="R1085" s="9">
        <f t="shared" si="212"/>
        <v>169.44722767974264</v>
      </c>
      <c r="S1085" s="9">
        <f t="shared" si="220"/>
        <v>65992.486351149288</v>
      </c>
      <c r="T1085" s="38">
        <f t="shared" si="213"/>
        <v>65.992486351149282</v>
      </c>
      <c r="U1085" s="38">
        <f t="shared" si="214"/>
        <v>4289.5116128247037</v>
      </c>
      <c r="V1085" s="34"/>
      <c r="W1085" s="34"/>
      <c r="X1085" s="34"/>
      <c r="Y1085" s="34"/>
      <c r="Z1085" s="34"/>
      <c r="AA1085" s="34"/>
      <c r="AB1085" s="34"/>
      <c r="AC1085" s="34"/>
      <c r="AD1085" s="34"/>
      <c r="AE1085" s="34"/>
      <c r="AF1085" s="34"/>
      <c r="AG1085" s="34"/>
    </row>
    <row r="1086" spans="2:33" x14ac:dyDescent="0.75">
      <c r="B1086" s="6" t="s">
        <v>10</v>
      </c>
      <c r="C1086" s="6">
        <v>1082</v>
      </c>
      <c r="D1086" s="6">
        <v>60</v>
      </c>
      <c r="E1086" s="6">
        <f t="shared" si="208"/>
        <v>17.5</v>
      </c>
      <c r="F1086" s="12">
        <v>63</v>
      </c>
      <c r="G1086" s="12">
        <f t="shared" si="215"/>
        <v>-1.3888888888889284E-2</v>
      </c>
      <c r="H1086" s="12">
        <f t="shared" si="209"/>
        <v>-5.0000000000000711E-2</v>
      </c>
      <c r="I1086" s="12">
        <f>'Vehicle Data'!$B$6*'WLTP Calculations'!G1086</f>
        <v>-4.0650833333334493</v>
      </c>
      <c r="J1086" s="12">
        <f>'Vehicle Data'!$B$6*9.81*'Vehicle Data'!$B$8</f>
        <v>57.42499320000001</v>
      </c>
      <c r="K1086" s="12">
        <f>0.5*(1.225*'Vehicle Data'!B$9*'Vehicle Data'!B$7*'WLTP Calculations'!F1086)</f>
        <v>7.6403250000000007</v>
      </c>
      <c r="L1086" s="12">
        <f t="shared" si="216"/>
        <v>6.1000234866666558E-2</v>
      </c>
      <c r="M1086" s="12">
        <f t="shared" si="217"/>
        <v>1.0675041101666647</v>
      </c>
      <c r="N1086" s="12">
        <f t="shared" si="218"/>
        <v>0.35699798129860716</v>
      </c>
      <c r="O1086" s="12">
        <f t="shared" si="210"/>
        <v>21.776876859215037</v>
      </c>
      <c r="P1086" s="12">
        <f t="shared" si="211"/>
        <v>0</v>
      </c>
      <c r="Q1086" s="9">
        <f t="shared" si="219"/>
        <v>169469.00455660187</v>
      </c>
      <c r="R1086" s="9">
        <f t="shared" si="212"/>
        <v>169.46900455660187</v>
      </c>
      <c r="S1086" s="9">
        <f t="shared" si="220"/>
        <v>65992.486351149288</v>
      </c>
      <c r="T1086" s="38">
        <f t="shared" si="213"/>
        <v>65.992486351149282</v>
      </c>
      <c r="U1086" s="38">
        <f t="shared" si="214"/>
        <v>4289.5116128247037</v>
      </c>
      <c r="V1086" s="34"/>
      <c r="W1086" s="34"/>
      <c r="X1086" s="34"/>
      <c r="Y1086" s="34"/>
      <c r="Z1086" s="34"/>
      <c r="AA1086" s="34"/>
      <c r="AB1086" s="34"/>
      <c r="AC1086" s="34"/>
      <c r="AD1086" s="34"/>
      <c r="AE1086" s="34"/>
      <c r="AF1086" s="34"/>
      <c r="AG1086" s="34"/>
    </row>
    <row r="1087" spans="2:33" x14ac:dyDescent="0.75">
      <c r="B1087" s="6" t="s">
        <v>10</v>
      </c>
      <c r="C1087" s="6">
        <v>1083</v>
      </c>
      <c r="D1087" s="6">
        <v>61</v>
      </c>
      <c r="E1087" s="6">
        <f t="shared" si="208"/>
        <v>17.361111111111111</v>
      </c>
      <c r="F1087" s="12">
        <v>62.5</v>
      </c>
      <c r="G1087" s="12">
        <f t="shared" si="215"/>
        <v>-0.29166666666666785</v>
      </c>
      <c r="H1087" s="12">
        <f t="shared" si="209"/>
        <v>-1.0500000000000007</v>
      </c>
      <c r="I1087" s="12">
        <f>'Vehicle Data'!$B$6*'WLTP Calculations'!G1087</f>
        <v>-85.366750000000351</v>
      </c>
      <c r="J1087" s="12">
        <f>'Vehicle Data'!$B$6*9.81*'Vehicle Data'!$B$8</f>
        <v>57.42499320000001</v>
      </c>
      <c r="K1087" s="12">
        <f>0.5*(1.225*'Vehicle Data'!B$9*'Vehicle Data'!B$7*'WLTP Calculations'!F1087)</f>
        <v>7.5796875000000004</v>
      </c>
      <c r="L1087" s="12">
        <f t="shared" si="216"/>
        <v>-2.0362069300000344E-2</v>
      </c>
      <c r="M1087" s="12">
        <f t="shared" si="217"/>
        <v>-0.35350814756945043</v>
      </c>
      <c r="N1087" s="12">
        <f t="shared" si="218"/>
        <v>-0.72884662675278111</v>
      </c>
      <c r="O1087" s="12">
        <f t="shared" si="210"/>
        <v>0</v>
      </c>
      <c r="P1087" s="12">
        <f t="shared" si="211"/>
        <v>-45.188490858672431</v>
      </c>
      <c r="Q1087" s="9">
        <f t="shared" si="219"/>
        <v>169469.00455660187</v>
      </c>
      <c r="R1087" s="9">
        <f t="shared" si="212"/>
        <v>169.46900455660187</v>
      </c>
      <c r="S1087" s="9">
        <f t="shared" si="220"/>
        <v>66037.674842007953</v>
      </c>
      <c r="T1087" s="38">
        <f t="shared" si="213"/>
        <v>66.037674842007959</v>
      </c>
      <c r="U1087" s="38">
        <f t="shared" si="214"/>
        <v>4292.448864730517</v>
      </c>
      <c r="V1087" s="34"/>
      <c r="W1087" s="34"/>
      <c r="X1087" s="34"/>
      <c r="Y1087" s="34"/>
      <c r="Z1087" s="34"/>
      <c r="AA1087" s="34"/>
      <c r="AB1087" s="34"/>
      <c r="AC1087" s="34"/>
      <c r="AD1087" s="34"/>
      <c r="AE1087" s="34"/>
      <c r="AF1087" s="34"/>
      <c r="AG1087" s="34"/>
    </row>
    <row r="1088" spans="2:33" x14ac:dyDescent="0.75">
      <c r="B1088" s="6" t="s">
        <v>10</v>
      </c>
      <c r="C1088" s="6">
        <v>1084</v>
      </c>
      <c r="D1088" s="6">
        <v>62</v>
      </c>
      <c r="E1088" s="6">
        <f t="shared" si="208"/>
        <v>16.916666666666664</v>
      </c>
      <c r="F1088" s="12">
        <v>60.9</v>
      </c>
      <c r="G1088" s="12">
        <f t="shared" si="215"/>
        <v>-0.44444444444444464</v>
      </c>
      <c r="H1088" s="12">
        <f t="shared" si="209"/>
        <v>-1.6000000000000014</v>
      </c>
      <c r="I1088" s="12">
        <f>'Vehicle Data'!$B$6*'WLTP Calculations'!G1088</f>
        <v>-130.08266666666674</v>
      </c>
      <c r="J1088" s="12">
        <f>'Vehicle Data'!$B$6*9.81*'Vehicle Data'!$B$8</f>
        <v>57.42499320000001</v>
      </c>
      <c r="K1088" s="12">
        <f>0.5*(1.225*'Vehicle Data'!B$9*'Vehicle Data'!B$7*'WLTP Calculations'!F1088)</f>
        <v>7.3856475000000001</v>
      </c>
      <c r="L1088" s="12">
        <f t="shared" si="216"/>
        <v>-6.5272025966666716E-2</v>
      </c>
      <c r="M1088" s="12">
        <f t="shared" si="217"/>
        <v>-1.1041851059361119</v>
      </c>
      <c r="N1088" s="12">
        <f t="shared" si="218"/>
        <v>-0.789954044193515</v>
      </c>
      <c r="O1088" s="12">
        <f t="shared" si="210"/>
        <v>0</v>
      </c>
      <c r="P1088" s="12">
        <f t="shared" si="211"/>
        <v>-49.767104784191446</v>
      </c>
      <c r="Q1088" s="9">
        <f t="shared" si="219"/>
        <v>169469.00455660187</v>
      </c>
      <c r="R1088" s="9">
        <f t="shared" si="212"/>
        <v>169.46900455660187</v>
      </c>
      <c r="S1088" s="9">
        <f t="shared" si="220"/>
        <v>66087.44194679214</v>
      </c>
      <c r="T1088" s="38">
        <f t="shared" si="213"/>
        <v>66.08744194679214</v>
      </c>
      <c r="U1088" s="38">
        <f t="shared" si="214"/>
        <v>4295.6837265414888</v>
      </c>
      <c r="V1088" s="34"/>
      <c r="W1088" s="34"/>
      <c r="X1088" s="34"/>
      <c r="Y1088" s="34"/>
      <c r="Z1088" s="34"/>
      <c r="AA1088" s="34"/>
      <c r="AB1088" s="34"/>
      <c r="AC1088" s="34"/>
      <c r="AD1088" s="34"/>
      <c r="AE1088" s="34"/>
      <c r="AF1088" s="34"/>
      <c r="AG1088" s="34"/>
    </row>
    <row r="1089" spans="2:33" x14ac:dyDescent="0.75">
      <c r="B1089" s="6" t="s">
        <v>10</v>
      </c>
      <c r="C1089" s="6">
        <v>1085</v>
      </c>
      <c r="D1089" s="6">
        <v>63</v>
      </c>
      <c r="E1089" s="6">
        <f t="shared" si="208"/>
        <v>16.472222222222221</v>
      </c>
      <c r="F1089" s="12">
        <v>59.3</v>
      </c>
      <c r="G1089" s="12">
        <f t="shared" si="215"/>
        <v>-0.31944444444444287</v>
      </c>
      <c r="H1089" s="12">
        <f t="shared" si="209"/>
        <v>-1.1499999999999986</v>
      </c>
      <c r="I1089" s="12">
        <f>'Vehicle Data'!$B$6*'WLTP Calculations'!G1089</f>
        <v>-93.496916666666209</v>
      </c>
      <c r="J1089" s="12">
        <f>'Vehicle Data'!$B$6*9.81*'Vehicle Data'!$B$8</f>
        <v>57.42499320000001</v>
      </c>
      <c r="K1089" s="12">
        <f>0.5*(1.225*'Vehicle Data'!B$9*'Vehicle Data'!B$7*'WLTP Calculations'!F1089)</f>
        <v>7.1916074999999999</v>
      </c>
      <c r="L1089" s="12">
        <f t="shared" si="216"/>
        <v>-2.8880315966666199E-2</v>
      </c>
      <c r="M1089" s="12">
        <f t="shared" si="217"/>
        <v>-0.47572298245091821</v>
      </c>
      <c r="N1089" s="12">
        <f t="shared" si="218"/>
        <v>5.5758080606024302E-2</v>
      </c>
      <c r="O1089" s="12">
        <f t="shared" si="210"/>
        <v>3.5685171587855553</v>
      </c>
      <c r="P1089" s="12">
        <f t="shared" si="211"/>
        <v>0</v>
      </c>
      <c r="Q1089" s="9">
        <f t="shared" si="219"/>
        <v>169472.57307376066</v>
      </c>
      <c r="R1089" s="9">
        <f t="shared" si="212"/>
        <v>169.47257307376066</v>
      </c>
      <c r="S1089" s="9">
        <f t="shared" si="220"/>
        <v>66087.44194679214</v>
      </c>
      <c r="T1089" s="38">
        <f t="shared" si="213"/>
        <v>66.08744194679214</v>
      </c>
      <c r="U1089" s="38">
        <f t="shared" si="214"/>
        <v>4295.6837265414888</v>
      </c>
      <c r="V1089" s="34"/>
      <c r="W1089" s="34"/>
      <c r="X1089" s="34"/>
      <c r="Y1089" s="34"/>
      <c r="Z1089" s="34"/>
      <c r="AA1089" s="34"/>
      <c r="AB1089" s="34"/>
      <c r="AC1089" s="34"/>
      <c r="AD1089" s="34"/>
      <c r="AE1089" s="34"/>
      <c r="AF1089" s="34"/>
      <c r="AG1089" s="34"/>
    </row>
    <row r="1090" spans="2:33" x14ac:dyDescent="0.75">
      <c r="B1090" s="6" t="s">
        <v>10</v>
      </c>
      <c r="C1090" s="6">
        <v>1086</v>
      </c>
      <c r="D1090" s="6">
        <v>64</v>
      </c>
      <c r="E1090" s="6">
        <f t="shared" si="208"/>
        <v>16.277777777777779</v>
      </c>
      <c r="F1090" s="12">
        <v>58.6</v>
      </c>
      <c r="G1090" s="12">
        <f t="shared" si="215"/>
        <v>-9.7222222222221433E-2</v>
      </c>
      <c r="H1090" s="12">
        <f t="shared" si="209"/>
        <v>-0.34999999999999787</v>
      </c>
      <c r="I1090" s="12">
        <f>'Vehicle Data'!$B$6*'WLTP Calculations'!G1090</f>
        <v>-28.455583333333106</v>
      </c>
      <c r="J1090" s="12">
        <f>'Vehicle Data'!$B$6*9.81*'Vehicle Data'!$B$8</f>
        <v>57.42499320000001</v>
      </c>
      <c r="K1090" s="12">
        <f>0.5*(1.225*'Vehicle Data'!B$9*'Vehicle Data'!B$7*'WLTP Calculations'!F1090)</f>
        <v>7.1067150000000003</v>
      </c>
      <c r="L1090" s="12">
        <f t="shared" si="216"/>
        <v>3.6076124866666899E-2</v>
      </c>
      <c r="M1090" s="12">
        <f t="shared" si="217"/>
        <v>0.58723914366296681</v>
      </c>
      <c r="N1090" s="12">
        <f t="shared" si="218"/>
        <v>0.8519212362555586</v>
      </c>
      <c r="O1090" s="12">
        <f t="shared" si="210"/>
        <v>55.374880356611307</v>
      </c>
      <c r="P1090" s="12">
        <f t="shared" si="211"/>
        <v>0</v>
      </c>
      <c r="Q1090" s="9">
        <f t="shared" si="219"/>
        <v>169527.94795411726</v>
      </c>
      <c r="R1090" s="9">
        <f t="shared" si="212"/>
        <v>169.52794795411725</v>
      </c>
      <c r="S1090" s="9">
        <f t="shared" si="220"/>
        <v>66087.44194679214</v>
      </c>
      <c r="T1090" s="38">
        <f t="shared" si="213"/>
        <v>66.08744194679214</v>
      </c>
      <c r="U1090" s="38">
        <f t="shared" si="214"/>
        <v>4295.6837265414888</v>
      </c>
      <c r="V1090" s="34"/>
      <c r="W1090" s="34"/>
      <c r="X1090" s="34"/>
      <c r="Y1090" s="34"/>
      <c r="Z1090" s="34"/>
      <c r="AA1090" s="34"/>
      <c r="AB1090" s="34"/>
      <c r="AC1090" s="34"/>
      <c r="AD1090" s="34"/>
      <c r="AE1090" s="34"/>
      <c r="AF1090" s="34"/>
      <c r="AG1090" s="34"/>
    </row>
    <row r="1091" spans="2:33" x14ac:dyDescent="0.75">
      <c r="B1091" s="6" t="s">
        <v>10</v>
      </c>
      <c r="C1091" s="6">
        <v>1087</v>
      </c>
      <c r="D1091" s="6">
        <v>65</v>
      </c>
      <c r="E1091" s="6">
        <f t="shared" si="208"/>
        <v>16.277777777777779</v>
      </c>
      <c r="F1091" s="12">
        <v>58.6</v>
      </c>
      <c r="G1091" s="12">
        <f t="shared" si="215"/>
        <v>1.3888888888889284E-2</v>
      </c>
      <c r="H1091" s="12">
        <f t="shared" si="209"/>
        <v>5.0000000000000711E-2</v>
      </c>
      <c r="I1091" s="12">
        <f>'Vehicle Data'!$B$6*'WLTP Calculations'!G1091</f>
        <v>4.0650833333334493</v>
      </c>
      <c r="J1091" s="12">
        <f>'Vehicle Data'!$B$6*9.81*'Vehicle Data'!$B$8</f>
        <v>57.42499320000001</v>
      </c>
      <c r="K1091" s="12">
        <f>0.5*(1.225*'Vehicle Data'!B$9*'Vehicle Data'!B$7*'WLTP Calculations'!F1091)</f>
        <v>7.1067150000000003</v>
      </c>
      <c r="L1091" s="12">
        <f t="shared" si="216"/>
        <v>6.8596791533333465E-2</v>
      </c>
      <c r="M1091" s="12">
        <f t="shared" si="217"/>
        <v>1.1166033288481503</v>
      </c>
      <c r="N1091" s="12">
        <f t="shared" si="218"/>
        <v>1.1507966559412024</v>
      </c>
      <c r="O1091" s="12">
        <f t="shared" si="210"/>
        <v>75.952579292119353</v>
      </c>
      <c r="P1091" s="12">
        <f t="shared" si="211"/>
        <v>0</v>
      </c>
      <c r="Q1091" s="9">
        <f t="shared" si="219"/>
        <v>169603.90053340938</v>
      </c>
      <c r="R1091" s="9">
        <f t="shared" si="212"/>
        <v>169.60390053340939</v>
      </c>
      <c r="S1091" s="9">
        <f t="shared" si="220"/>
        <v>66087.44194679214</v>
      </c>
      <c r="T1091" s="38">
        <f t="shared" si="213"/>
        <v>66.08744194679214</v>
      </c>
      <c r="U1091" s="38">
        <f t="shared" si="214"/>
        <v>4295.6837265414888</v>
      </c>
      <c r="V1091" s="34"/>
      <c r="W1091" s="34"/>
      <c r="X1091" s="34"/>
      <c r="Y1091" s="34"/>
      <c r="Z1091" s="34"/>
      <c r="AA1091" s="34"/>
      <c r="AB1091" s="34"/>
      <c r="AC1091" s="34"/>
      <c r="AD1091" s="34"/>
      <c r="AE1091" s="34"/>
      <c r="AF1091" s="34"/>
      <c r="AG1091" s="34"/>
    </row>
    <row r="1092" spans="2:33" x14ac:dyDescent="0.75">
      <c r="B1092" s="6" t="s">
        <v>10</v>
      </c>
      <c r="C1092" s="6">
        <v>1088</v>
      </c>
      <c r="D1092" s="6">
        <v>66</v>
      </c>
      <c r="E1092" s="6">
        <f t="shared" ref="E1092:E1155" si="221">F1092/3.6</f>
        <v>16.305555555555557</v>
      </c>
      <c r="F1092" s="12">
        <v>58.7</v>
      </c>
      <c r="G1092" s="12">
        <f t="shared" si="215"/>
        <v>2.7777777777776791E-2</v>
      </c>
      <c r="H1092" s="12">
        <f t="shared" si="209"/>
        <v>9.9999999999997868E-2</v>
      </c>
      <c r="I1092" s="12">
        <f>'Vehicle Data'!$B$6*'WLTP Calculations'!G1092</f>
        <v>8.1301666666663781</v>
      </c>
      <c r="J1092" s="12">
        <f>'Vehicle Data'!$B$6*9.81*'Vehicle Data'!$B$8</f>
        <v>57.42499320000001</v>
      </c>
      <c r="K1092" s="12">
        <f>0.5*(1.225*'Vehicle Data'!B$9*'Vehicle Data'!B$7*'WLTP Calculations'!F1092)</f>
        <v>7.1188425000000004</v>
      </c>
      <c r="L1092" s="12">
        <f t="shared" si="216"/>
        <v>7.2674002366666379E-2</v>
      </c>
      <c r="M1092" s="12">
        <f t="shared" si="217"/>
        <v>1.1849899830342547</v>
      </c>
      <c r="N1092" s="12">
        <f t="shared" si="218"/>
        <v>1.1529002048726795</v>
      </c>
      <c r="O1092" s="12">
        <f t="shared" si="210"/>
        <v>77.244313726469528</v>
      </c>
      <c r="P1092" s="12">
        <f t="shared" si="211"/>
        <v>0</v>
      </c>
      <c r="Q1092" s="9">
        <f t="shared" si="219"/>
        <v>169681.14484713585</v>
      </c>
      <c r="R1092" s="9">
        <f t="shared" si="212"/>
        <v>169.68114484713584</v>
      </c>
      <c r="S1092" s="9">
        <f t="shared" si="220"/>
        <v>66087.44194679214</v>
      </c>
      <c r="T1092" s="38">
        <f t="shared" si="213"/>
        <v>66.08744194679214</v>
      </c>
      <c r="U1092" s="38">
        <f t="shared" si="214"/>
        <v>4295.6837265414888</v>
      </c>
      <c r="V1092" s="34"/>
      <c r="W1092" s="34"/>
      <c r="X1092" s="34"/>
      <c r="Y1092" s="34"/>
      <c r="Z1092" s="34"/>
      <c r="AA1092" s="34"/>
      <c r="AB1092" s="34"/>
      <c r="AC1092" s="34"/>
      <c r="AD1092" s="34"/>
      <c r="AE1092" s="34"/>
      <c r="AF1092" s="34"/>
      <c r="AG1092" s="34"/>
    </row>
    <row r="1093" spans="2:33" x14ac:dyDescent="0.75">
      <c r="B1093" s="6" t="s">
        <v>10</v>
      </c>
      <c r="C1093" s="6">
        <v>1089</v>
      </c>
      <c r="D1093" s="6">
        <v>67</v>
      </c>
      <c r="E1093" s="6">
        <f t="shared" si="221"/>
        <v>16.333333333333332</v>
      </c>
      <c r="F1093" s="12">
        <v>58.8</v>
      </c>
      <c r="G1093" s="12">
        <f t="shared" si="215"/>
        <v>1.3888888888887507E-2</v>
      </c>
      <c r="H1093" s="12">
        <f t="shared" ref="H1093:H1156" si="222">($F1094-$F1092)/2</f>
        <v>4.9999999999997158E-2</v>
      </c>
      <c r="I1093" s="12">
        <f>'Vehicle Data'!$B$6*'WLTP Calculations'!G1093</f>
        <v>4.0650833333329297</v>
      </c>
      <c r="J1093" s="12">
        <f>'Vehicle Data'!$B$6*9.81*'Vehicle Data'!$B$8</f>
        <v>57.42499320000001</v>
      </c>
      <c r="K1093" s="12">
        <f>0.5*(1.225*'Vehicle Data'!B$9*'Vehicle Data'!B$7*'WLTP Calculations'!F1093)</f>
        <v>7.1309700000000005</v>
      </c>
      <c r="L1093" s="12">
        <f t="shared" si="216"/>
        <v>6.8621046533332938E-2</v>
      </c>
      <c r="M1093" s="12">
        <f t="shared" si="217"/>
        <v>1.1208104267111045</v>
      </c>
      <c r="N1093" s="12">
        <f t="shared" si="218"/>
        <v>1.0876122461555524</v>
      </c>
      <c r="O1093" s="12">
        <f t="shared" ref="O1093:O1156" si="223">IF((M1093 + M1094) / 2 &gt; 0, ((M1093 + M1094) / 2) * D1094, 0)</f>
        <v>73.957632738577558</v>
      </c>
      <c r="P1093" s="12">
        <f t="shared" ref="P1093:P1156" si="224">IF((M1093 + M1094) / 2 &lt; 0, ((M1093 + M1094) / 2) * D1094, 0)</f>
        <v>0</v>
      </c>
      <c r="Q1093" s="9">
        <f t="shared" si="219"/>
        <v>169755.10247987442</v>
      </c>
      <c r="R1093" s="9">
        <f t="shared" ref="R1093:R1156" si="225">Q1093/1000</f>
        <v>169.75510247987441</v>
      </c>
      <c r="S1093" s="9">
        <f t="shared" si="220"/>
        <v>66087.44194679214</v>
      </c>
      <c r="T1093" s="38">
        <f t="shared" ref="T1093:T1156" si="226">S1093/1000</f>
        <v>66.08744194679214</v>
      </c>
      <c r="U1093" s="38">
        <f t="shared" ref="U1093:U1156" si="227">T1093*X$4</f>
        <v>4295.6837265414888</v>
      </c>
      <c r="V1093" s="34"/>
      <c r="W1093" s="34"/>
      <c r="X1093" s="34"/>
      <c r="Y1093" s="34"/>
      <c r="Z1093" s="34"/>
      <c r="AA1093" s="34"/>
      <c r="AB1093" s="34"/>
      <c r="AC1093" s="34"/>
      <c r="AD1093" s="34"/>
      <c r="AE1093" s="34"/>
      <c r="AF1093" s="34"/>
      <c r="AG1093" s="34"/>
    </row>
    <row r="1094" spans="2:33" x14ac:dyDescent="0.75">
      <c r="B1094" s="6" t="s">
        <v>10</v>
      </c>
      <c r="C1094" s="6">
        <v>1090</v>
      </c>
      <c r="D1094" s="6">
        <v>68</v>
      </c>
      <c r="E1094" s="6">
        <f t="shared" si="221"/>
        <v>16.333333333333332</v>
      </c>
      <c r="F1094" s="12">
        <v>58.8</v>
      </c>
      <c r="G1094" s="12">
        <f t="shared" ref="G1094:G1157" si="228">($E1095-$E1093)/2</f>
        <v>0</v>
      </c>
      <c r="H1094" s="12">
        <f t="shared" si="222"/>
        <v>0</v>
      </c>
      <c r="I1094" s="12">
        <f>'Vehicle Data'!$B$6*'WLTP Calculations'!G1094</f>
        <v>0</v>
      </c>
      <c r="J1094" s="12">
        <f>'Vehicle Data'!$B$6*9.81*'Vehicle Data'!$B$8</f>
        <v>57.42499320000001</v>
      </c>
      <c r="K1094" s="12">
        <f>0.5*(1.225*'Vehicle Data'!B$9*'Vehicle Data'!B$7*'WLTP Calculations'!F1094)</f>
        <v>7.1309700000000005</v>
      </c>
      <c r="L1094" s="12">
        <f t="shared" ref="L1094:L1157" si="229">(I1094+J1094+K1094)/1000</f>
        <v>6.4555963200000011E-2</v>
      </c>
      <c r="M1094" s="12">
        <f t="shared" ref="M1094:M1157" si="230">(L1094*E1094)</f>
        <v>1.0544140656000001</v>
      </c>
      <c r="N1094" s="12">
        <f t="shared" ref="N1094:N1157" si="231">(((M1094+M1095)/2)*(C1095-C1094))</f>
        <v>1.1540086072666695</v>
      </c>
      <c r="O1094" s="12">
        <f t="shared" si="223"/>
        <v>79.626593901400199</v>
      </c>
      <c r="P1094" s="12">
        <f t="shared" si="224"/>
        <v>0</v>
      </c>
      <c r="Q1094" s="9">
        <f t="shared" ref="Q1094:Q1157" si="232">(Q1093+O1094)</f>
        <v>169834.72907377582</v>
      </c>
      <c r="R1094" s="9">
        <f t="shared" si="225"/>
        <v>169.8347290737758</v>
      </c>
      <c r="S1094" s="9">
        <f t="shared" ref="S1094:T1157" si="233">S1093+(P1094*-1)</f>
        <v>66087.44194679214</v>
      </c>
      <c r="T1094" s="38">
        <f t="shared" si="226"/>
        <v>66.08744194679214</v>
      </c>
      <c r="U1094" s="38">
        <f t="shared" si="227"/>
        <v>4295.6837265414888</v>
      </c>
      <c r="V1094" s="34"/>
      <c r="W1094" s="34"/>
      <c r="X1094" s="34"/>
      <c r="Y1094" s="34"/>
      <c r="Z1094" s="34"/>
      <c r="AA1094" s="34"/>
      <c r="AB1094" s="34"/>
      <c r="AC1094" s="34"/>
      <c r="AD1094" s="34"/>
      <c r="AE1094" s="34"/>
      <c r="AF1094" s="34"/>
      <c r="AG1094" s="34"/>
    </row>
    <row r="1095" spans="2:33" x14ac:dyDescent="0.75">
      <c r="B1095" s="6" t="s">
        <v>10</v>
      </c>
      <c r="C1095" s="6">
        <v>1091</v>
      </c>
      <c r="D1095" s="6">
        <v>69</v>
      </c>
      <c r="E1095" s="6">
        <f t="shared" si="221"/>
        <v>16.333333333333332</v>
      </c>
      <c r="F1095" s="12">
        <v>58.8</v>
      </c>
      <c r="G1095" s="12">
        <f t="shared" si="228"/>
        <v>4.1666666666667851E-2</v>
      </c>
      <c r="H1095" s="12">
        <f t="shared" si="222"/>
        <v>0.15000000000000213</v>
      </c>
      <c r="I1095" s="12">
        <f>'Vehicle Data'!$B$6*'WLTP Calculations'!G1095</f>
        <v>12.195250000000348</v>
      </c>
      <c r="J1095" s="12">
        <f>'Vehicle Data'!$B$6*9.81*'Vehicle Data'!$B$8</f>
        <v>57.42499320000001</v>
      </c>
      <c r="K1095" s="12">
        <f>0.5*(1.225*'Vehicle Data'!B$9*'Vehicle Data'!B$7*'WLTP Calculations'!F1095)</f>
        <v>7.1309700000000005</v>
      </c>
      <c r="L1095" s="12">
        <f t="shared" si="229"/>
        <v>7.6751213200000362E-2</v>
      </c>
      <c r="M1095" s="12">
        <f t="shared" si="230"/>
        <v>1.2536031489333392</v>
      </c>
      <c r="N1095" s="12">
        <f t="shared" si="231"/>
        <v>1.5907753461152805</v>
      </c>
      <c r="O1095" s="12">
        <f t="shared" si="223"/>
        <v>111.35427422806963</v>
      </c>
      <c r="P1095" s="12">
        <f t="shared" si="224"/>
        <v>0</v>
      </c>
      <c r="Q1095" s="9">
        <f t="shared" si="232"/>
        <v>169946.08334800389</v>
      </c>
      <c r="R1095" s="9">
        <f t="shared" si="225"/>
        <v>169.9460833480039</v>
      </c>
      <c r="S1095" s="9">
        <f t="shared" si="233"/>
        <v>66087.44194679214</v>
      </c>
      <c r="T1095" s="38">
        <f t="shared" si="226"/>
        <v>66.08744194679214</v>
      </c>
      <c r="U1095" s="38">
        <f t="shared" si="227"/>
        <v>4295.6837265414888</v>
      </c>
      <c r="V1095" s="34"/>
      <c r="W1095" s="34"/>
      <c r="X1095" s="34"/>
      <c r="Y1095" s="34"/>
      <c r="Z1095" s="34"/>
      <c r="AA1095" s="34"/>
      <c r="AB1095" s="34"/>
      <c r="AC1095" s="34"/>
      <c r="AD1095" s="34"/>
      <c r="AE1095" s="34"/>
      <c r="AF1095" s="34"/>
      <c r="AG1095" s="34"/>
    </row>
    <row r="1096" spans="2:33" x14ac:dyDescent="0.75">
      <c r="B1096" s="6" t="s">
        <v>10</v>
      </c>
      <c r="C1096" s="6">
        <v>1092</v>
      </c>
      <c r="D1096" s="6">
        <v>70</v>
      </c>
      <c r="E1096" s="6">
        <f t="shared" si="221"/>
        <v>16.416666666666668</v>
      </c>
      <c r="F1096" s="12">
        <v>59.1</v>
      </c>
      <c r="G1096" s="12">
        <f t="shared" si="228"/>
        <v>0.18055555555555536</v>
      </c>
      <c r="H1096" s="12">
        <f t="shared" si="222"/>
        <v>0.65000000000000213</v>
      </c>
      <c r="I1096" s="12">
        <f>'Vehicle Data'!$B$6*'WLTP Calculations'!G1096</f>
        <v>52.846083333333283</v>
      </c>
      <c r="J1096" s="12">
        <f>'Vehicle Data'!$B$6*9.81*'Vehicle Data'!$B$8</f>
        <v>57.42499320000001</v>
      </c>
      <c r="K1096" s="12">
        <f>0.5*(1.225*'Vehicle Data'!B$9*'Vehicle Data'!B$7*'WLTP Calculations'!F1096)</f>
        <v>7.1673525000000007</v>
      </c>
      <c r="L1096" s="12">
        <f t="shared" si="229"/>
        <v>0.11743842903333329</v>
      </c>
      <c r="M1096" s="12">
        <f t="shared" si="230"/>
        <v>1.9279475432972217</v>
      </c>
      <c r="N1096" s="12">
        <f t="shared" si="231"/>
        <v>2.3863887467509248</v>
      </c>
      <c r="O1096" s="12">
        <f t="shared" si="223"/>
        <v>169.43360101931566</v>
      </c>
      <c r="P1096" s="12">
        <f t="shared" si="224"/>
        <v>0</v>
      </c>
      <c r="Q1096" s="9">
        <f t="shared" si="232"/>
        <v>170115.51694902321</v>
      </c>
      <c r="R1096" s="9">
        <f t="shared" si="225"/>
        <v>170.1155169490232</v>
      </c>
      <c r="S1096" s="9">
        <f t="shared" si="233"/>
        <v>66087.44194679214</v>
      </c>
      <c r="T1096" s="38">
        <f t="shared" si="226"/>
        <v>66.08744194679214</v>
      </c>
      <c r="U1096" s="38">
        <f t="shared" si="227"/>
        <v>4295.6837265414888</v>
      </c>
      <c r="V1096" s="34"/>
      <c r="W1096" s="34"/>
      <c r="X1096" s="34"/>
      <c r="Y1096" s="34"/>
      <c r="Z1096" s="34"/>
      <c r="AA1096" s="34"/>
      <c r="AB1096" s="34"/>
      <c r="AC1096" s="34"/>
      <c r="AD1096" s="34"/>
      <c r="AE1096" s="34"/>
      <c r="AF1096" s="34"/>
      <c r="AG1096" s="34"/>
    </row>
    <row r="1097" spans="2:33" x14ac:dyDescent="0.75">
      <c r="B1097" s="6" t="s">
        <v>10</v>
      </c>
      <c r="C1097" s="6">
        <v>1093</v>
      </c>
      <c r="D1097" s="6">
        <v>71</v>
      </c>
      <c r="E1097" s="6">
        <f t="shared" si="221"/>
        <v>16.694444444444443</v>
      </c>
      <c r="F1097" s="12">
        <v>60.1</v>
      </c>
      <c r="G1097" s="12">
        <f t="shared" si="228"/>
        <v>0.36111111111111072</v>
      </c>
      <c r="H1097" s="12">
        <f t="shared" si="222"/>
        <v>1.3000000000000007</v>
      </c>
      <c r="I1097" s="12">
        <f>'Vehicle Data'!$B$6*'WLTP Calculations'!G1097</f>
        <v>105.69216666666657</v>
      </c>
      <c r="J1097" s="12">
        <f>'Vehicle Data'!$B$6*9.81*'Vehicle Data'!$B$8</f>
        <v>57.42499320000001</v>
      </c>
      <c r="K1097" s="12">
        <f>0.5*(1.225*'Vehicle Data'!B$9*'Vehicle Data'!B$7*'WLTP Calculations'!F1097)</f>
        <v>7.2886275000000005</v>
      </c>
      <c r="L1097" s="12">
        <f t="shared" si="229"/>
        <v>0.17040578736666656</v>
      </c>
      <c r="M1097" s="12">
        <f t="shared" si="230"/>
        <v>2.8448299502046277</v>
      </c>
      <c r="N1097" s="12">
        <f t="shared" si="231"/>
        <v>2.9888672353138901</v>
      </c>
      <c r="O1097" s="12">
        <f t="shared" si="223"/>
        <v>215.19844094260009</v>
      </c>
      <c r="P1097" s="12">
        <f t="shared" si="224"/>
        <v>0</v>
      </c>
      <c r="Q1097" s="9">
        <f t="shared" si="232"/>
        <v>170330.7153899658</v>
      </c>
      <c r="R1097" s="9">
        <f t="shared" si="225"/>
        <v>170.3307153899658</v>
      </c>
      <c r="S1097" s="9">
        <f t="shared" si="233"/>
        <v>66087.44194679214</v>
      </c>
      <c r="T1097" s="38">
        <f t="shared" si="226"/>
        <v>66.08744194679214</v>
      </c>
      <c r="U1097" s="38">
        <f t="shared" si="227"/>
        <v>4295.6837265414888</v>
      </c>
      <c r="V1097" s="34"/>
      <c r="W1097" s="34"/>
      <c r="X1097" s="34"/>
      <c r="Y1097" s="34"/>
      <c r="Z1097" s="34"/>
      <c r="AA1097" s="34"/>
      <c r="AB1097" s="34"/>
      <c r="AC1097" s="34"/>
      <c r="AD1097" s="34"/>
      <c r="AE1097" s="34"/>
      <c r="AF1097" s="34"/>
      <c r="AG1097" s="34"/>
    </row>
    <row r="1098" spans="2:33" x14ac:dyDescent="0.75">
      <c r="B1098" s="6" t="s">
        <v>10</v>
      </c>
      <c r="C1098" s="6">
        <v>1094</v>
      </c>
      <c r="D1098" s="6">
        <v>72</v>
      </c>
      <c r="E1098" s="6">
        <f t="shared" si="221"/>
        <v>17.138888888888889</v>
      </c>
      <c r="F1098" s="12">
        <v>61.7</v>
      </c>
      <c r="G1098" s="12">
        <f t="shared" si="228"/>
        <v>0.40277777777777857</v>
      </c>
      <c r="H1098" s="12">
        <f t="shared" si="222"/>
        <v>1.4499999999999993</v>
      </c>
      <c r="I1098" s="12">
        <f>'Vehicle Data'!$B$6*'WLTP Calculations'!G1098</f>
        <v>117.88741666666691</v>
      </c>
      <c r="J1098" s="12">
        <f>'Vehicle Data'!$B$6*9.81*'Vehicle Data'!$B$8</f>
        <v>57.42499320000001</v>
      </c>
      <c r="K1098" s="12">
        <f>0.5*(1.225*'Vehicle Data'!B$9*'Vehicle Data'!B$7*'WLTP Calculations'!F1098)</f>
        <v>7.4826675000000007</v>
      </c>
      <c r="L1098" s="12">
        <f t="shared" si="229"/>
        <v>0.18279507736666689</v>
      </c>
      <c r="M1098" s="12">
        <f t="shared" si="230"/>
        <v>3.132904520423152</v>
      </c>
      <c r="N1098" s="12">
        <f t="shared" si="231"/>
        <v>2.8471633777949115</v>
      </c>
      <c r="O1098" s="12">
        <f t="shared" si="223"/>
        <v>207.84292657902853</v>
      </c>
      <c r="P1098" s="12">
        <f t="shared" si="224"/>
        <v>0</v>
      </c>
      <c r="Q1098" s="9">
        <f t="shared" si="232"/>
        <v>170538.55831654483</v>
      </c>
      <c r="R1098" s="9">
        <f t="shared" si="225"/>
        <v>170.53855831654482</v>
      </c>
      <c r="S1098" s="9">
        <f t="shared" si="233"/>
        <v>66087.44194679214</v>
      </c>
      <c r="T1098" s="38">
        <f t="shared" si="226"/>
        <v>66.08744194679214</v>
      </c>
      <c r="U1098" s="38">
        <f t="shared" si="227"/>
        <v>4295.6837265414888</v>
      </c>
      <c r="V1098" s="34"/>
      <c r="W1098" s="34"/>
      <c r="X1098" s="34"/>
      <c r="Y1098" s="34"/>
      <c r="Z1098" s="34"/>
      <c r="AA1098" s="34"/>
      <c r="AB1098" s="34"/>
      <c r="AC1098" s="34"/>
      <c r="AD1098" s="34"/>
      <c r="AE1098" s="34"/>
      <c r="AF1098" s="34"/>
      <c r="AG1098" s="34"/>
    </row>
    <row r="1099" spans="2:33" x14ac:dyDescent="0.75">
      <c r="B1099" s="6" t="s">
        <v>10</v>
      </c>
      <c r="C1099" s="6">
        <v>1095</v>
      </c>
      <c r="D1099" s="6">
        <v>73</v>
      </c>
      <c r="E1099" s="6">
        <f t="shared" si="221"/>
        <v>17.5</v>
      </c>
      <c r="F1099" s="12">
        <v>63</v>
      </c>
      <c r="G1099" s="12">
        <f t="shared" si="228"/>
        <v>0.27777777777777857</v>
      </c>
      <c r="H1099" s="12">
        <f t="shared" si="222"/>
        <v>1</v>
      </c>
      <c r="I1099" s="12">
        <f>'Vehicle Data'!$B$6*'WLTP Calculations'!G1099</f>
        <v>81.301666666666904</v>
      </c>
      <c r="J1099" s="12">
        <f>'Vehicle Data'!$B$6*9.81*'Vehicle Data'!$B$8</f>
        <v>57.42499320000001</v>
      </c>
      <c r="K1099" s="12">
        <f>0.5*(1.225*'Vehicle Data'!B$9*'Vehicle Data'!B$7*'WLTP Calculations'!F1099)</f>
        <v>7.6403250000000007</v>
      </c>
      <c r="L1099" s="12">
        <f t="shared" si="229"/>
        <v>0.14636698486666691</v>
      </c>
      <c r="M1099" s="12">
        <f t="shared" si="230"/>
        <v>2.5614222351666709</v>
      </c>
      <c r="N1099" s="12">
        <f t="shared" si="231"/>
        <v>2.1807917698875023</v>
      </c>
      <c r="O1099" s="12">
        <f t="shared" si="223"/>
        <v>161.37859097167518</v>
      </c>
      <c r="P1099" s="12">
        <f t="shared" si="224"/>
        <v>0</v>
      </c>
      <c r="Q1099" s="9">
        <f t="shared" si="232"/>
        <v>170699.9369075165</v>
      </c>
      <c r="R1099" s="9">
        <f t="shared" si="225"/>
        <v>170.6999369075165</v>
      </c>
      <c r="S1099" s="9">
        <f t="shared" si="233"/>
        <v>66087.44194679214</v>
      </c>
      <c r="T1099" s="38">
        <f t="shared" si="226"/>
        <v>66.08744194679214</v>
      </c>
      <c r="U1099" s="38">
        <f t="shared" si="227"/>
        <v>4295.6837265414888</v>
      </c>
      <c r="V1099" s="34"/>
      <c r="W1099" s="34"/>
      <c r="X1099" s="34"/>
      <c r="Y1099" s="34"/>
      <c r="Z1099" s="34"/>
      <c r="AA1099" s="34"/>
      <c r="AB1099" s="34"/>
      <c r="AC1099" s="34"/>
      <c r="AD1099" s="34"/>
      <c r="AE1099" s="34"/>
      <c r="AF1099" s="34"/>
      <c r="AG1099" s="34"/>
    </row>
    <row r="1100" spans="2:33" x14ac:dyDescent="0.75">
      <c r="B1100" s="6" t="s">
        <v>10</v>
      </c>
      <c r="C1100" s="6">
        <v>1096</v>
      </c>
      <c r="D1100" s="6">
        <v>74</v>
      </c>
      <c r="E1100" s="6">
        <f t="shared" si="221"/>
        <v>17.694444444444446</v>
      </c>
      <c r="F1100" s="12">
        <v>63.7</v>
      </c>
      <c r="G1100" s="12">
        <f t="shared" si="228"/>
        <v>0.125</v>
      </c>
      <c r="H1100" s="12">
        <f t="shared" si="222"/>
        <v>0.44999999999999929</v>
      </c>
      <c r="I1100" s="12">
        <f>'Vehicle Data'!$B$6*'WLTP Calculations'!G1100</f>
        <v>36.585750000000004</v>
      </c>
      <c r="J1100" s="12">
        <f>'Vehicle Data'!$B$6*9.81*'Vehicle Data'!$B$8</f>
        <v>57.42499320000001</v>
      </c>
      <c r="K1100" s="12">
        <f>0.5*(1.225*'Vehicle Data'!B$9*'Vehicle Data'!B$7*'WLTP Calculations'!F1100)</f>
        <v>7.7252175000000012</v>
      </c>
      <c r="L1100" s="12">
        <f t="shared" si="229"/>
        <v>0.1017359607</v>
      </c>
      <c r="M1100" s="12">
        <f t="shared" si="230"/>
        <v>1.8001613046083336</v>
      </c>
      <c r="N1100" s="12">
        <f t="shared" si="231"/>
        <v>1.4063488062249982</v>
      </c>
      <c r="O1100" s="12">
        <f t="shared" si="223"/>
        <v>105.47616046687487</v>
      </c>
      <c r="P1100" s="12">
        <f t="shared" si="224"/>
        <v>0</v>
      </c>
      <c r="Q1100" s="9">
        <f t="shared" si="232"/>
        <v>170805.41306798338</v>
      </c>
      <c r="R1100" s="9">
        <f t="shared" si="225"/>
        <v>170.80541306798338</v>
      </c>
      <c r="S1100" s="9">
        <f t="shared" si="233"/>
        <v>66087.44194679214</v>
      </c>
      <c r="T1100" s="38">
        <f t="shared" si="226"/>
        <v>66.08744194679214</v>
      </c>
      <c r="U1100" s="38">
        <f t="shared" si="227"/>
        <v>4295.6837265414888</v>
      </c>
      <c r="V1100" s="34"/>
      <c r="W1100" s="34"/>
      <c r="X1100" s="34"/>
      <c r="Y1100" s="34"/>
      <c r="Z1100" s="34"/>
      <c r="AA1100" s="34"/>
      <c r="AB1100" s="34"/>
      <c r="AC1100" s="34"/>
      <c r="AD1100" s="34"/>
      <c r="AE1100" s="34"/>
      <c r="AF1100" s="34"/>
      <c r="AG1100" s="34"/>
    </row>
    <row r="1101" spans="2:33" x14ac:dyDescent="0.75">
      <c r="B1101" s="6" t="s">
        <v>10</v>
      </c>
      <c r="C1101" s="6">
        <v>1097</v>
      </c>
      <c r="D1101" s="6">
        <v>75</v>
      </c>
      <c r="E1101" s="6">
        <f t="shared" si="221"/>
        <v>17.75</v>
      </c>
      <c r="F1101" s="12">
        <v>63.9</v>
      </c>
      <c r="G1101" s="12">
        <f t="shared" si="228"/>
        <v>-2.7777777777778567E-2</v>
      </c>
      <c r="H1101" s="12">
        <f t="shared" si="222"/>
        <v>-0.10000000000000142</v>
      </c>
      <c r="I1101" s="12">
        <f>'Vehicle Data'!$B$6*'WLTP Calculations'!G1101</f>
        <v>-8.1301666666668986</v>
      </c>
      <c r="J1101" s="12">
        <f>'Vehicle Data'!$B$6*9.81*'Vehicle Data'!$B$8</f>
        <v>57.42499320000001</v>
      </c>
      <c r="K1101" s="12">
        <f>0.5*(1.225*'Vehicle Data'!B$9*'Vehicle Data'!B$7*'WLTP Calculations'!F1101)</f>
        <v>7.7494725000000004</v>
      </c>
      <c r="L1101" s="12">
        <f t="shared" si="229"/>
        <v>5.7044299033333114E-2</v>
      </c>
      <c r="M1101" s="12">
        <f t="shared" si="230"/>
        <v>1.0125363078416627</v>
      </c>
      <c r="N1101" s="12">
        <f t="shared" si="231"/>
        <v>0.50701447618240292</v>
      </c>
      <c r="O1101" s="12">
        <f t="shared" si="223"/>
        <v>38.533100189862623</v>
      </c>
      <c r="P1101" s="12">
        <f t="shared" si="224"/>
        <v>0</v>
      </c>
      <c r="Q1101" s="9">
        <f t="shared" si="232"/>
        <v>170843.94616817325</v>
      </c>
      <c r="R1101" s="9">
        <f t="shared" si="225"/>
        <v>170.84394616817326</v>
      </c>
      <c r="S1101" s="9">
        <f t="shared" si="233"/>
        <v>66087.44194679214</v>
      </c>
      <c r="T1101" s="38">
        <f t="shared" si="226"/>
        <v>66.08744194679214</v>
      </c>
      <c r="U1101" s="38">
        <f t="shared" si="227"/>
        <v>4295.6837265414888</v>
      </c>
      <c r="V1101" s="34"/>
      <c r="W1101" s="34"/>
      <c r="X1101" s="34"/>
      <c r="Y1101" s="34"/>
      <c r="Z1101" s="34"/>
      <c r="AA1101" s="34"/>
      <c r="AB1101" s="34"/>
      <c r="AC1101" s="34"/>
      <c r="AD1101" s="34"/>
      <c r="AE1101" s="34"/>
      <c r="AF1101" s="34"/>
      <c r="AG1101" s="34"/>
    </row>
    <row r="1102" spans="2:33" x14ac:dyDescent="0.75">
      <c r="B1102" s="6" t="s">
        <v>10</v>
      </c>
      <c r="C1102" s="6">
        <v>1098</v>
      </c>
      <c r="D1102" s="6">
        <v>76</v>
      </c>
      <c r="E1102" s="6">
        <f t="shared" si="221"/>
        <v>17.638888888888889</v>
      </c>
      <c r="F1102" s="12">
        <v>63.5</v>
      </c>
      <c r="G1102" s="12">
        <f t="shared" si="228"/>
        <v>-0.22222222222222321</v>
      </c>
      <c r="H1102" s="12">
        <f t="shared" si="222"/>
        <v>-0.80000000000000071</v>
      </c>
      <c r="I1102" s="12">
        <f>'Vehicle Data'!$B$6*'WLTP Calculations'!G1102</f>
        <v>-65.041333333333625</v>
      </c>
      <c r="J1102" s="12">
        <f>'Vehicle Data'!$B$6*9.81*'Vehicle Data'!$B$8</f>
        <v>57.42499320000001</v>
      </c>
      <c r="K1102" s="12">
        <f>0.5*(1.225*'Vehicle Data'!B$9*'Vehicle Data'!B$7*'WLTP Calculations'!F1102)</f>
        <v>7.7009625000000002</v>
      </c>
      <c r="L1102" s="12">
        <f t="shared" si="229"/>
        <v>8.4622366666384786E-5</v>
      </c>
      <c r="M1102" s="12">
        <f t="shared" si="230"/>
        <v>1.4926445231431761E-3</v>
      </c>
      <c r="N1102" s="12">
        <f t="shared" si="231"/>
        <v>-0.56256890165833628</v>
      </c>
      <c r="O1102" s="12">
        <f t="shared" si="223"/>
        <v>0</v>
      </c>
      <c r="P1102" s="12">
        <f t="shared" si="224"/>
        <v>-43.317805427691894</v>
      </c>
      <c r="Q1102" s="9">
        <f t="shared" si="232"/>
        <v>170843.94616817325</v>
      </c>
      <c r="R1102" s="9">
        <f t="shared" si="225"/>
        <v>170.84394616817326</v>
      </c>
      <c r="S1102" s="9">
        <f t="shared" si="233"/>
        <v>66130.759752219834</v>
      </c>
      <c r="T1102" s="38">
        <f t="shared" si="226"/>
        <v>66.130759752219831</v>
      </c>
      <c r="U1102" s="38">
        <f t="shared" si="227"/>
        <v>4298.4993838942892</v>
      </c>
      <c r="V1102" s="34"/>
      <c r="W1102" s="34"/>
      <c r="X1102" s="34"/>
      <c r="Y1102" s="34"/>
      <c r="Z1102" s="34"/>
      <c r="AA1102" s="34"/>
      <c r="AB1102" s="34"/>
      <c r="AC1102" s="34"/>
      <c r="AD1102" s="34"/>
      <c r="AE1102" s="34"/>
      <c r="AF1102" s="34"/>
      <c r="AG1102" s="34"/>
    </row>
    <row r="1103" spans="2:33" x14ac:dyDescent="0.75">
      <c r="B1103" s="6" t="s">
        <v>10</v>
      </c>
      <c r="C1103" s="6">
        <v>1099</v>
      </c>
      <c r="D1103" s="6">
        <v>77</v>
      </c>
      <c r="E1103" s="6">
        <f t="shared" si="221"/>
        <v>17.305555555555554</v>
      </c>
      <c r="F1103" s="12">
        <v>62.3</v>
      </c>
      <c r="G1103" s="12">
        <f t="shared" si="228"/>
        <v>-0.44444444444444464</v>
      </c>
      <c r="H1103" s="12">
        <f t="shared" si="222"/>
        <v>-1.6000000000000014</v>
      </c>
      <c r="I1103" s="12">
        <f>'Vehicle Data'!$B$6*'WLTP Calculations'!G1103</f>
        <v>-130.08266666666674</v>
      </c>
      <c r="J1103" s="12">
        <f>'Vehicle Data'!$B$6*9.81*'Vehicle Data'!$B$8</f>
        <v>57.42499320000001</v>
      </c>
      <c r="K1103" s="12">
        <f>0.5*(1.225*'Vehicle Data'!B$9*'Vehicle Data'!B$7*'WLTP Calculations'!F1103)</f>
        <v>7.5554325000000002</v>
      </c>
      <c r="L1103" s="12">
        <f t="shared" si="229"/>
        <v>-6.5102240966666725E-2</v>
      </c>
      <c r="M1103" s="12">
        <f t="shared" si="230"/>
        <v>-1.1266304478398157</v>
      </c>
      <c r="N1103" s="12">
        <f t="shared" si="231"/>
        <v>-1.1786679940990725</v>
      </c>
      <c r="O1103" s="12">
        <f t="shared" si="223"/>
        <v>0</v>
      </c>
      <c r="P1103" s="12">
        <f t="shared" si="224"/>
        <v>-91.936103539727654</v>
      </c>
      <c r="Q1103" s="9">
        <f t="shared" si="232"/>
        <v>170843.94616817325</v>
      </c>
      <c r="R1103" s="9">
        <f t="shared" si="225"/>
        <v>170.84394616817326</v>
      </c>
      <c r="S1103" s="9">
        <f t="shared" si="233"/>
        <v>66222.695855759564</v>
      </c>
      <c r="T1103" s="38">
        <f t="shared" si="226"/>
        <v>66.222695855759568</v>
      </c>
      <c r="U1103" s="38">
        <f t="shared" si="227"/>
        <v>4304.4752306243718</v>
      </c>
      <c r="V1103" s="34"/>
      <c r="W1103" s="34"/>
      <c r="X1103" s="34"/>
      <c r="Y1103" s="34"/>
      <c r="Z1103" s="34"/>
      <c r="AA1103" s="34"/>
      <c r="AB1103" s="34"/>
      <c r="AC1103" s="34"/>
      <c r="AD1103" s="34"/>
      <c r="AE1103" s="34"/>
      <c r="AF1103" s="34"/>
      <c r="AG1103" s="34"/>
    </row>
    <row r="1104" spans="2:33" x14ac:dyDescent="0.75">
      <c r="B1104" s="6" t="s">
        <v>10</v>
      </c>
      <c r="C1104" s="6">
        <v>1100</v>
      </c>
      <c r="D1104" s="6">
        <v>78</v>
      </c>
      <c r="E1104" s="6">
        <f t="shared" si="221"/>
        <v>16.75</v>
      </c>
      <c r="F1104" s="12">
        <v>60.3</v>
      </c>
      <c r="G1104" s="12">
        <f t="shared" si="228"/>
        <v>-0.47222222222222143</v>
      </c>
      <c r="H1104" s="12">
        <f t="shared" si="222"/>
        <v>-1.6999999999999993</v>
      </c>
      <c r="I1104" s="12">
        <f>'Vehicle Data'!$B$6*'WLTP Calculations'!G1104</f>
        <v>-138.21283333333312</v>
      </c>
      <c r="J1104" s="12">
        <f>'Vehicle Data'!$B$6*9.81*'Vehicle Data'!$B$8</f>
        <v>57.42499320000001</v>
      </c>
      <c r="K1104" s="12">
        <f>0.5*(1.225*'Vehicle Data'!B$9*'Vehicle Data'!B$7*'WLTP Calculations'!F1104)</f>
        <v>7.3128824999999997</v>
      </c>
      <c r="L1104" s="12">
        <f t="shared" si="229"/>
        <v>-7.3474957633333102E-2</v>
      </c>
      <c r="M1104" s="12">
        <f t="shared" si="230"/>
        <v>-1.2307055403583294</v>
      </c>
      <c r="N1104" s="12">
        <f t="shared" si="231"/>
        <v>-0.71898807797129527</v>
      </c>
      <c r="O1104" s="12">
        <f t="shared" si="223"/>
        <v>0</v>
      </c>
      <c r="P1104" s="12">
        <f t="shared" si="224"/>
        <v>-56.800058159732323</v>
      </c>
      <c r="Q1104" s="9">
        <f t="shared" si="232"/>
        <v>170843.94616817325</v>
      </c>
      <c r="R1104" s="9">
        <f t="shared" si="225"/>
        <v>170.84394616817326</v>
      </c>
      <c r="S1104" s="9">
        <f t="shared" si="233"/>
        <v>66279.495913919294</v>
      </c>
      <c r="T1104" s="38">
        <f t="shared" si="226"/>
        <v>66.279495913919291</v>
      </c>
      <c r="U1104" s="38">
        <f t="shared" si="227"/>
        <v>4308.1672344047538</v>
      </c>
      <c r="V1104" s="34"/>
      <c r="W1104" s="34"/>
      <c r="X1104" s="34"/>
      <c r="Y1104" s="34"/>
      <c r="Z1104" s="34"/>
      <c r="AA1104" s="34"/>
      <c r="AB1104" s="34"/>
      <c r="AC1104" s="34"/>
      <c r="AD1104" s="34"/>
      <c r="AE1104" s="34"/>
      <c r="AF1104" s="34"/>
      <c r="AG1104" s="34"/>
    </row>
    <row r="1105" spans="2:33" x14ac:dyDescent="0.75">
      <c r="B1105" s="6" t="s">
        <v>10</v>
      </c>
      <c r="C1105" s="6">
        <v>1101</v>
      </c>
      <c r="D1105" s="6">
        <v>79</v>
      </c>
      <c r="E1105" s="6">
        <f t="shared" si="221"/>
        <v>16.361111111111111</v>
      </c>
      <c r="F1105" s="12">
        <v>58.9</v>
      </c>
      <c r="G1105" s="12">
        <f t="shared" si="228"/>
        <v>-0.26388888888888928</v>
      </c>
      <c r="H1105" s="12">
        <f t="shared" si="222"/>
        <v>-0.94999999999999929</v>
      </c>
      <c r="I1105" s="12">
        <f>'Vehicle Data'!$B$6*'WLTP Calculations'!G1105</f>
        <v>-77.236583333333456</v>
      </c>
      <c r="J1105" s="12">
        <f>'Vehicle Data'!$B$6*9.81*'Vehicle Data'!$B$8</f>
        <v>57.42499320000001</v>
      </c>
      <c r="K1105" s="12">
        <f>0.5*(1.225*'Vehicle Data'!B$9*'Vehicle Data'!B$7*'WLTP Calculations'!F1105)</f>
        <v>7.1430975000000005</v>
      </c>
      <c r="L1105" s="12">
        <f t="shared" si="229"/>
        <v>-1.2668492633333446E-2</v>
      </c>
      <c r="M1105" s="12">
        <f t="shared" si="230"/>
        <v>-0.2072706155842611</v>
      </c>
      <c r="N1105" s="12">
        <f t="shared" si="231"/>
        <v>0.38661947001527597</v>
      </c>
      <c r="O1105" s="12">
        <f t="shared" si="223"/>
        <v>30.929557601222079</v>
      </c>
      <c r="P1105" s="12">
        <f t="shared" si="224"/>
        <v>0</v>
      </c>
      <c r="Q1105" s="9">
        <f t="shared" si="232"/>
        <v>170874.87572577447</v>
      </c>
      <c r="R1105" s="9">
        <f t="shared" si="225"/>
        <v>170.87487572577447</v>
      </c>
      <c r="S1105" s="9">
        <f t="shared" si="233"/>
        <v>66279.495913919294</v>
      </c>
      <c r="T1105" s="38">
        <f t="shared" si="226"/>
        <v>66.279495913919291</v>
      </c>
      <c r="U1105" s="38">
        <f t="shared" si="227"/>
        <v>4308.1672344047538</v>
      </c>
      <c r="V1105" s="34"/>
      <c r="W1105" s="34"/>
      <c r="X1105" s="34"/>
      <c r="Y1105" s="34"/>
      <c r="Z1105" s="34"/>
      <c r="AA1105" s="34"/>
      <c r="AB1105" s="34"/>
      <c r="AC1105" s="34"/>
      <c r="AD1105" s="34"/>
      <c r="AE1105" s="34"/>
      <c r="AF1105" s="34"/>
      <c r="AG1105" s="34"/>
    </row>
    <row r="1106" spans="2:33" x14ac:dyDescent="0.75">
      <c r="B1106" s="6" t="s">
        <v>10</v>
      </c>
      <c r="C1106" s="6">
        <v>1102</v>
      </c>
      <c r="D1106" s="6">
        <v>80</v>
      </c>
      <c r="E1106" s="6">
        <f t="shared" si="221"/>
        <v>16.222222222222221</v>
      </c>
      <c r="F1106" s="12">
        <v>58.4</v>
      </c>
      <c r="G1106" s="12">
        <f t="shared" si="228"/>
        <v>-1.3888888888889284E-2</v>
      </c>
      <c r="H1106" s="12">
        <f t="shared" si="222"/>
        <v>-5.0000000000000711E-2</v>
      </c>
      <c r="I1106" s="12">
        <f>'Vehicle Data'!$B$6*'WLTP Calculations'!G1106</f>
        <v>-4.0650833333334493</v>
      </c>
      <c r="J1106" s="12">
        <f>'Vehicle Data'!$B$6*9.81*'Vehicle Data'!$B$8</f>
        <v>57.42499320000001</v>
      </c>
      <c r="K1106" s="12">
        <f>0.5*(1.225*'Vehicle Data'!B$9*'Vehicle Data'!B$7*'WLTP Calculations'!F1106)</f>
        <v>7.0824600000000002</v>
      </c>
      <c r="L1106" s="12">
        <f t="shared" si="229"/>
        <v>6.0442369866666561E-2</v>
      </c>
      <c r="M1106" s="12">
        <f t="shared" si="230"/>
        <v>0.98050955561481301</v>
      </c>
      <c r="N1106" s="12">
        <f t="shared" si="231"/>
        <v>1.6150290606074065</v>
      </c>
      <c r="O1106" s="12">
        <f t="shared" si="223"/>
        <v>130.81735390919994</v>
      </c>
      <c r="P1106" s="12">
        <f t="shared" si="224"/>
        <v>0</v>
      </c>
      <c r="Q1106" s="9">
        <f t="shared" si="232"/>
        <v>171005.69307968367</v>
      </c>
      <c r="R1106" s="9">
        <f t="shared" si="225"/>
        <v>171.00569307968368</v>
      </c>
      <c r="S1106" s="9">
        <f t="shared" si="233"/>
        <v>66279.495913919294</v>
      </c>
      <c r="T1106" s="38">
        <f t="shared" si="226"/>
        <v>66.279495913919291</v>
      </c>
      <c r="U1106" s="38">
        <f t="shared" si="227"/>
        <v>4308.1672344047538</v>
      </c>
      <c r="V1106" s="34"/>
      <c r="W1106" s="34"/>
      <c r="X1106" s="34"/>
      <c r="Y1106" s="34"/>
      <c r="Z1106" s="34"/>
      <c r="AA1106" s="34"/>
      <c r="AB1106" s="34"/>
      <c r="AC1106" s="34"/>
      <c r="AD1106" s="34"/>
      <c r="AE1106" s="34"/>
      <c r="AF1106" s="34"/>
      <c r="AG1106" s="34"/>
    </row>
    <row r="1107" spans="2:33" x14ac:dyDescent="0.75">
      <c r="B1107" s="6" t="s">
        <v>10</v>
      </c>
      <c r="C1107" s="6">
        <v>1103</v>
      </c>
      <c r="D1107" s="6">
        <v>81</v>
      </c>
      <c r="E1107" s="6">
        <f t="shared" si="221"/>
        <v>16.333333333333332</v>
      </c>
      <c r="F1107" s="12">
        <v>58.8</v>
      </c>
      <c r="G1107" s="12">
        <f t="shared" si="228"/>
        <v>0.25</v>
      </c>
      <c r="H1107" s="12">
        <f t="shared" si="222"/>
        <v>0.90000000000000213</v>
      </c>
      <c r="I1107" s="12">
        <f>'Vehicle Data'!$B$6*'WLTP Calculations'!G1107</f>
        <v>73.171500000000009</v>
      </c>
      <c r="J1107" s="12">
        <f>'Vehicle Data'!$B$6*9.81*'Vehicle Data'!$B$8</f>
        <v>57.42499320000001</v>
      </c>
      <c r="K1107" s="12">
        <f>0.5*(1.225*'Vehicle Data'!B$9*'Vehicle Data'!B$7*'WLTP Calculations'!F1107)</f>
        <v>7.1309700000000005</v>
      </c>
      <c r="L1107" s="12">
        <f t="shared" si="229"/>
        <v>0.13772746320000001</v>
      </c>
      <c r="M1107" s="12">
        <f t="shared" si="230"/>
        <v>2.2495485656</v>
      </c>
      <c r="N1107" s="12">
        <f t="shared" si="231"/>
        <v>2.8555549251574064</v>
      </c>
      <c r="O1107" s="12">
        <f t="shared" si="223"/>
        <v>234.15550386290732</v>
      </c>
      <c r="P1107" s="12">
        <f t="shared" si="224"/>
        <v>0</v>
      </c>
      <c r="Q1107" s="9">
        <f t="shared" si="232"/>
        <v>171239.84858354658</v>
      </c>
      <c r="R1107" s="9">
        <f t="shared" si="225"/>
        <v>171.23984858354657</v>
      </c>
      <c r="S1107" s="9">
        <f t="shared" si="233"/>
        <v>66279.495913919294</v>
      </c>
      <c r="T1107" s="38">
        <f t="shared" si="226"/>
        <v>66.279495913919291</v>
      </c>
      <c r="U1107" s="38">
        <f t="shared" si="227"/>
        <v>4308.1672344047538</v>
      </c>
      <c r="V1107" s="34"/>
      <c r="W1107" s="34"/>
      <c r="X1107" s="34"/>
      <c r="Y1107" s="34"/>
      <c r="Z1107" s="34"/>
      <c r="AA1107" s="34"/>
      <c r="AB1107" s="34"/>
      <c r="AC1107" s="34"/>
      <c r="AD1107" s="34"/>
      <c r="AE1107" s="34"/>
      <c r="AF1107" s="34"/>
      <c r="AG1107" s="34"/>
    </row>
    <row r="1108" spans="2:33" x14ac:dyDescent="0.75">
      <c r="B1108" s="6" t="s">
        <v>10</v>
      </c>
      <c r="C1108" s="6">
        <v>1104</v>
      </c>
      <c r="D1108" s="6">
        <v>82</v>
      </c>
      <c r="E1108" s="6">
        <f t="shared" si="221"/>
        <v>16.722222222222221</v>
      </c>
      <c r="F1108" s="12">
        <v>60.2</v>
      </c>
      <c r="G1108" s="12">
        <f t="shared" si="228"/>
        <v>0.48611111111111072</v>
      </c>
      <c r="H1108" s="12">
        <f t="shared" si="222"/>
        <v>1.75</v>
      </c>
      <c r="I1108" s="12">
        <f>'Vehicle Data'!$B$6*'WLTP Calculations'!G1108</f>
        <v>142.27791666666656</v>
      </c>
      <c r="J1108" s="12">
        <f>'Vehicle Data'!$B$6*9.81*'Vehicle Data'!$B$8</f>
        <v>57.42499320000001</v>
      </c>
      <c r="K1108" s="12">
        <f>0.5*(1.225*'Vehicle Data'!B$9*'Vehicle Data'!B$7*'WLTP Calculations'!F1108)</f>
        <v>7.3007550000000005</v>
      </c>
      <c r="L1108" s="12">
        <f t="shared" si="229"/>
        <v>0.20700366486666658</v>
      </c>
      <c r="M1108" s="12">
        <f t="shared" si="230"/>
        <v>3.4615612847148132</v>
      </c>
      <c r="N1108" s="12">
        <f t="shared" si="231"/>
        <v>3.5944895469097222</v>
      </c>
      <c r="O1108" s="12">
        <f t="shared" si="223"/>
        <v>298.34263239350696</v>
      </c>
      <c r="P1108" s="12">
        <f t="shared" si="224"/>
        <v>0</v>
      </c>
      <c r="Q1108" s="9">
        <f t="shared" si="232"/>
        <v>171538.19121594008</v>
      </c>
      <c r="R1108" s="9">
        <f t="shared" si="225"/>
        <v>171.53819121594009</v>
      </c>
      <c r="S1108" s="9">
        <f t="shared" si="233"/>
        <v>66279.495913919294</v>
      </c>
      <c r="T1108" s="38">
        <f t="shared" si="226"/>
        <v>66.279495913919291</v>
      </c>
      <c r="U1108" s="38">
        <f t="shared" si="227"/>
        <v>4308.1672344047538</v>
      </c>
      <c r="V1108" s="34"/>
      <c r="W1108" s="34"/>
      <c r="X1108" s="34"/>
      <c r="Y1108" s="34"/>
      <c r="Z1108" s="34"/>
      <c r="AA1108" s="34"/>
      <c r="AB1108" s="34"/>
      <c r="AC1108" s="34"/>
      <c r="AD1108" s="34"/>
      <c r="AE1108" s="34"/>
      <c r="AF1108" s="34"/>
      <c r="AG1108" s="34"/>
    </row>
    <row r="1109" spans="2:33" x14ac:dyDescent="0.75">
      <c r="B1109" s="6" t="s">
        <v>10</v>
      </c>
      <c r="C1109" s="6">
        <v>1105</v>
      </c>
      <c r="D1109" s="6">
        <v>83</v>
      </c>
      <c r="E1109" s="6">
        <f t="shared" si="221"/>
        <v>17.305555555555554</v>
      </c>
      <c r="F1109" s="12">
        <v>62.3</v>
      </c>
      <c r="G1109" s="12">
        <f t="shared" si="228"/>
        <v>0.51388888888888928</v>
      </c>
      <c r="H1109" s="12">
        <f t="shared" si="222"/>
        <v>1.8499999999999979</v>
      </c>
      <c r="I1109" s="12">
        <f>'Vehicle Data'!$B$6*'WLTP Calculations'!G1109</f>
        <v>150.40808333333348</v>
      </c>
      <c r="J1109" s="12">
        <f>'Vehicle Data'!$B$6*9.81*'Vehicle Data'!$B$8</f>
        <v>57.42499320000001</v>
      </c>
      <c r="K1109" s="12">
        <f>0.5*(1.225*'Vehicle Data'!B$9*'Vehicle Data'!B$7*'WLTP Calculations'!F1109)</f>
        <v>7.5554325000000002</v>
      </c>
      <c r="L1109" s="12">
        <f t="shared" si="229"/>
        <v>0.21538850903333348</v>
      </c>
      <c r="M1109" s="12">
        <f t="shared" si="230"/>
        <v>3.7274178091046317</v>
      </c>
      <c r="N1109" s="12">
        <f t="shared" si="231"/>
        <v>3.2358398084731537</v>
      </c>
      <c r="O1109" s="12">
        <f t="shared" si="223"/>
        <v>271.8105439117449</v>
      </c>
      <c r="P1109" s="12">
        <f t="shared" si="224"/>
        <v>0</v>
      </c>
      <c r="Q1109" s="9">
        <f t="shared" si="232"/>
        <v>171810.00175985182</v>
      </c>
      <c r="R1109" s="9">
        <f t="shared" si="225"/>
        <v>171.81000175985181</v>
      </c>
      <c r="S1109" s="9">
        <f t="shared" si="233"/>
        <v>66279.495913919294</v>
      </c>
      <c r="T1109" s="38">
        <f t="shared" si="226"/>
        <v>66.279495913919291</v>
      </c>
      <c r="U1109" s="38">
        <f t="shared" si="227"/>
        <v>4308.1672344047538</v>
      </c>
      <c r="V1109" s="34"/>
      <c r="W1109" s="34"/>
      <c r="X1109" s="34"/>
      <c r="Y1109" s="34"/>
      <c r="Z1109" s="34"/>
      <c r="AA1109" s="34"/>
      <c r="AB1109" s="34"/>
      <c r="AC1109" s="34"/>
      <c r="AD1109" s="34"/>
      <c r="AE1109" s="34"/>
      <c r="AF1109" s="34"/>
      <c r="AG1109" s="34"/>
    </row>
    <row r="1110" spans="2:33" x14ac:dyDescent="0.75">
      <c r="B1110" s="6" t="s">
        <v>10</v>
      </c>
      <c r="C1110" s="6">
        <v>1106</v>
      </c>
      <c r="D1110" s="6">
        <v>84</v>
      </c>
      <c r="E1110" s="6">
        <f t="shared" si="221"/>
        <v>17.75</v>
      </c>
      <c r="F1110" s="12">
        <v>63.9</v>
      </c>
      <c r="G1110" s="12">
        <f t="shared" si="228"/>
        <v>0.30555555555555713</v>
      </c>
      <c r="H1110" s="12">
        <f t="shared" si="222"/>
        <v>1.1000000000000014</v>
      </c>
      <c r="I1110" s="12">
        <f>'Vehicle Data'!$B$6*'WLTP Calculations'!G1110</f>
        <v>89.431833333333813</v>
      </c>
      <c r="J1110" s="12">
        <f>'Vehicle Data'!$B$6*9.81*'Vehicle Data'!$B$8</f>
        <v>57.42499320000001</v>
      </c>
      <c r="K1110" s="12">
        <f>0.5*(1.225*'Vehicle Data'!B$9*'Vehicle Data'!B$7*'WLTP Calculations'!F1110)</f>
        <v>7.7494725000000004</v>
      </c>
      <c r="L1110" s="12">
        <f t="shared" si="229"/>
        <v>0.15460629903333381</v>
      </c>
      <c r="M1110" s="12">
        <f t="shared" si="230"/>
        <v>2.7442618078416752</v>
      </c>
      <c r="N1110" s="12">
        <f t="shared" si="231"/>
        <v>2.1387192032472271</v>
      </c>
      <c r="O1110" s="12">
        <f t="shared" si="223"/>
        <v>181.79113227601431</v>
      </c>
      <c r="P1110" s="12">
        <f t="shared" si="224"/>
        <v>0</v>
      </c>
      <c r="Q1110" s="9">
        <f t="shared" si="232"/>
        <v>171991.79289212782</v>
      </c>
      <c r="R1110" s="9">
        <f t="shared" si="225"/>
        <v>171.99179289212782</v>
      </c>
      <c r="S1110" s="9">
        <f t="shared" si="233"/>
        <v>66279.495913919294</v>
      </c>
      <c r="T1110" s="38">
        <f t="shared" si="226"/>
        <v>66.279495913919291</v>
      </c>
      <c r="U1110" s="38">
        <f t="shared" si="227"/>
        <v>4308.1672344047538</v>
      </c>
      <c r="V1110" s="34"/>
      <c r="W1110" s="34"/>
      <c r="X1110" s="34"/>
      <c r="Y1110" s="34"/>
      <c r="Z1110" s="34"/>
      <c r="AA1110" s="34"/>
      <c r="AB1110" s="34"/>
      <c r="AC1110" s="34"/>
      <c r="AD1110" s="34"/>
      <c r="AE1110" s="34"/>
      <c r="AF1110" s="34"/>
      <c r="AG1110" s="34"/>
    </row>
    <row r="1111" spans="2:33" x14ac:dyDescent="0.75">
      <c r="B1111" s="6" t="s">
        <v>10</v>
      </c>
      <c r="C1111" s="6">
        <v>1107</v>
      </c>
      <c r="D1111" s="6">
        <v>85</v>
      </c>
      <c r="E1111" s="6">
        <f t="shared" si="221"/>
        <v>17.916666666666668</v>
      </c>
      <c r="F1111" s="12">
        <v>64.5</v>
      </c>
      <c r="G1111" s="12">
        <f t="shared" si="228"/>
        <v>6.9444444444444642E-2</v>
      </c>
      <c r="H1111" s="12">
        <f t="shared" si="222"/>
        <v>0.25000000000000355</v>
      </c>
      <c r="I1111" s="12">
        <f>'Vehicle Data'!$B$6*'WLTP Calculations'!G1111</f>
        <v>20.325416666666726</v>
      </c>
      <c r="J1111" s="12">
        <f>'Vehicle Data'!$B$6*9.81*'Vehicle Data'!$B$8</f>
        <v>57.42499320000001</v>
      </c>
      <c r="K1111" s="12">
        <f>0.5*(1.225*'Vehicle Data'!B$9*'Vehicle Data'!B$7*'WLTP Calculations'!F1111)</f>
        <v>7.8222375000000008</v>
      </c>
      <c r="L1111" s="12">
        <f t="shared" si="229"/>
        <v>8.5572647366666726E-2</v>
      </c>
      <c r="M1111" s="12">
        <f t="shared" si="230"/>
        <v>1.533176598652779</v>
      </c>
      <c r="N1111" s="12">
        <f t="shared" si="231"/>
        <v>0.98648093535601822</v>
      </c>
      <c r="O1111" s="12">
        <f t="shared" si="223"/>
        <v>84.837360440617573</v>
      </c>
      <c r="P1111" s="12">
        <f t="shared" si="224"/>
        <v>0</v>
      </c>
      <c r="Q1111" s="9">
        <f t="shared" si="232"/>
        <v>172076.63025256843</v>
      </c>
      <c r="R1111" s="9">
        <f t="shared" si="225"/>
        <v>172.07663025256844</v>
      </c>
      <c r="S1111" s="9">
        <f t="shared" si="233"/>
        <v>66279.495913919294</v>
      </c>
      <c r="T1111" s="38">
        <f t="shared" si="226"/>
        <v>66.279495913919291</v>
      </c>
      <c r="U1111" s="38">
        <f t="shared" si="227"/>
        <v>4308.1672344047538</v>
      </c>
      <c r="V1111" s="34"/>
      <c r="W1111" s="34"/>
      <c r="X1111" s="34"/>
      <c r="Y1111" s="34"/>
      <c r="Z1111" s="34"/>
      <c r="AA1111" s="34"/>
      <c r="AB1111" s="34"/>
      <c r="AC1111" s="34"/>
      <c r="AD1111" s="34"/>
      <c r="AE1111" s="34"/>
      <c r="AF1111" s="34"/>
      <c r="AG1111" s="34"/>
    </row>
    <row r="1112" spans="2:33" x14ac:dyDescent="0.75">
      <c r="B1112" s="6" t="s">
        <v>10</v>
      </c>
      <c r="C1112" s="6">
        <v>1108</v>
      </c>
      <c r="D1112" s="6">
        <v>86</v>
      </c>
      <c r="E1112" s="6">
        <f t="shared" si="221"/>
        <v>17.888888888888889</v>
      </c>
      <c r="F1112" s="12">
        <v>64.400000000000006</v>
      </c>
      <c r="G1112" s="12">
        <f t="shared" si="228"/>
        <v>-0.13888888888888928</v>
      </c>
      <c r="H1112" s="12">
        <f t="shared" si="222"/>
        <v>-0.5</v>
      </c>
      <c r="I1112" s="12">
        <f>'Vehicle Data'!$B$6*'WLTP Calculations'!G1112</f>
        <v>-40.650833333333452</v>
      </c>
      <c r="J1112" s="12">
        <f>'Vehicle Data'!$B$6*9.81*'Vehicle Data'!$B$8</f>
        <v>57.42499320000001</v>
      </c>
      <c r="K1112" s="12">
        <f>0.5*(1.225*'Vehicle Data'!B$9*'Vehicle Data'!B$7*'WLTP Calculations'!F1112)</f>
        <v>7.8101100000000008</v>
      </c>
      <c r="L1112" s="12">
        <f t="shared" si="229"/>
        <v>2.458426986666656E-2</v>
      </c>
      <c r="M1112" s="12">
        <f t="shared" si="230"/>
        <v>0.43978527205925738</v>
      </c>
      <c r="N1112" s="12">
        <f t="shared" si="231"/>
        <v>-6.6175254671761691E-2</v>
      </c>
      <c r="O1112" s="12">
        <f t="shared" si="223"/>
        <v>0</v>
      </c>
      <c r="P1112" s="12">
        <f t="shared" si="224"/>
        <v>-5.7572471564432668</v>
      </c>
      <c r="Q1112" s="9">
        <f t="shared" si="232"/>
        <v>172076.63025256843</v>
      </c>
      <c r="R1112" s="9">
        <f t="shared" si="225"/>
        <v>172.07663025256844</v>
      </c>
      <c r="S1112" s="9">
        <f t="shared" si="233"/>
        <v>66285.253161075743</v>
      </c>
      <c r="T1112" s="38">
        <f t="shared" si="226"/>
        <v>66.285253161075744</v>
      </c>
      <c r="U1112" s="38">
        <f t="shared" si="227"/>
        <v>4308.5414554699237</v>
      </c>
      <c r="V1112" s="34"/>
      <c r="W1112" s="34"/>
      <c r="X1112" s="34"/>
      <c r="Y1112" s="34"/>
      <c r="Z1112" s="34"/>
      <c r="AA1112" s="34"/>
      <c r="AB1112" s="34"/>
      <c r="AC1112" s="34"/>
      <c r="AD1112" s="34"/>
      <c r="AE1112" s="34"/>
      <c r="AF1112" s="34"/>
      <c r="AG1112" s="34"/>
    </row>
    <row r="1113" spans="2:33" x14ac:dyDescent="0.75">
      <c r="B1113" s="6" t="s">
        <v>10</v>
      </c>
      <c r="C1113" s="6">
        <v>1109</v>
      </c>
      <c r="D1113" s="6">
        <v>87</v>
      </c>
      <c r="E1113" s="6">
        <f t="shared" si="221"/>
        <v>17.638888888888889</v>
      </c>
      <c r="F1113" s="12">
        <v>63.5</v>
      </c>
      <c r="G1113" s="12">
        <f t="shared" si="228"/>
        <v>-0.33333333333333393</v>
      </c>
      <c r="H1113" s="12">
        <f t="shared" si="222"/>
        <v>-1.2000000000000028</v>
      </c>
      <c r="I1113" s="12">
        <f>'Vehicle Data'!$B$6*'WLTP Calculations'!G1113</f>
        <v>-97.562000000000182</v>
      </c>
      <c r="J1113" s="12">
        <f>'Vehicle Data'!$B$6*9.81*'Vehicle Data'!$B$8</f>
        <v>57.42499320000001</v>
      </c>
      <c r="K1113" s="12">
        <f>0.5*(1.225*'Vehicle Data'!B$9*'Vehicle Data'!B$7*'WLTP Calculations'!F1113)</f>
        <v>7.7009625000000002</v>
      </c>
      <c r="L1113" s="12">
        <f t="shared" si="229"/>
        <v>-3.2436044300000168E-2</v>
      </c>
      <c r="M1113" s="12">
        <f t="shared" si="230"/>
        <v>-0.57213578140278076</v>
      </c>
      <c r="N1113" s="12">
        <f t="shared" si="231"/>
        <v>-0.53193985666435384</v>
      </c>
      <c r="O1113" s="12">
        <f t="shared" si="223"/>
        <v>0</v>
      </c>
      <c r="P1113" s="12">
        <f t="shared" si="224"/>
        <v>-46.810707386463136</v>
      </c>
      <c r="Q1113" s="9">
        <f t="shared" si="232"/>
        <v>172076.63025256843</v>
      </c>
      <c r="R1113" s="9">
        <f t="shared" si="225"/>
        <v>172.07663025256844</v>
      </c>
      <c r="S1113" s="9">
        <f t="shared" si="233"/>
        <v>66332.06386846221</v>
      </c>
      <c r="T1113" s="38">
        <f t="shared" si="226"/>
        <v>66.332063868462214</v>
      </c>
      <c r="U1113" s="38">
        <f t="shared" si="227"/>
        <v>4311.5841514500435</v>
      </c>
      <c r="V1113" s="34"/>
      <c r="W1113" s="34"/>
      <c r="X1113" s="34"/>
      <c r="Y1113" s="34"/>
      <c r="Z1113" s="34"/>
      <c r="AA1113" s="34"/>
      <c r="AB1113" s="34"/>
      <c r="AC1113" s="34"/>
      <c r="AD1113" s="34"/>
      <c r="AE1113" s="34"/>
      <c r="AF1113" s="34"/>
      <c r="AG1113" s="34"/>
    </row>
    <row r="1114" spans="2:33" x14ac:dyDescent="0.75">
      <c r="B1114" s="6" t="s">
        <v>10</v>
      </c>
      <c r="C1114" s="6">
        <v>1110</v>
      </c>
      <c r="D1114" s="6">
        <v>88</v>
      </c>
      <c r="E1114" s="6">
        <f t="shared" si="221"/>
        <v>17.222222222222221</v>
      </c>
      <c r="F1114" s="12">
        <v>62</v>
      </c>
      <c r="G1114" s="12">
        <f t="shared" si="228"/>
        <v>-0.31944444444444464</v>
      </c>
      <c r="H1114" s="12">
        <f t="shared" si="222"/>
        <v>-1.1499999999999986</v>
      </c>
      <c r="I1114" s="12">
        <f>'Vehicle Data'!$B$6*'WLTP Calculations'!G1114</f>
        <v>-93.496916666666735</v>
      </c>
      <c r="J1114" s="12">
        <f>'Vehicle Data'!$B$6*9.81*'Vehicle Data'!$B$8</f>
        <v>57.42499320000001</v>
      </c>
      <c r="K1114" s="12">
        <f>0.5*(1.225*'Vehicle Data'!B$9*'Vehicle Data'!B$7*'WLTP Calculations'!F1114)</f>
        <v>7.5190500000000009</v>
      </c>
      <c r="L1114" s="12">
        <f t="shared" si="229"/>
        <v>-2.8552873466666726E-2</v>
      </c>
      <c r="M1114" s="12">
        <f t="shared" si="230"/>
        <v>-0.49174393192592691</v>
      </c>
      <c r="N1114" s="12">
        <f t="shared" si="231"/>
        <v>6.3455272903700843E-2</v>
      </c>
      <c r="O1114" s="12">
        <f t="shared" si="223"/>
        <v>5.6475192884293755</v>
      </c>
      <c r="P1114" s="12">
        <f t="shared" si="224"/>
        <v>0</v>
      </c>
      <c r="Q1114" s="9">
        <f t="shared" si="232"/>
        <v>172082.27777185687</v>
      </c>
      <c r="R1114" s="9">
        <f t="shared" si="225"/>
        <v>172.08227777185687</v>
      </c>
      <c r="S1114" s="9">
        <f t="shared" si="233"/>
        <v>66332.06386846221</v>
      </c>
      <c r="T1114" s="38">
        <f t="shared" si="226"/>
        <v>66.332063868462214</v>
      </c>
      <c r="U1114" s="38">
        <f t="shared" si="227"/>
        <v>4311.5841514500435</v>
      </c>
      <c r="V1114" s="34"/>
      <c r="W1114" s="34"/>
      <c r="X1114" s="34"/>
      <c r="Y1114" s="34"/>
      <c r="Z1114" s="34"/>
      <c r="AA1114" s="34"/>
      <c r="AB1114" s="34"/>
      <c r="AC1114" s="34"/>
      <c r="AD1114" s="34"/>
      <c r="AE1114" s="34"/>
      <c r="AF1114" s="34"/>
      <c r="AG1114" s="34"/>
    </row>
    <row r="1115" spans="2:33" x14ac:dyDescent="0.75">
      <c r="B1115" s="6" t="s">
        <v>10</v>
      </c>
      <c r="C1115" s="6">
        <v>1111</v>
      </c>
      <c r="D1115" s="6">
        <v>89</v>
      </c>
      <c r="E1115" s="6">
        <f t="shared" si="221"/>
        <v>17</v>
      </c>
      <c r="F1115" s="12">
        <v>61.2</v>
      </c>
      <c r="G1115" s="12">
        <f t="shared" si="228"/>
        <v>-9.7222222222223209E-2</v>
      </c>
      <c r="H1115" s="12">
        <f t="shared" si="222"/>
        <v>-0.35000000000000142</v>
      </c>
      <c r="I1115" s="12">
        <f>'Vehicle Data'!$B$6*'WLTP Calculations'!G1115</f>
        <v>-28.455583333333625</v>
      </c>
      <c r="J1115" s="12">
        <f>'Vehicle Data'!$B$6*9.81*'Vehicle Data'!$B$8</f>
        <v>57.42499320000001</v>
      </c>
      <c r="K1115" s="12">
        <f>0.5*(1.225*'Vehicle Data'!B$9*'Vehicle Data'!B$7*'WLTP Calculations'!F1115)</f>
        <v>7.4220300000000012</v>
      </c>
      <c r="L1115" s="12">
        <f t="shared" si="229"/>
        <v>3.6391439866666389E-2</v>
      </c>
      <c r="M1115" s="12">
        <f t="shared" si="230"/>
        <v>0.6186544777333286</v>
      </c>
      <c r="N1115" s="12">
        <f t="shared" si="231"/>
        <v>1.3460661908912019</v>
      </c>
      <c r="O1115" s="12">
        <f t="shared" si="223"/>
        <v>121.14595718020817</v>
      </c>
      <c r="P1115" s="12">
        <f t="shared" si="224"/>
        <v>0</v>
      </c>
      <c r="Q1115" s="9">
        <f t="shared" si="232"/>
        <v>172203.42372903708</v>
      </c>
      <c r="R1115" s="9">
        <f t="shared" si="225"/>
        <v>172.20342372903707</v>
      </c>
      <c r="S1115" s="9">
        <f t="shared" si="233"/>
        <v>66332.06386846221</v>
      </c>
      <c r="T1115" s="38">
        <f t="shared" si="226"/>
        <v>66.332063868462214</v>
      </c>
      <c r="U1115" s="38">
        <f t="shared" si="227"/>
        <v>4311.5841514500435</v>
      </c>
      <c r="V1115" s="34"/>
      <c r="W1115" s="34"/>
      <c r="X1115" s="34"/>
      <c r="Y1115" s="34"/>
      <c r="Z1115" s="34"/>
      <c r="AA1115" s="34"/>
      <c r="AB1115" s="34"/>
      <c r="AC1115" s="34"/>
      <c r="AD1115" s="34"/>
      <c r="AE1115" s="34"/>
      <c r="AF1115" s="34"/>
      <c r="AG1115" s="34"/>
    </row>
    <row r="1116" spans="2:33" x14ac:dyDescent="0.75">
      <c r="B1116" s="6" t="s">
        <v>10</v>
      </c>
      <c r="C1116" s="6">
        <v>1112</v>
      </c>
      <c r="D1116" s="6">
        <v>90</v>
      </c>
      <c r="E1116" s="6">
        <f t="shared" si="221"/>
        <v>17.027777777777775</v>
      </c>
      <c r="F1116" s="12">
        <v>61.3</v>
      </c>
      <c r="G1116" s="12">
        <f t="shared" si="228"/>
        <v>0.19444444444444464</v>
      </c>
      <c r="H1116" s="12">
        <f t="shared" si="222"/>
        <v>0.69999999999999929</v>
      </c>
      <c r="I1116" s="12">
        <f>'Vehicle Data'!$B$6*'WLTP Calculations'!G1116</f>
        <v>56.91116666666673</v>
      </c>
      <c r="J1116" s="12">
        <f>'Vehicle Data'!$B$6*9.81*'Vehicle Data'!$B$8</f>
        <v>57.42499320000001</v>
      </c>
      <c r="K1116" s="12">
        <f>0.5*(1.225*'Vehicle Data'!B$9*'Vehicle Data'!B$7*'WLTP Calculations'!F1116)</f>
        <v>7.4341575000000004</v>
      </c>
      <c r="L1116" s="12">
        <f t="shared" si="229"/>
        <v>0.12177031736666674</v>
      </c>
      <c r="M1116" s="12">
        <f t="shared" si="230"/>
        <v>2.0734779040490752</v>
      </c>
      <c r="N1116" s="12">
        <f t="shared" si="231"/>
        <v>3.0157696270226899</v>
      </c>
      <c r="O1116" s="12">
        <f t="shared" si="223"/>
        <v>274.43503605906477</v>
      </c>
      <c r="P1116" s="12">
        <f t="shared" si="224"/>
        <v>0</v>
      </c>
      <c r="Q1116" s="9">
        <f t="shared" si="232"/>
        <v>172477.85876509614</v>
      </c>
      <c r="R1116" s="9">
        <f t="shared" si="225"/>
        <v>172.47785876509613</v>
      </c>
      <c r="S1116" s="9">
        <f t="shared" si="233"/>
        <v>66332.06386846221</v>
      </c>
      <c r="T1116" s="38">
        <f t="shared" si="226"/>
        <v>66.332063868462214</v>
      </c>
      <c r="U1116" s="38">
        <f t="shared" si="227"/>
        <v>4311.5841514500435</v>
      </c>
      <c r="V1116" s="34"/>
      <c r="W1116" s="34"/>
      <c r="X1116" s="34"/>
      <c r="Y1116" s="34"/>
      <c r="Z1116" s="34"/>
      <c r="AA1116" s="34"/>
      <c r="AB1116" s="34"/>
      <c r="AC1116" s="34"/>
      <c r="AD1116" s="34"/>
      <c r="AE1116" s="34"/>
      <c r="AF1116" s="34"/>
      <c r="AG1116" s="34"/>
    </row>
    <row r="1117" spans="2:33" x14ac:dyDescent="0.75">
      <c r="B1117" s="6" t="s">
        <v>10</v>
      </c>
      <c r="C1117" s="6">
        <v>1113</v>
      </c>
      <c r="D1117" s="6">
        <v>91</v>
      </c>
      <c r="E1117" s="6">
        <f t="shared" si="221"/>
        <v>17.388888888888889</v>
      </c>
      <c r="F1117" s="12">
        <v>62.6</v>
      </c>
      <c r="G1117" s="12">
        <f t="shared" si="228"/>
        <v>0.55555555555555713</v>
      </c>
      <c r="H1117" s="12">
        <f t="shared" si="222"/>
        <v>2</v>
      </c>
      <c r="I1117" s="12">
        <f>'Vehicle Data'!$B$6*'WLTP Calculations'!G1117</f>
        <v>162.60333333333381</v>
      </c>
      <c r="J1117" s="12">
        <f>'Vehicle Data'!$B$6*9.81*'Vehicle Data'!$B$8</f>
        <v>57.42499320000001</v>
      </c>
      <c r="K1117" s="12">
        <f>0.5*(1.225*'Vehicle Data'!B$9*'Vehicle Data'!B$7*'WLTP Calculations'!F1117)</f>
        <v>7.5918150000000004</v>
      </c>
      <c r="L1117" s="12">
        <f t="shared" si="229"/>
        <v>0.22762014153333382</v>
      </c>
      <c r="M1117" s="12">
        <f t="shared" si="230"/>
        <v>3.9580613499963047</v>
      </c>
      <c r="N1117" s="12">
        <f t="shared" si="231"/>
        <v>4.5625412889856527</v>
      </c>
      <c r="O1117" s="12">
        <f t="shared" si="223"/>
        <v>419.75379858668003</v>
      </c>
      <c r="P1117" s="12">
        <f t="shared" si="224"/>
        <v>0</v>
      </c>
      <c r="Q1117" s="9">
        <f t="shared" si="232"/>
        <v>172897.61256368281</v>
      </c>
      <c r="R1117" s="9">
        <f t="shared" si="225"/>
        <v>172.8976125636828</v>
      </c>
      <c r="S1117" s="9">
        <f t="shared" si="233"/>
        <v>66332.06386846221</v>
      </c>
      <c r="T1117" s="38">
        <f t="shared" si="226"/>
        <v>66.332063868462214</v>
      </c>
      <c r="U1117" s="38">
        <f t="shared" si="227"/>
        <v>4311.5841514500435</v>
      </c>
      <c r="V1117" s="34"/>
      <c r="W1117" s="34"/>
      <c r="X1117" s="34"/>
      <c r="Y1117" s="34"/>
      <c r="Z1117" s="34"/>
      <c r="AA1117" s="34"/>
      <c r="AB1117" s="34"/>
      <c r="AC1117" s="34"/>
      <c r="AD1117" s="34"/>
      <c r="AE1117" s="34"/>
      <c r="AF1117" s="34"/>
      <c r="AG1117" s="34"/>
    </row>
    <row r="1118" spans="2:33" x14ac:dyDescent="0.75">
      <c r="B1118" s="6" t="s">
        <v>10</v>
      </c>
      <c r="C1118" s="6">
        <v>1114</v>
      </c>
      <c r="D1118" s="6">
        <v>92</v>
      </c>
      <c r="E1118" s="6">
        <f t="shared" si="221"/>
        <v>18.138888888888889</v>
      </c>
      <c r="F1118" s="12">
        <v>65.3</v>
      </c>
      <c r="G1118" s="12">
        <f t="shared" si="228"/>
        <v>0.75</v>
      </c>
      <c r="H1118" s="12">
        <f t="shared" si="222"/>
        <v>2.6999999999999993</v>
      </c>
      <c r="I1118" s="12">
        <f>'Vehicle Data'!$B$6*'WLTP Calculations'!G1118</f>
        <v>219.51450000000003</v>
      </c>
      <c r="J1118" s="12">
        <f>'Vehicle Data'!$B$6*9.81*'Vehicle Data'!$B$8</f>
        <v>57.42499320000001</v>
      </c>
      <c r="K1118" s="12">
        <f>0.5*(1.225*'Vehicle Data'!B$9*'Vehicle Data'!B$7*'WLTP Calculations'!F1118)</f>
        <v>7.9192575000000005</v>
      </c>
      <c r="L1118" s="12">
        <f t="shared" si="229"/>
        <v>0.28485875070000005</v>
      </c>
      <c r="M1118" s="12">
        <f t="shared" si="230"/>
        <v>5.1670212279750007</v>
      </c>
      <c r="N1118" s="12">
        <f t="shared" si="231"/>
        <v>4.777833873839354</v>
      </c>
      <c r="O1118" s="12">
        <f t="shared" si="223"/>
        <v>444.33855026705993</v>
      </c>
      <c r="P1118" s="12">
        <f t="shared" si="224"/>
        <v>0</v>
      </c>
      <c r="Q1118" s="9">
        <f t="shared" si="232"/>
        <v>173341.95111394988</v>
      </c>
      <c r="R1118" s="9">
        <f t="shared" si="225"/>
        <v>173.34195111394988</v>
      </c>
      <c r="S1118" s="9">
        <f t="shared" si="233"/>
        <v>66332.06386846221</v>
      </c>
      <c r="T1118" s="38">
        <f t="shared" si="226"/>
        <v>66.332063868462214</v>
      </c>
      <c r="U1118" s="38">
        <f t="shared" si="227"/>
        <v>4311.5841514500435</v>
      </c>
      <c r="V1118" s="34"/>
      <c r="W1118" s="34"/>
      <c r="X1118" s="34"/>
      <c r="Y1118" s="34"/>
      <c r="Z1118" s="34"/>
      <c r="AA1118" s="34"/>
      <c r="AB1118" s="34"/>
      <c r="AC1118" s="34"/>
      <c r="AD1118" s="34"/>
      <c r="AE1118" s="34"/>
      <c r="AF1118" s="34"/>
      <c r="AG1118" s="34"/>
    </row>
    <row r="1119" spans="2:33" x14ac:dyDescent="0.75">
      <c r="B1119" s="6" t="s">
        <v>10</v>
      </c>
      <c r="C1119" s="6">
        <v>1115</v>
      </c>
      <c r="D1119" s="6">
        <v>93</v>
      </c>
      <c r="E1119" s="6">
        <f t="shared" si="221"/>
        <v>18.888888888888889</v>
      </c>
      <c r="F1119" s="12">
        <v>68</v>
      </c>
      <c r="G1119" s="12">
        <f t="shared" si="228"/>
        <v>0.56944444444444464</v>
      </c>
      <c r="H1119" s="12">
        <f t="shared" si="222"/>
        <v>2.0500000000000043</v>
      </c>
      <c r="I1119" s="12">
        <f>'Vehicle Data'!$B$6*'WLTP Calculations'!G1119</f>
        <v>166.66841666666676</v>
      </c>
      <c r="J1119" s="12">
        <f>'Vehicle Data'!$B$6*9.81*'Vehicle Data'!$B$8</f>
        <v>57.42499320000001</v>
      </c>
      <c r="K1119" s="12">
        <f>0.5*(1.225*'Vehicle Data'!B$9*'Vehicle Data'!B$7*'WLTP Calculations'!F1119)</f>
        <v>8.2467000000000006</v>
      </c>
      <c r="L1119" s="12">
        <f t="shared" si="229"/>
        <v>0.23234010986666678</v>
      </c>
      <c r="M1119" s="12">
        <f t="shared" si="230"/>
        <v>4.3886465197037063</v>
      </c>
      <c r="N1119" s="12">
        <f t="shared" si="231"/>
        <v>3.4950710242611116</v>
      </c>
      <c r="O1119" s="12">
        <f t="shared" si="223"/>
        <v>328.5366762805445</v>
      </c>
      <c r="P1119" s="12">
        <f t="shared" si="224"/>
        <v>0</v>
      </c>
      <c r="Q1119" s="9">
        <f t="shared" si="232"/>
        <v>173670.48779023043</v>
      </c>
      <c r="R1119" s="9">
        <f t="shared" si="225"/>
        <v>173.67048779023042</v>
      </c>
      <c r="S1119" s="9">
        <f t="shared" si="233"/>
        <v>66332.06386846221</v>
      </c>
      <c r="T1119" s="38">
        <f t="shared" si="226"/>
        <v>66.332063868462214</v>
      </c>
      <c r="U1119" s="38">
        <f t="shared" si="227"/>
        <v>4311.5841514500435</v>
      </c>
      <c r="V1119" s="34"/>
      <c r="W1119" s="34"/>
      <c r="X1119" s="34"/>
      <c r="Y1119" s="34"/>
      <c r="Z1119" s="34"/>
      <c r="AA1119" s="34"/>
      <c r="AB1119" s="34"/>
      <c r="AC1119" s="34"/>
      <c r="AD1119" s="34"/>
      <c r="AE1119" s="34"/>
      <c r="AF1119" s="34"/>
      <c r="AG1119" s="34"/>
    </row>
    <row r="1120" spans="2:33" x14ac:dyDescent="0.75">
      <c r="B1120" s="6" t="s">
        <v>10</v>
      </c>
      <c r="C1120" s="6">
        <v>1116</v>
      </c>
      <c r="D1120" s="6">
        <v>94</v>
      </c>
      <c r="E1120" s="6">
        <f t="shared" si="221"/>
        <v>19.277777777777779</v>
      </c>
      <c r="F1120" s="12">
        <v>69.400000000000006</v>
      </c>
      <c r="G1120" s="12">
        <f t="shared" si="228"/>
        <v>0.23611111111111072</v>
      </c>
      <c r="H1120" s="12">
        <f t="shared" si="222"/>
        <v>0.85000000000000142</v>
      </c>
      <c r="I1120" s="12">
        <f>'Vehicle Data'!$B$6*'WLTP Calculations'!G1120</f>
        <v>69.106416666666561</v>
      </c>
      <c r="J1120" s="12">
        <f>'Vehicle Data'!$B$6*9.81*'Vehicle Data'!$B$8</f>
        <v>57.42499320000001</v>
      </c>
      <c r="K1120" s="12">
        <f>0.5*(1.225*'Vehicle Data'!B$9*'Vehicle Data'!B$7*'WLTP Calculations'!F1120)</f>
        <v>8.4164850000000015</v>
      </c>
      <c r="L1120" s="12">
        <f t="shared" si="229"/>
        <v>0.13494789486666656</v>
      </c>
      <c r="M1120" s="12">
        <f t="shared" si="230"/>
        <v>2.6014955288185164</v>
      </c>
      <c r="N1120" s="12">
        <f t="shared" si="231"/>
        <v>1.8991297897504609</v>
      </c>
      <c r="O1120" s="12">
        <f t="shared" si="223"/>
        <v>180.41733002629377</v>
      </c>
      <c r="P1120" s="12">
        <f t="shared" si="224"/>
        <v>0</v>
      </c>
      <c r="Q1120" s="9">
        <f t="shared" si="232"/>
        <v>173850.90512025674</v>
      </c>
      <c r="R1120" s="9">
        <f t="shared" si="225"/>
        <v>173.85090512025673</v>
      </c>
      <c r="S1120" s="9">
        <f t="shared" si="233"/>
        <v>66332.06386846221</v>
      </c>
      <c r="T1120" s="38">
        <f t="shared" si="226"/>
        <v>66.332063868462214</v>
      </c>
      <c r="U1120" s="38">
        <f t="shared" si="227"/>
        <v>4311.5841514500435</v>
      </c>
      <c r="V1120" s="34"/>
      <c r="W1120" s="34"/>
      <c r="X1120" s="34"/>
      <c r="Y1120" s="34"/>
      <c r="Z1120" s="34"/>
      <c r="AA1120" s="34"/>
      <c r="AB1120" s="34"/>
      <c r="AC1120" s="34"/>
      <c r="AD1120" s="34"/>
      <c r="AE1120" s="34"/>
      <c r="AF1120" s="34"/>
      <c r="AG1120" s="34"/>
    </row>
    <row r="1121" spans="2:33" x14ac:dyDescent="0.75">
      <c r="B1121" s="6" t="s">
        <v>10</v>
      </c>
      <c r="C1121" s="6">
        <v>1117</v>
      </c>
      <c r="D1121" s="6">
        <v>95</v>
      </c>
      <c r="E1121" s="6">
        <f t="shared" si="221"/>
        <v>19.361111111111111</v>
      </c>
      <c r="F1121" s="12">
        <v>69.7</v>
      </c>
      <c r="G1121" s="12">
        <f t="shared" si="228"/>
        <v>-1.3888888888889284E-2</v>
      </c>
      <c r="H1121" s="12">
        <f t="shared" si="222"/>
        <v>-5.0000000000004263E-2</v>
      </c>
      <c r="I1121" s="12">
        <f>'Vehicle Data'!$B$6*'WLTP Calculations'!G1121</f>
        <v>-4.0650833333334493</v>
      </c>
      <c r="J1121" s="12">
        <f>'Vehicle Data'!$B$6*9.81*'Vehicle Data'!$B$8</f>
        <v>57.42499320000001</v>
      </c>
      <c r="K1121" s="12">
        <f>0.5*(1.225*'Vehicle Data'!B$9*'Vehicle Data'!B$7*'WLTP Calculations'!F1121)</f>
        <v>8.4528675000000018</v>
      </c>
      <c r="L1121" s="12">
        <f t="shared" si="229"/>
        <v>6.1812777366666564E-2</v>
      </c>
      <c r="M1121" s="12">
        <f t="shared" si="230"/>
        <v>1.1967640506824053</v>
      </c>
      <c r="N1121" s="12">
        <f t="shared" si="231"/>
        <v>0.60596669249536661</v>
      </c>
      <c r="O1121" s="12">
        <f t="shared" si="223"/>
        <v>58.172802479555195</v>
      </c>
      <c r="P1121" s="12">
        <f t="shared" si="224"/>
        <v>0</v>
      </c>
      <c r="Q1121" s="9">
        <f t="shared" si="232"/>
        <v>173909.07792273629</v>
      </c>
      <c r="R1121" s="9">
        <f t="shared" si="225"/>
        <v>173.90907792273629</v>
      </c>
      <c r="S1121" s="9">
        <f t="shared" si="233"/>
        <v>66332.06386846221</v>
      </c>
      <c r="T1121" s="38">
        <f t="shared" si="226"/>
        <v>66.332063868462214</v>
      </c>
      <c r="U1121" s="38">
        <f t="shared" si="227"/>
        <v>4311.5841514500435</v>
      </c>
      <c r="V1121" s="34"/>
      <c r="W1121" s="34"/>
      <c r="X1121" s="34"/>
      <c r="Y1121" s="34"/>
      <c r="Z1121" s="34"/>
      <c r="AA1121" s="34"/>
      <c r="AB1121" s="34"/>
      <c r="AC1121" s="34"/>
      <c r="AD1121" s="34"/>
      <c r="AE1121" s="34"/>
      <c r="AF1121" s="34"/>
      <c r="AG1121" s="34"/>
    </row>
    <row r="1122" spans="2:33" x14ac:dyDescent="0.75">
      <c r="B1122" s="6" t="s">
        <v>10</v>
      </c>
      <c r="C1122" s="6">
        <v>1118</v>
      </c>
      <c r="D1122" s="6">
        <v>96</v>
      </c>
      <c r="E1122" s="6">
        <f t="shared" si="221"/>
        <v>19.25</v>
      </c>
      <c r="F1122" s="12">
        <v>69.3</v>
      </c>
      <c r="G1122" s="12">
        <f t="shared" si="228"/>
        <v>-0.22222222222222321</v>
      </c>
      <c r="H1122" s="12">
        <f t="shared" si="222"/>
        <v>-0.80000000000000426</v>
      </c>
      <c r="I1122" s="12">
        <f>'Vehicle Data'!$B$6*'WLTP Calculations'!G1122</f>
        <v>-65.041333333333625</v>
      </c>
      <c r="J1122" s="12">
        <f>'Vehicle Data'!$B$6*9.81*'Vehicle Data'!$B$8</f>
        <v>57.42499320000001</v>
      </c>
      <c r="K1122" s="12">
        <f>0.5*(1.225*'Vehicle Data'!B$9*'Vehicle Data'!B$7*'WLTP Calculations'!F1122)</f>
        <v>8.4043574999999997</v>
      </c>
      <c r="L1122" s="12">
        <f t="shared" si="229"/>
        <v>7.8801736666638434E-4</v>
      </c>
      <c r="M1122" s="12">
        <f t="shared" si="230"/>
        <v>1.5169334308327899E-2</v>
      </c>
      <c r="N1122" s="12">
        <f t="shared" si="231"/>
        <v>-0.29392977872499942</v>
      </c>
      <c r="O1122" s="12">
        <f t="shared" si="223"/>
        <v>0</v>
      </c>
      <c r="P1122" s="12">
        <f t="shared" si="224"/>
        <v>-28.511188536324944</v>
      </c>
      <c r="Q1122" s="9">
        <f t="shared" si="232"/>
        <v>173909.07792273629</v>
      </c>
      <c r="R1122" s="9">
        <f t="shared" si="225"/>
        <v>173.90907792273629</v>
      </c>
      <c r="S1122" s="9">
        <f t="shared" si="233"/>
        <v>66360.575056998539</v>
      </c>
      <c r="T1122" s="38">
        <f t="shared" si="226"/>
        <v>66.360575056998542</v>
      </c>
      <c r="U1122" s="38">
        <f t="shared" si="227"/>
        <v>4313.4373787049053</v>
      </c>
      <c r="V1122" s="34"/>
      <c r="W1122" s="34"/>
      <c r="X1122" s="34"/>
      <c r="Y1122" s="34"/>
      <c r="Z1122" s="34"/>
      <c r="AA1122" s="34"/>
      <c r="AB1122" s="34"/>
      <c r="AC1122" s="34"/>
      <c r="AD1122" s="34"/>
      <c r="AE1122" s="34"/>
      <c r="AF1122" s="34"/>
      <c r="AG1122" s="34"/>
    </row>
    <row r="1123" spans="2:33" x14ac:dyDescent="0.75">
      <c r="B1123" s="6" t="s">
        <v>10</v>
      </c>
      <c r="C1123" s="6">
        <v>1119</v>
      </c>
      <c r="D1123" s="6">
        <v>97</v>
      </c>
      <c r="E1123" s="6">
        <f t="shared" si="221"/>
        <v>18.916666666666664</v>
      </c>
      <c r="F1123" s="12">
        <v>68.099999999999994</v>
      </c>
      <c r="G1123" s="12">
        <f t="shared" si="228"/>
        <v>-0.33333333333333215</v>
      </c>
      <c r="H1123" s="12">
        <f t="shared" si="222"/>
        <v>-1.1999999999999957</v>
      </c>
      <c r="I1123" s="12">
        <f>'Vehicle Data'!$B$6*'WLTP Calculations'!G1123</f>
        <v>-97.561999999999671</v>
      </c>
      <c r="J1123" s="12">
        <f>'Vehicle Data'!$B$6*9.81*'Vehicle Data'!$B$8</f>
        <v>57.42499320000001</v>
      </c>
      <c r="K1123" s="12">
        <f>0.5*(1.225*'Vehicle Data'!B$9*'Vehicle Data'!B$7*'WLTP Calculations'!F1123)</f>
        <v>8.2588275000000007</v>
      </c>
      <c r="L1123" s="12">
        <f t="shared" si="229"/>
        <v>-3.1878179299999657E-2</v>
      </c>
      <c r="M1123" s="12">
        <f t="shared" si="230"/>
        <v>-0.60302889175832675</v>
      </c>
      <c r="N1123" s="12">
        <f t="shared" si="231"/>
        <v>-0.4102110815972152</v>
      </c>
      <c r="O1123" s="12">
        <f t="shared" si="223"/>
        <v>0</v>
      </c>
      <c r="P1123" s="12">
        <f t="shared" si="224"/>
        <v>-40.200685996527092</v>
      </c>
      <c r="Q1123" s="9">
        <f t="shared" si="232"/>
        <v>173909.07792273629</v>
      </c>
      <c r="R1123" s="9">
        <f t="shared" si="225"/>
        <v>173.90907792273629</v>
      </c>
      <c r="S1123" s="9">
        <f t="shared" si="233"/>
        <v>66400.775742995073</v>
      </c>
      <c r="T1123" s="38">
        <f t="shared" si="226"/>
        <v>66.400775742995066</v>
      </c>
      <c r="U1123" s="38">
        <f t="shared" si="227"/>
        <v>4316.0504232946796</v>
      </c>
      <c r="V1123" s="34"/>
      <c r="W1123" s="34"/>
      <c r="X1123" s="34"/>
      <c r="Y1123" s="34"/>
      <c r="Z1123" s="34"/>
      <c r="AA1123" s="34"/>
      <c r="AB1123" s="34"/>
      <c r="AC1123" s="34"/>
      <c r="AD1123" s="34"/>
      <c r="AE1123" s="34"/>
      <c r="AF1123" s="34"/>
      <c r="AG1123" s="34"/>
    </row>
    <row r="1124" spans="2:33" x14ac:dyDescent="0.75">
      <c r="B1124" s="6" t="s">
        <v>10</v>
      </c>
      <c r="C1124" s="6">
        <v>1120</v>
      </c>
      <c r="D1124" s="6">
        <v>98</v>
      </c>
      <c r="E1124" s="6">
        <f t="shared" si="221"/>
        <v>18.583333333333336</v>
      </c>
      <c r="F1124" s="12">
        <v>66.900000000000006</v>
      </c>
      <c r="G1124" s="12">
        <f t="shared" si="228"/>
        <v>-0.26388888888888751</v>
      </c>
      <c r="H1124" s="12">
        <f t="shared" si="222"/>
        <v>-0.94999999999999574</v>
      </c>
      <c r="I1124" s="12">
        <f>'Vehicle Data'!$B$6*'WLTP Calculations'!G1124</f>
        <v>-77.236583333332945</v>
      </c>
      <c r="J1124" s="12">
        <f>'Vehicle Data'!$B$6*9.81*'Vehicle Data'!$B$8</f>
        <v>57.42499320000001</v>
      </c>
      <c r="K1124" s="12">
        <f>0.5*(1.225*'Vehicle Data'!B$9*'Vehicle Data'!B$7*'WLTP Calculations'!F1124)</f>
        <v>8.1132975000000016</v>
      </c>
      <c r="L1124" s="12">
        <f t="shared" si="229"/>
        <v>-1.1698292633332934E-2</v>
      </c>
      <c r="M1124" s="12">
        <f t="shared" si="230"/>
        <v>-0.21739327143610371</v>
      </c>
      <c r="N1124" s="12">
        <f t="shared" si="231"/>
        <v>4.4596803287500514E-2</v>
      </c>
      <c r="O1124" s="12">
        <f t="shared" si="223"/>
        <v>4.4150835254625509</v>
      </c>
      <c r="P1124" s="12">
        <f t="shared" si="224"/>
        <v>0</v>
      </c>
      <c r="Q1124" s="9">
        <f t="shared" si="232"/>
        <v>173913.49300626176</v>
      </c>
      <c r="R1124" s="9">
        <f t="shared" si="225"/>
        <v>173.91349300626177</v>
      </c>
      <c r="S1124" s="9">
        <f t="shared" si="233"/>
        <v>66400.775742995073</v>
      </c>
      <c r="T1124" s="38">
        <f t="shared" si="226"/>
        <v>66.400775742995066</v>
      </c>
      <c r="U1124" s="38">
        <f t="shared" si="227"/>
        <v>4316.0504232946796</v>
      </c>
      <c r="V1124" s="34"/>
      <c r="W1124" s="34"/>
      <c r="X1124" s="34"/>
      <c r="Y1124" s="34"/>
      <c r="Z1124" s="34"/>
      <c r="AA1124" s="34"/>
      <c r="AB1124" s="34"/>
      <c r="AC1124" s="34"/>
      <c r="AD1124" s="34"/>
      <c r="AE1124" s="34"/>
      <c r="AF1124" s="34"/>
      <c r="AG1124" s="34"/>
    </row>
    <row r="1125" spans="2:33" x14ac:dyDescent="0.75">
      <c r="B1125" s="6" t="s">
        <v>10</v>
      </c>
      <c r="C1125" s="6">
        <v>1121</v>
      </c>
      <c r="D1125" s="6">
        <v>99</v>
      </c>
      <c r="E1125" s="6">
        <f t="shared" si="221"/>
        <v>18.388888888888889</v>
      </c>
      <c r="F1125" s="12">
        <v>66.2</v>
      </c>
      <c r="G1125" s="12">
        <f t="shared" si="228"/>
        <v>-0.16666666666666785</v>
      </c>
      <c r="H1125" s="12">
        <f t="shared" si="222"/>
        <v>-0.60000000000000142</v>
      </c>
      <c r="I1125" s="12">
        <f>'Vehicle Data'!$B$6*'WLTP Calculations'!G1125</f>
        <v>-48.781000000000354</v>
      </c>
      <c r="J1125" s="12">
        <f>'Vehicle Data'!$B$6*9.81*'Vehicle Data'!$B$8</f>
        <v>57.42499320000001</v>
      </c>
      <c r="K1125" s="12">
        <f>0.5*(1.225*'Vehicle Data'!B$9*'Vehicle Data'!B$7*'WLTP Calculations'!F1125)</f>
        <v>8.0284050000000011</v>
      </c>
      <c r="L1125" s="12">
        <f t="shared" si="229"/>
        <v>1.6672398199999654E-2</v>
      </c>
      <c r="M1125" s="12">
        <f t="shared" si="230"/>
        <v>0.30658687801110474</v>
      </c>
      <c r="N1125" s="12">
        <f t="shared" si="231"/>
        <v>0.26778186997638626</v>
      </c>
      <c r="O1125" s="12">
        <f t="shared" si="223"/>
        <v>26.778186997638624</v>
      </c>
      <c r="P1125" s="12">
        <f t="shared" si="224"/>
        <v>0</v>
      </c>
      <c r="Q1125" s="9">
        <f t="shared" si="232"/>
        <v>173940.2711932594</v>
      </c>
      <c r="R1125" s="9">
        <f t="shared" si="225"/>
        <v>173.94027119325941</v>
      </c>
      <c r="S1125" s="9">
        <f t="shared" si="233"/>
        <v>66400.775742995073</v>
      </c>
      <c r="T1125" s="38">
        <f t="shared" si="226"/>
        <v>66.400775742995066</v>
      </c>
      <c r="U1125" s="38">
        <f t="shared" si="227"/>
        <v>4316.0504232946796</v>
      </c>
      <c r="V1125" s="34"/>
      <c r="W1125" s="34"/>
      <c r="X1125" s="34"/>
      <c r="Y1125" s="34"/>
      <c r="Z1125" s="34"/>
      <c r="AA1125" s="34"/>
      <c r="AB1125" s="34"/>
      <c r="AC1125" s="34"/>
      <c r="AD1125" s="34"/>
      <c r="AE1125" s="34"/>
      <c r="AF1125" s="34"/>
      <c r="AG1125" s="34"/>
    </row>
    <row r="1126" spans="2:33" x14ac:dyDescent="0.75">
      <c r="B1126" s="6" t="s">
        <v>10</v>
      </c>
      <c r="C1126" s="6">
        <v>1122</v>
      </c>
      <c r="D1126" s="6">
        <v>100</v>
      </c>
      <c r="E1126" s="6">
        <f t="shared" si="221"/>
        <v>18.25</v>
      </c>
      <c r="F1126" s="12">
        <v>65.7</v>
      </c>
      <c r="G1126" s="12">
        <f t="shared" si="228"/>
        <v>-0.18055555555555536</v>
      </c>
      <c r="H1126" s="12">
        <f t="shared" si="222"/>
        <v>-0.64999999999999858</v>
      </c>
      <c r="I1126" s="12">
        <f>'Vehicle Data'!$B$6*'WLTP Calculations'!G1126</f>
        <v>-52.846083333333283</v>
      </c>
      <c r="J1126" s="12">
        <f>'Vehicle Data'!$B$6*9.81*'Vehicle Data'!$B$8</f>
        <v>57.42499320000001</v>
      </c>
      <c r="K1126" s="12">
        <f>0.5*(1.225*'Vehicle Data'!B$9*'Vehicle Data'!B$7*'WLTP Calculations'!F1126)</f>
        <v>7.9677675000000008</v>
      </c>
      <c r="L1126" s="12">
        <f t="shared" si="229"/>
        <v>1.2546677366666727E-2</v>
      </c>
      <c r="M1126" s="12">
        <f t="shared" si="230"/>
        <v>0.22897686194166778</v>
      </c>
      <c r="N1126" s="12">
        <f t="shared" si="231"/>
        <v>-0.21299825471018263</v>
      </c>
      <c r="O1126" s="12">
        <f t="shared" si="223"/>
        <v>0</v>
      </c>
      <c r="P1126" s="12">
        <f t="shared" si="224"/>
        <v>-21.512823725728445</v>
      </c>
      <c r="Q1126" s="9">
        <f t="shared" si="232"/>
        <v>173940.2711932594</v>
      </c>
      <c r="R1126" s="9">
        <f t="shared" si="225"/>
        <v>173.94027119325941</v>
      </c>
      <c r="S1126" s="9">
        <f t="shared" si="233"/>
        <v>66422.288566720803</v>
      </c>
      <c r="T1126" s="38">
        <f t="shared" si="226"/>
        <v>66.422288566720809</v>
      </c>
      <c r="U1126" s="38">
        <f t="shared" si="227"/>
        <v>4317.4487568368522</v>
      </c>
      <c r="V1126" s="34"/>
      <c r="W1126" s="34"/>
      <c r="X1126" s="34"/>
      <c r="Y1126" s="34"/>
      <c r="Z1126" s="34"/>
      <c r="AA1126" s="34"/>
      <c r="AB1126" s="34"/>
      <c r="AC1126" s="34"/>
      <c r="AD1126" s="34"/>
      <c r="AE1126" s="34"/>
      <c r="AF1126" s="34"/>
      <c r="AG1126" s="34"/>
    </row>
    <row r="1127" spans="2:33" x14ac:dyDescent="0.75">
      <c r="B1127" s="6" t="s">
        <v>10</v>
      </c>
      <c r="C1127" s="6">
        <v>1123</v>
      </c>
      <c r="D1127" s="6">
        <v>101</v>
      </c>
      <c r="E1127" s="6">
        <f t="shared" si="221"/>
        <v>18.027777777777779</v>
      </c>
      <c r="F1127" s="12">
        <v>64.900000000000006</v>
      </c>
      <c r="G1127" s="12">
        <f t="shared" si="228"/>
        <v>-0.34722222222222143</v>
      </c>
      <c r="H1127" s="12">
        <f t="shared" si="222"/>
        <v>-1.25</v>
      </c>
      <c r="I1127" s="12">
        <f>'Vehicle Data'!$B$6*'WLTP Calculations'!G1127</f>
        <v>-101.62708333333312</v>
      </c>
      <c r="J1127" s="12">
        <f>'Vehicle Data'!$B$6*9.81*'Vehicle Data'!$B$8</f>
        <v>57.42499320000001</v>
      </c>
      <c r="K1127" s="12">
        <f>0.5*(1.225*'Vehicle Data'!B$9*'Vehicle Data'!B$7*'WLTP Calculations'!F1127)</f>
        <v>7.8707475000000011</v>
      </c>
      <c r="L1127" s="12">
        <f t="shared" si="229"/>
        <v>-3.6331342633333111E-2</v>
      </c>
      <c r="M1127" s="12">
        <f t="shared" si="230"/>
        <v>-0.65497337136203304</v>
      </c>
      <c r="N1127" s="12">
        <f t="shared" si="231"/>
        <v>-1.3975351912958325</v>
      </c>
      <c r="O1127" s="12">
        <f t="shared" si="223"/>
        <v>0</v>
      </c>
      <c r="P1127" s="12">
        <f t="shared" si="224"/>
        <v>-142.54858951217491</v>
      </c>
      <c r="Q1127" s="9">
        <f t="shared" si="232"/>
        <v>173940.2711932594</v>
      </c>
      <c r="R1127" s="9">
        <f t="shared" si="225"/>
        <v>173.94027119325941</v>
      </c>
      <c r="S1127" s="9">
        <f t="shared" si="233"/>
        <v>66564.837156232985</v>
      </c>
      <c r="T1127" s="38">
        <f t="shared" si="226"/>
        <v>66.564837156232983</v>
      </c>
      <c r="U1127" s="38">
        <f t="shared" si="227"/>
        <v>4326.7144151551438</v>
      </c>
      <c r="V1127" s="34"/>
      <c r="W1127" s="34"/>
      <c r="X1127" s="34"/>
      <c r="Y1127" s="34"/>
      <c r="Z1127" s="34"/>
      <c r="AA1127" s="34"/>
      <c r="AB1127" s="34"/>
      <c r="AC1127" s="34"/>
      <c r="AD1127" s="34"/>
      <c r="AE1127" s="34"/>
      <c r="AF1127" s="34"/>
      <c r="AG1127" s="34"/>
    </row>
    <row r="1128" spans="2:33" x14ac:dyDescent="0.75">
      <c r="B1128" s="6" t="s">
        <v>10</v>
      </c>
      <c r="C1128" s="6">
        <v>1124</v>
      </c>
      <c r="D1128" s="6">
        <v>102</v>
      </c>
      <c r="E1128" s="6">
        <f t="shared" si="221"/>
        <v>17.555555555555557</v>
      </c>
      <c r="F1128" s="12">
        <v>63.2</v>
      </c>
      <c r="G1128" s="12">
        <f t="shared" si="228"/>
        <v>-0.63888888888888928</v>
      </c>
      <c r="H1128" s="12">
        <f t="shared" si="222"/>
        <v>-2.3000000000000043</v>
      </c>
      <c r="I1128" s="12">
        <f>'Vehicle Data'!$B$6*'WLTP Calculations'!G1128</f>
        <v>-186.99383333333347</v>
      </c>
      <c r="J1128" s="12">
        <f>'Vehicle Data'!$B$6*9.81*'Vehicle Data'!$B$8</f>
        <v>57.42499320000001</v>
      </c>
      <c r="K1128" s="12">
        <f>0.5*(1.225*'Vehicle Data'!B$9*'Vehicle Data'!B$7*'WLTP Calculations'!F1128)</f>
        <v>7.6645800000000008</v>
      </c>
      <c r="L1128" s="12">
        <f t="shared" si="229"/>
        <v>-0.12190426013333346</v>
      </c>
      <c r="M1128" s="12">
        <f t="shared" si="230"/>
        <v>-2.1400970112296318</v>
      </c>
      <c r="N1128" s="12">
        <f t="shared" si="231"/>
        <v>-3.0472041924606534</v>
      </c>
      <c r="O1128" s="12">
        <f t="shared" si="223"/>
        <v>0</v>
      </c>
      <c r="P1128" s="12">
        <f t="shared" si="224"/>
        <v>-313.8620318234473</v>
      </c>
      <c r="Q1128" s="9">
        <f t="shared" si="232"/>
        <v>173940.2711932594</v>
      </c>
      <c r="R1128" s="9">
        <f t="shared" si="225"/>
        <v>173.94027119325941</v>
      </c>
      <c r="S1128" s="9">
        <f t="shared" si="233"/>
        <v>66878.699188056431</v>
      </c>
      <c r="T1128" s="38">
        <f t="shared" si="226"/>
        <v>66.87869918805643</v>
      </c>
      <c r="U1128" s="38">
        <f t="shared" si="227"/>
        <v>4347.1154472236676</v>
      </c>
      <c r="V1128" s="34"/>
      <c r="W1128" s="34"/>
      <c r="X1128" s="34"/>
      <c r="Y1128" s="34"/>
      <c r="Z1128" s="34"/>
      <c r="AA1128" s="34"/>
      <c r="AB1128" s="34"/>
      <c r="AC1128" s="34"/>
      <c r="AD1128" s="34"/>
      <c r="AE1128" s="34"/>
      <c r="AF1128" s="34"/>
      <c r="AG1128" s="34"/>
    </row>
    <row r="1129" spans="2:33" x14ac:dyDescent="0.75">
      <c r="B1129" s="6" t="s">
        <v>10</v>
      </c>
      <c r="C1129" s="6">
        <v>1125</v>
      </c>
      <c r="D1129" s="6">
        <v>103</v>
      </c>
      <c r="E1129" s="6">
        <f t="shared" si="221"/>
        <v>16.75</v>
      </c>
      <c r="F1129" s="12">
        <v>60.3</v>
      </c>
      <c r="G1129" s="12">
        <f t="shared" si="228"/>
        <v>-1.0277777777777795</v>
      </c>
      <c r="H1129" s="12">
        <f t="shared" si="222"/>
        <v>-3.7000000000000028</v>
      </c>
      <c r="I1129" s="12">
        <f>'Vehicle Data'!$B$6*'WLTP Calculations'!G1129</f>
        <v>-300.81616666666719</v>
      </c>
      <c r="J1129" s="12">
        <f>'Vehicle Data'!$B$6*9.81*'Vehicle Data'!$B$8</f>
        <v>57.42499320000001</v>
      </c>
      <c r="K1129" s="12">
        <f>0.5*(1.225*'Vehicle Data'!B$9*'Vehicle Data'!B$7*'WLTP Calculations'!F1129)</f>
        <v>7.3128824999999997</v>
      </c>
      <c r="L1129" s="12">
        <f t="shared" si="229"/>
        <v>-0.23607829096666716</v>
      </c>
      <c r="M1129" s="12">
        <f t="shared" si="230"/>
        <v>-3.9543113736916751</v>
      </c>
      <c r="N1129" s="12">
        <f t="shared" si="231"/>
        <v>-4.567097407462505</v>
      </c>
      <c r="O1129" s="12">
        <f t="shared" si="223"/>
        <v>0</v>
      </c>
      <c r="P1129" s="12">
        <f t="shared" si="224"/>
        <v>-474.97813037610052</v>
      </c>
      <c r="Q1129" s="9">
        <f t="shared" si="232"/>
        <v>173940.2711932594</v>
      </c>
      <c r="R1129" s="9">
        <f t="shared" si="225"/>
        <v>173.94027119325941</v>
      </c>
      <c r="S1129" s="9">
        <f t="shared" si="233"/>
        <v>67353.677318432528</v>
      </c>
      <c r="T1129" s="38">
        <f t="shared" si="226"/>
        <v>67.353677318432531</v>
      </c>
      <c r="U1129" s="38">
        <f t="shared" si="227"/>
        <v>4377.9890256981143</v>
      </c>
      <c r="V1129" s="34"/>
      <c r="W1129" s="34"/>
      <c r="X1129" s="34"/>
      <c r="Y1129" s="34"/>
      <c r="Z1129" s="34"/>
      <c r="AA1129" s="34"/>
      <c r="AB1129" s="34"/>
      <c r="AC1129" s="34"/>
      <c r="AD1129" s="34"/>
      <c r="AE1129" s="34"/>
      <c r="AF1129" s="34"/>
      <c r="AG1129" s="34"/>
    </row>
    <row r="1130" spans="2:33" x14ac:dyDescent="0.75">
      <c r="B1130" s="6" t="s">
        <v>10</v>
      </c>
      <c r="C1130" s="6">
        <v>1126</v>
      </c>
      <c r="D1130" s="6">
        <v>104</v>
      </c>
      <c r="E1130" s="6">
        <f t="shared" si="221"/>
        <v>15.499999999999998</v>
      </c>
      <c r="F1130" s="12">
        <v>55.8</v>
      </c>
      <c r="G1130" s="12">
        <f t="shared" si="228"/>
        <v>-1.3611111111111116</v>
      </c>
      <c r="H1130" s="12">
        <f t="shared" si="222"/>
        <v>-4.8999999999999986</v>
      </c>
      <c r="I1130" s="12">
        <f>'Vehicle Data'!$B$6*'WLTP Calculations'!G1130</f>
        <v>-398.37816666666686</v>
      </c>
      <c r="J1130" s="12">
        <f>'Vehicle Data'!$B$6*9.81*'Vehicle Data'!$B$8</f>
        <v>57.42499320000001</v>
      </c>
      <c r="K1130" s="12">
        <f>0.5*(1.225*'Vehicle Data'!B$9*'Vehicle Data'!B$7*'WLTP Calculations'!F1130)</f>
        <v>6.7671450000000002</v>
      </c>
      <c r="L1130" s="12">
        <f t="shared" si="229"/>
        <v>-0.33418602846666678</v>
      </c>
      <c r="M1130" s="12">
        <f t="shared" si="230"/>
        <v>-5.1798834412333346</v>
      </c>
      <c r="N1130" s="12">
        <f t="shared" si="231"/>
        <v>-5.1664899647810172</v>
      </c>
      <c r="O1130" s="12">
        <f t="shared" si="223"/>
        <v>0</v>
      </c>
      <c r="P1130" s="12">
        <f t="shared" si="224"/>
        <v>-542.48144630200682</v>
      </c>
      <c r="Q1130" s="9">
        <f t="shared" si="232"/>
        <v>173940.2711932594</v>
      </c>
      <c r="R1130" s="9">
        <f t="shared" si="225"/>
        <v>173.94027119325941</v>
      </c>
      <c r="S1130" s="9">
        <f t="shared" si="233"/>
        <v>67896.15876473453</v>
      </c>
      <c r="T1130" s="38">
        <f t="shared" si="226"/>
        <v>67.896158764734523</v>
      </c>
      <c r="U1130" s="38">
        <f t="shared" si="227"/>
        <v>4413.250319707744</v>
      </c>
      <c r="V1130" s="34"/>
      <c r="W1130" s="34"/>
      <c r="X1130" s="34"/>
      <c r="Y1130" s="34"/>
      <c r="Z1130" s="34"/>
      <c r="AA1130" s="34"/>
      <c r="AB1130" s="34"/>
      <c r="AC1130" s="34"/>
      <c r="AD1130" s="34"/>
      <c r="AE1130" s="34"/>
      <c r="AF1130" s="34"/>
      <c r="AG1130" s="34"/>
    </row>
    <row r="1131" spans="2:33" x14ac:dyDescent="0.75">
      <c r="B1131" s="6" t="s">
        <v>10</v>
      </c>
      <c r="C1131" s="6">
        <v>1127</v>
      </c>
      <c r="D1131" s="6">
        <v>105</v>
      </c>
      <c r="E1131" s="6">
        <f t="shared" si="221"/>
        <v>14.027777777777777</v>
      </c>
      <c r="F1131" s="12">
        <v>50.5</v>
      </c>
      <c r="G1131" s="12">
        <f t="shared" si="228"/>
        <v>-1.4722222222222214</v>
      </c>
      <c r="H1131" s="12">
        <f t="shared" si="222"/>
        <v>-5.2999999999999972</v>
      </c>
      <c r="I1131" s="12">
        <f>'Vehicle Data'!$B$6*'WLTP Calculations'!G1131</f>
        <v>-430.89883333333313</v>
      </c>
      <c r="J1131" s="12">
        <f>'Vehicle Data'!$B$6*9.81*'Vehicle Data'!$B$8</f>
        <v>57.42499320000001</v>
      </c>
      <c r="K1131" s="12">
        <f>0.5*(1.225*'Vehicle Data'!B$9*'Vehicle Data'!B$7*'WLTP Calculations'!F1131)</f>
        <v>6.1243875000000001</v>
      </c>
      <c r="L1131" s="12">
        <f t="shared" si="229"/>
        <v>-0.36734945263333307</v>
      </c>
      <c r="M1131" s="12">
        <f t="shared" si="230"/>
        <v>-5.1530964883286998</v>
      </c>
      <c r="N1131" s="12">
        <f t="shared" si="231"/>
        <v>-4.8356821837050896</v>
      </c>
      <c r="O1131" s="12">
        <f t="shared" si="223"/>
        <v>0</v>
      </c>
      <c r="P1131" s="12">
        <f t="shared" si="224"/>
        <v>-512.58231147273955</v>
      </c>
      <c r="Q1131" s="9">
        <f t="shared" si="232"/>
        <v>173940.2711932594</v>
      </c>
      <c r="R1131" s="9">
        <f t="shared" si="225"/>
        <v>173.94027119325941</v>
      </c>
      <c r="S1131" s="9">
        <f t="shared" si="233"/>
        <v>68408.741076207269</v>
      </c>
      <c r="T1131" s="38">
        <f t="shared" si="226"/>
        <v>68.408741076207264</v>
      </c>
      <c r="U1131" s="38">
        <f t="shared" si="227"/>
        <v>4446.5681699534725</v>
      </c>
      <c r="V1131" s="34"/>
      <c r="W1131" s="34"/>
      <c r="X1131" s="34"/>
      <c r="Y1131" s="34"/>
      <c r="Z1131" s="34"/>
      <c r="AA1131" s="34"/>
      <c r="AB1131" s="34"/>
      <c r="AC1131" s="34"/>
      <c r="AD1131" s="34"/>
      <c r="AE1131" s="34"/>
      <c r="AF1131" s="34"/>
      <c r="AG1131" s="34"/>
    </row>
    <row r="1132" spans="2:33" x14ac:dyDescent="0.75">
      <c r="B1132" s="6" t="s">
        <v>10</v>
      </c>
      <c r="C1132" s="6">
        <v>1128</v>
      </c>
      <c r="D1132" s="6">
        <v>106</v>
      </c>
      <c r="E1132" s="6">
        <f t="shared" si="221"/>
        <v>12.555555555555555</v>
      </c>
      <c r="F1132" s="12">
        <v>45.2</v>
      </c>
      <c r="G1132" s="12">
        <f t="shared" si="228"/>
        <v>-1.4444444444444438</v>
      </c>
      <c r="H1132" s="12">
        <f t="shared" si="222"/>
        <v>-5.1999999999999993</v>
      </c>
      <c r="I1132" s="12">
        <f>'Vehicle Data'!$B$6*'WLTP Calculations'!G1132</f>
        <v>-422.76866666666649</v>
      </c>
      <c r="J1132" s="12">
        <f>'Vehicle Data'!$B$6*9.81*'Vehicle Data'!$B$8</f>
        <v>57.42499320000001</v>
      </c>
      <c r="K1132" s="12">
        <f>0.5*(1.225*'Vehicle Data'!B$9*'Vehicle Data'!B$7*'WLTP Calculations'!F1132)</f>
        <v>5.4816300000000009</v>
      </c>
      <c r="L1132" s="12">
        <f t="shared" si="229"/>
        <v>-0.3598620434666665</v>
      </c>
      <c r="M1132" s="12">
        <f t="shared" si="230"/>
        <v>-4.5182678790814794</v>
      </c>
      <c r="N1132" s="12">
        <f t="shared" si="231"/>
        <v>-3.9498467325865736</v>
      </c>
      <c r="O1132" s="12">
        <f t="shared" si="223"/>
        <v>0</v>
      </c>
      <c r="P1132" s="12">
        <f t="shared" si="224"/>
        <v>-422.63360038676336</v>
      </c>
      <c r="Q1132" s="9">
        <f t="shared" si="232"/>
        <v>173940.2711932594</v>
      </c>
      <c r="R1132" s="9">
        <f t="shared" si="225"/>
        <v>173.94027119325941</v>
      </c>
      <c r="S1132" s="9">
        <f t="shared" si="233"/>
        <v>68831.37467659403</v>
      </c>
      <c r="T1132" s="38">
        <f t="shared" si="226"/>
        <v>68.831374676594024</v>
      </c>
      <c r="U1132" s="38">
        <f t="shared" si="227"/>
        <v>4474.0393539786119</v>
      </c>
      <c r="V1132" s="34"/>
      <c r="W1132" s="34"/>
      <c r="X1132" s="34"/>
      <c r="Y1132" s="34"/>
      <c r="Z1132" s="34"/>
      <c r="AA1132" s="34"/>
      <c r="AB1132" s="34"/>
      <c r="AC1132" s="34"/>
      <c r="AD1132" s="34"/>
      <c r="AE1132" s="34"/>
      <c r="AF1132" s="34"/>
      <c r="AG1132" s="34"/>
    </row>
    <row r="1133" spans="2:33" x14ac:dyDescent="0.75">
      <c r="B1133" s="6" t="s">
        <v>10</v>
      </c>
      <c r="C1133" s="6">
        <v>1129</v>
      </c>
      <c r="D1133" s="6">
        <v>107</v>
      </c>
      <c r="E1133" s="6">
        <f t="shared" si="221"/>
        <v>11.138888888888889</v>
      </c>
      <c r="F1133" s="12">
        <v>40.1</v>
      </c>
      <c r="G1133" s="12">
        <f t="shared" si="228"/>
        <v>-1.25</v>
      </c>
      <c r="H1133" s="12">
        <f t="shared" si="222"/>
        <v>-4.5</v>
      </c>
      <c r="I1133" s="12">
        <f>'Vehicle Data'!$B$6*'WLTP Calculations'!G1133</f>
        <v>-365.85750000000007</v>
      </c>
      <c r="J1133" s="12">
        <f>'Vehicle Data'!$B$6*9.81*'Vehicle Data'!$B$8</f>
        <v>57.42499320000001</v>
      </c>
      <c r="K1133" s="12">
        <f>0.5*(1.225*'Vehicle Data'!B$9*'Vehicle Data'!B$7*'WLTP Calculations'!F1133)</f>
        <v>4.8631275</v>
      </c>
      <c r="L1133" s="12">
        <f t="shared" si="229"/>
        <v>-0.30356937930000005</v>
      </c>
      <c r="M1133" s="12">
        <f t="shared" si="230"/>
        <v>-3.3814255860916673</v>
      </c>
      <c r="N1133" s="12">
        <f t="shared" si="231"/>
        <v>-2.8514801312625018</v>
      </c>
      <c r="O1133" s="12">
        <f t="shared" si="223"/>
        <v>0</v>
      </c>
      <c r="P1133" s="12">
        <f t="shared" si="224"/>
        <v>-307.95985417635018</v>
      </c>
      <c r="Q1133" s="9">
        <f t="shared" si="232"/>
        <v>173940.2711932594</v>
      </c>
      <c r="R1133" s="9">
        <f t="shared" si="225"/>
        <v>173.94027119325941</v>
      </c>
      <c r="S1133" s="9">
        <f t="shared" si="233"/>
        <v>69139.334530770386</v>
      </c>
      <c r="T1133" s="38">
        <f t="shared" si="226"/>
        <v>69.139334530770384</v>
      </c>
      <c r="U1133" s="38">
        <f t="shared" si="227"/>
        <v>4494.0567445000752</v>
      </c>
      <c r="V1133" s="34"/>
      <c r="W1133" s="34"/>
      <c r="X1133" s="34"/>
      <c r="Y1133" s="34"/>
      <c r="Z1133" s="34"/>
      <c r="AA1133" s="34"/>
      <c r="AB1133" s="34"/>
      <c r="AC1133" s="34"/>
      <c r="AD1133" s="34"/>
      <c r="AE1133" s="34"/>
      <c r="AF1133" s="34"/>
      <c r="AG1133" s="34"/>
    </row>
    <row r="1134" spans="2:33" x14ac:dyDescent="0.75">
      <c r="B1134" s="6" t="s">
        <v>10</v>
      </c>
      <c r="C1134" s="6">
        <v>1130</v>
      </c>
      <c r="D1134" s="6">
        <v>108</v>
      </c>
      <c r="E1134" s="6">
        <f t="shared" si="221"/>
        <v>10.055555555555555</v>
      </c>
      <c r="F1134" s="12">
        <v>36.200000000000003</v>
      </c>
      <c r="G1134" s="12">
        <f t="shared" si="228"/>
        <v>-1.0000000000000009</v>
      </c>
      <c r="H1134" s="12">
        <f t="shared" si="222"/>
        <v>-3.6000000000000014</v>
      </c>
      <c r="I1134" s="12">
        <f>'Vehicle Data'!$B$6*'WLTP Calculations'!G1134</f>
        <v>-292.68600000000032</v>
      </c>
      <c r="J1134" s="12">
        <f>'Vehicle Data'!$B$6*9.81*'Vehicle Data'!$B$8</f>
        <v>57.42499320000001</v>
      </c>
      <c r="K1134" s="12">
        <f>0.5*(1.225*'Vehicle Data'!B$9*'Vehicle Data'!B$7*'WLTP Calculations'!F1134)</f>
        <v>4.3901550000000009</v>
      </c>
      <c r="L1134" s="12">
        <f t="shared" si="229"/>
        <v>-0.2308708518000003</v>
      </c>
      <c r="M1134" s="12">
        <f t="shared" si="230"/>
        <v>-2.3215346764333362</v>
      </c>
      <c r="N1134" s="12">
        <f t="shared" si="231"/>
        <v>-2.0689462156662044</v>
      </c>
      <c r="O1134" s="12">
        <f t="shared" si="223"/>
        <v>0</v>
      </c>
      <c r="P1134" s="12">
        <f t="shared" si="224"/>
        <v>-225.51513750761629</v>
      </c>
      <c r="Q1134" s="9">
        <f t="shared" si="232"/>
        <v>173940.2711932594</v>
      </c>
      <c r="R1134" s="9">
        <f t="shared" si="225"/>
        <v>173.94027119325941</v>
      </c>
      <c r="S1134" s="9">
        <f t="shared" si="233"/>
        <v>69364.849668277995</v>
      </c>
      <c r="T1134" s="38">
        <f t="shared" si="226"/>
        <v>69.364849668277998</v>
      </c>
      <c r="U1134" s="38">
        <f t="shared" si="227"/>
        <v>4508.71522843807</v>
      </c>
      <c r="V1134" s="34"/>
      <c r="W1134" s="34"/>
      <c r="X1134" s="34"/>
      <c r="Y1134" s="34"/>
      <c r="Z1134" s="34"/>
      <c r="AA1134" s="34"/>
      <c r="AB1134" s="34"/>
      <c r="AC1134" s="34"/>
      <c r="AD1134" s="34"/>
      <c r="AE1134" s="34"/>
      <c r="AF1134" s="34"/>
      <c r="AG1134" s="34"/>
    </row>
    <row r="1135" spans="2:33" x14ac:dyDescent="0.75">
      <c r="B1135" s="6" t="s">
        <v>10</v>
      </c>
      <c r="C1135" s="6">
        <v>1131</v>
      </c>
      <c r="D1135" s="6">
        <v>109</v>
      </c>
      <c r="E1135" s="6">
        <f t="shared" si="221"/>
        <v>9.1388888888888875</v>
      </c>
      <c r="F1135" s="12">
        <v>32.9</v>
      </c>
      <c r="G1135" s="12">
        <f t="shared" si="228"/>
        <v>-0.8888888888888884</v>
      </c>
      <c r="H1135" s="12">
        <f t="shared" si="222"/>
        <v>-3.2000000000000011</v>
      </c>
      <c r="I1135" s="12">
        <f>'Vehicle Data'!$B$6*'WLTP Calculations'!G1135</f>
        <v>-260.16533333333319</v>
      </c>
      <c r="J1135" s="12">
        <f>'Vehicle Data'!$B$6*9.81*'Vehicle Data'!$B$8</f>
        <v>57.42499320000001</v>
      </c>
      <c r="K1135" s="12">
        <f>0.5*(1.225*'Vehicle Data'!B$9*'Vehicle Data'!B$7*'WLTP Calculations'!F1135)</f>
        <v>3.9899475</v>
      </c>
      <c r="L1135" s="12">
        <f t="shared" si="229"/>
        <v>-0.19875039263333319</v>
      </c>
      <c r="M1135" s="12">
        <f t="shared" si="230"/>
        <v>-1.8163577548990726</v>
      </c>
      <c r="N1135" s="12">
        <f t="shared" si="231"/>
        <v>-1.715515766566202</v>
      </c>
      <c r="O1135" s="12">
        <f t="shared" si="223"/>
        <v>0</v>
      </c>
      <c r="P1135" s="12">
        <f t="shared" si="224"/>
        <v>-188.70673432228222</v>
      </c>
      <c r="Q1135" s="9">
        <f t="shared" si="232"/>
        <v>173940.2711932594</v>
      </c>
      <c r="R1135" s="9">
        <f t="shared" si="225"/>
        <v>173.94027119325941</v>
      </c>
      <c r="S1135" s="9">
        <f t="shared" si="233"/>
        <v>69553.556402600283</v>
      </c>
      <c r="T1135" s="38">
        <f t="shared" si="226"/>
        <v>69.553556402600279</v>
      </c>
      <c r="U1135" s="38">
        <f t="shared" si="227"/>
        <v>4520.9811661690183</v>
      </c>
      <c r="V1135" s="34"/>
      <c r="W1135" s="34"/>
      <c r="X1135" s="34"/>
      <c r="Y1135" s="34"/>
      <c r="Z1135" s="34"/>
      <c r="AA1135" s="34"/>
      <c r="AB1135" s="34"/>
      <c r="AC1135" s="34"/>
      <c r="AD1135" s="34"/>
      <c r="AE1135" s="34"/>
      <c r="AF1135" s="34"/>
      <c r="AG1135" s="34"/>
    </row>
    <row r="1136" spans="2:33" x14ac:dyDescent="0.75">
      <c r="B1136" s="6" t="s">
        <v>10</v>
      </c>
      <c r="C1136" s="6">
        <v>1132</v>
      </c>
      <c r="D1136" s="6">
        <v>110</v>
      </c>
      <c r="E1136" s="6">
        <f t="shared" si="221"/>
        <v>8.2777777777777786</v>
      </c>
      <c r="F1136" s="12">
        <v>29.8</v>
      </c>
      <c r="G1136" s="12">
        <f t="shared" si="228"/>
        <v>-0.87499999999999911</v>
      </c>
      <c r="H1136" s="12">
        <f t="shared" si="222"/>
        <v>-3.1499999999999986</v>
      </c>
      <c r="I1136" s="12">
        <f>'Vehicle Data'!$B$6*'WLTP Calculations'!G1136</f>
        <v>-256.10024999999979</v>
      </c>
      <c r="J1136" s="12">
        <f>'Vehicle Data'!$B$6*9.81*'Vehicle Data'!$B$8</f>
        <v>57.42499320000001</v>
      </c>
      <c r="K1136" s="12">
        <f>0.5*(1.225*'Vehicle Data'!B$9*'Vehicle Data'!B$7*'WLTP Calculations'!F1136)</f>
        <v>3.6139950000000005</v>
      </c>
      <c r="L1136" s="12">
        <f t="shared" si="229"/>
        <v>-0.19506126179999977</v>
      </c>
      <c r="M1136" s="12">
        <f t="shared" si="230"/>
        <v>-1.6146737782333316</v>
      </c>
      <c r="N1136" s="12">
        <f t="shared" si="231"/>
        <v>-1.6045047467851852</v>
      </c>
      <c r="O1136" s="12">
        <f t="shared" si="223"/>
        <v>0</v>
      </c>
      <c r="P1136" s="12">
        <f t="shared" si="224"/>
        <v>-178.10002689315556</v>
      </c>
      <c r="Q1136" s="9">
        <f t="shared" si="232"/>
        <v>173940.2711932594</v>
      </c>
      <c r="R1136" s="9">
        <f t="shared" si="225"/>
        <v>173.94027119325941</v>
      </c>
      <c r="S1136" s="9">
        <f t="shared" si="233"/>
        <v>69731.656429493436</v>
      </c>
      <c r="T1136" s="38">
        <f t="shared" si="226"/>
        <v>69.731656429493441</v>
      </c>
      <c r="U1136" s="38">
        <f t="shared" si="227"/>
        <v>4532.5576679170736</v>
      </c>
      <c r="V1136" s="34"/>
      <c r="W1136" s="34"/>
      <c r="X1136" s="34"/>
      <c r="Y1136" s="34"/>
      <c r="Z1136" s="34"/>
      <c r="AA1136" s="34"/>
      <c r="AB1136" s="34"/>
      <c r="AC1136" s="34"/>
      <c r="AD1136" s="34"/>
      <c r="AE1136" s="34"/>
      <c r="AF1136" s="34"/>
      <c r="AG1136" s="34"/>
    </row>
    <row r="1137" spans="2:33" x14ac:dyDescent="0.75">
      <c r="B1137" s="6" t="s">
        <v>10</v>
      </c>
      <c r="C1137" s="6">
        <v>1133</v>
      </c>
      <c r="D1137" s="6">
        <v>111</v>
      </c>
      <c r="E1137" s="6">
        <f t="shared" si="221"/>
        <v>7.3888888888888893</v>
      </c>
      <c r="F1137" s="12">
        <v>26.6</v>
      </c>
      <c r="G1137" s="12">
        <f t="shared" si="228"/>
        <v>-0.94444444444444509</v>
      </c>
      <c r="H1137" s="12">
        <f t="shared" si="222"/>
        <v>-3.4000000000000004</v>
      </c>
      <c r="I1137" s="12">
        <f>'Vehicle Data'!$B$6*'WLTP Calculations'!G1137</f>
        <v>-276.42566666666687</v>
      </c>
      <c r="J1137" s="12">
        <f>'Vehicle Data'!$B$6*9.81*'Vehicle Data'!$B$8</f>
        <v>57.42499320000001</v>
      </c>
      <c r="K1137" s="12">
        <f>0.5*(1.225*'Vehicle Data'!B$9*'Vehicle Data'!B$7*'WLTP Calculations'!F1137)</f>
        <v>3.2259150000000005</v>
      </c>
      <c r="L1137" s="12">
        <f t="shared" si="229"/>
        <v>-0.21577475846666685</v>
      </c>
      <c r="M1137" s="12">
        <f t="shared" si="230"/>
        <v>-1.5943357153370386</v>
      </c>
      <c r="N1137" s="12">
        <f t="shared" si="231"/>
        <v>-1.5397857300851863</v>
      </c>
      <c r="O1137" s="12">
        <f t="shared" si="223"/>
        <v>0</v>
      </c>
      <c r="P1137" s="12">
        <f t="shared" si="224"/>
        <v>-172.45600176954088</v>
      </c>
      <c r="Q1137" s="9">
        <f t="shared" si="232"/>
        <v>173940.2711932594</v>
      </c>
      <c r="R1137" s="9">
        <f t="shared" si="225"/>
        <v>173.94027119325941</v>
      </c>
      <c r="S1137" s="9">
        <f t="shared" si="233"/>
        <v>69904.112431262984</v>
      </c>
      <c r="T1137" s="38">
        <f t="shared" si="226"/>
        <v>69.904112431262988</v>
      </c>
      <c r="U1137" s="38">
        <f t="shared" si="227"/>
        <v>4543.7673080320938</v>
      </c>
      <c r="V1137" s="34"/>
      <c r="W1137" s="34"/>
      <c r="X1137" s="34"/>
      <c r="Y1137" s="34"/>
      <c r="Z1137" s="34"/>
      <c r="AA1137" s="34"/>
      <c r="AB1137" s="34"/>
      <c r="AC1137" s="34"/>
      <c r="AD1137" s="34"/>
      <c r="AE1137" s="34"/>
      <c r="AF1137" s="34"/>
      <c r="AG1137" s="34"/>
    </row>
    <row r="1138" spans="2:33" x14ac:dyDescent="0.75">
      <c r="B1138" s="6" t="s">
        <v>10</v>
      </c>
      <c r="C1138" s="6">
        <v>1134</v>
      </c>
      <c r="D1138" s="6">
        <v>112</v>
      </c>
      <c r="E1138" s="6">
        <f t="shared" si="221"/>
        <v>6.3888888888888884</v>
      </c>
      <c r="F1138" s="12">
        <v>23</v>
      </c>
      <c r="G1138" s="12">
        <f t="shared" si="228"/>
        <v>-1.0000000000000004</v>
      </c>
      <c r="H1138" s="12">
        <f t="shared" si="222"/>
        <v>-3.6000000000000014</v>
      </c>
      <c r="I1138" s="12">
        <f>'Vehicle Data'!$B$6*'WLTP Calculations'!G1138</f>
        <v>-292.68600000000015</v>
      </c>
      <c r="J1138" s="12">
        <f>'Vehicle Data'!$B$6*9.81*'Vehicle Data'!$B$8</f>
        <v>57.42499320000001</v>
      </c>
      <c r="K1138" s="12">
        <f>0.5*(1.225*'Vehicle Data'!B$9*'Vehicle Data'!B$7*'WLTP Calculations'!F1138)</f>
        <v>2.7893250000000003</v>
      </c>
      <c r="L1138" s="12">
        <f t="shared" si="229"/>
        <v>-0.23247168180000014</v>
      </c>
      <c r="M1138" s="12">
        <f t="shared" si="230"/>
        <v>-1.485235744833334</v>
      </c>
      <c r="N1138" s="12">
        <f t="shared" si="231"/>
        <v>-1.3154105654148149</v>
      </c>
      <c r="O1138" s="12">
        <f t="shared" si="223"/>
        <v>0</v>
      </c>
      <c r="P1138" s="12">
        <f t="shared" si="224"/>
        <v>-148.64139389187409</v>
      </c>
      <c r="Q1138" s="9">
        <f t="shared" si="232"/>
        <v>173940.2711932594</v>
      </c>
      <c r="R1138" s="9">
        <f t="shared" si="225"/>
        <v>173.94027119325941</v>
      </c>
      <c r="S1138" s="9">
        <f t="shared" si="233"/>
        <v>70052.753825154854</v>
      </c>
      <c r="T1138" s="38">
        <f t="shared" si="226"/>
        <v>70.052753825154852</v>
      </c>
      <c r="U1138" s="38">
        <f t="shared" si="227"/>
        <v>4553.428998635065</v>
      </c>
      <c r="V1138" s="34"/>
      <c r="W1138" s="34"/>
      <c r="X1138" s="34"/>
      <c r="Y1138" s="34"/>
      <c r="Z1138" s="34"/>
      <c r="AA1138" s="34"/>
      <c r="AB1138" s="34"/>
      <c r="AC1138" s="34"/>
      <c r="AD1138" s="34"/>
      <c r="AE1138" s="34"/>
      <c r="AF1138" s="34"/>
      <c r="AG1138" s="34"/>
    </row>
    <row r="1139" spans="2:33" x14ac:dyDescent="0.75">
      <c r="B1139" s="6" t="s">
        <v>10</v>
      </c>
      <c r="C1139" s="6">
        <v>1135</v>
      </c>
      <c r="D1139" s="6">
        <v>113</v>
      </c>
      <c r="E1139" s="6">
        <f t="shared" si="221"/>
        <v>5.3888888888888884</v>
      </c>
      <c r="F1139" s="12">
        <v>19.399999999999999</v>
      </c>
      <c r="G1139" s="12">
        <f t="shared" si="228"/>
        <v>-0.93055555555555536</v>
      </c>
      <c r="H1139" s="12">
        <f t="shared" si="222"/>
        <v>-3.3499999999999996</v>
      </c>
      <c r="I1139" s="12">
        <f>'Vehicle Data'!$B$6*'WLTP Calculations'!G1139</f>
        <v>-272.3605833333333</v>
      </c>
      <c r="J1139" s="12">
        <f>'Vehicle Data'!$B$6*9.81*'Vehicle Data'!$B$8</f>
        <v>57.42499320000001</v>
      </c>
      <c r="K1139" s="12">
        <f>0.5*(1.225*'Vehicle Data'!B$9*'Vehicle Data'!B$7*'WLTP Calculations'!F1139)</f>
        <v>2.352735</v>
      </c>
      <c r="L1139" s="12">
        <f t="shared" si="229"/>
        <v>-0.21258285513333328</v>
      </c>
      <c r="M1139" s="12">
        <f t="shared" si="230"/>
        <v>-1.1455853859962959</v>
      </c>
      <c r="N1139" s="12">
        <f t="shared" si="231"/>
        <v>-0.88005272856620342</v>
      </c>
      <c r="O1139" s="12">
        <f t="shared" si="223"/>
        <v>0</v>
      </c>
      <c r="P1139" s="12">
        <f t="shared" si="224"/>
        <v>-100.32601105654719</v>
      </c>
      <c r="Q1139" s="9">
        <f t="shared" si="232"/>
        <v>173940.2711932594</v>
      </c>
      <c r="R1139" s="9">
        <f t="shared" si="225"/>
        <v>173.94027119325941</v>
      </c>
      <c r="S1139" s="9">
        <f t="shared" si="233"/>
        <v>70153.0798362114</v>
      </c>
      <c r="T1139" s="38">
        <f t="shared" si="226"/>
        <v>70.153079836211404</v>
      </c>
      <c r="U1139" s="38">
        <f t="shared" si="227"/>
        <v>4559.9501893537408</v>
      </c>
      <c r="V1139" s="34"/>
      <c r="W1139" s="34"/>
      <c r="X1139" s="34"/>
      <c r="Y1139" s="34"/>
      <c r="Z1139" s="34"/>
      <c r="AA1139" s="34"/>
      <c r="AB1139" s="34"/>
      <c r="AC1139" s="34"/>
      <c r="AD1139" s="34"/>
      <c r="AE1139" s="34"/>
      <c r="AF1139" s="34"/>
      <c r="AG1139" s="34"/>
    </row>
    <row r="1140" spans="2:33" x14ac:dyDescent="0.75">
      <c r="B1140" s="6" t="s">
        <v>10</v>
      </c>
      <c r="C1140" s="6">
        <v>1136</v>
      </c>
      <c r="D1140" s="6">
        <v>114</v>
      </c>
      <c r="E1140" s="6">
        <f t="shared" si="221"/>
        <v>4.5277777777777777</v>
      </c>
      <c r="F1140" s="12">
        <v>16.3</v>
      </c>
      <c r="G1140" s="12">
        <f t="shared" si="228"/>
        <v>-0.66666666666666652</v>
      </c>
      <c r="H1140" s="12">
        <f t="shared" si="222"/>
        <v>-2.3999999999999995</v>
      </c>
      <c r="I1140" s="12">
        <f>'Vehicle Data'!$B$6*'WLTP Calculations'!G1140</f>
        <v>-195.12399999999997</v>
      </c>
      <c r="J1140" s="12">
        <f>'Vehicle Data'!$B$6*9.81*'Vehicle Data'!$B$8</f>
        <v>57.42499320000001</v>
      </c>
      <c r="K1140" s="12">
        <f>0.5*(1.225*'Vehicle Data'!B$9*'Vehicle Data'!B$7*'WLTP Calculations'!F1140)</f>
        <v>1.9767825000000001</v>
      </c>
      <c r="L1140" s="12">
        <f t="shared" si="229"/>
        <v>-0.13572222429999994</v>
      </c>
      <c r="M1140" s="12">
        <f t="shared" si="230"/>
        <v>-0.61452007113611085</v>
      </c>
      <c r="N1140" s="12">
        <f t="shared" si="231"/>
        <v>-0.36032929532916658</v>
      </c>
      <c r="O1140" s="12">
        <f t="shared" si="223"/>
        <v>0</v>
      </c>
      <c r="P1140" s="12">
        <f t="shared" si="224"/>
        <v>-41.437868962854154</v>
      </c>
      <c r="Q1140" s="9">
        <f t="shared" si="232"/>
        <v>173940.2711932594</v>
      </c>
      <c r="R1140" s="9">
        <f t="shared" si="225"/>
        <v>173.94027119325941</v>
      </c>
      <c r="S1140" s="9">
        <f t="shared" si="233"/>
        <v>70194.51770517425</v>
      </c>
      <c r="T1140" s="38">
        <f t="shared" si="226"/>
        <v>70.194517705174249</v>
      </c>
      <c r="U1140" s="38">
        <f t="shared" si="227"/>
        <v>4562.6436508363258</v>
      </c>
      <c r="V1140" s="34"/>
      <c r="W1140" s="34"/>
      <c r="X1140" s="34"/>
      <c r="Y1140" s="34"/>
      <c r="Z1140" s="34"/>
      <c r="AA1140" s="34"/>
      <c r="AB1140" s="34"/>
      <c r="AC1140" s="34"/>
      <c r="AD1140" s="34"/>
      <c r="AE1140" s="34"/>
      <c r="AF1140" s="34"/>
      <c r="AG1140" s="34"/>
    </row>
    <row r="1141" spans="2:33" x14ac:dyDescent="0.75">
      <c r="B1141" s="6" t="s">
        <v>10</v>
      </c>
      <c r="C1141" s="6">
        <v>1137</v>
      </c>
      <c r="D1141" s="6">
        <v>115</v>
      </c>
      <c r="E1141" s="6">
        <f t="shared" si="221"/>
        <v>4.0555555555555554</v>
      </c>
      <c r="F1141" s="12">
        <v>14.6</v>
      </c>
      <c r="G1141" s="12">
        <f t="shared" si="228"/>
        <v>-0.29166666666666674</v>
      </c>
      <c r="H1141" s="12">
        <f t="shared" si="222"/>
        <v>-1.0500000000000007</v>
      </c>
      <c r="I1141" s="12">
        <f>'Vehicle Data'!$B$6*'WLTP Calculations'!G1141</f>
        <v>-85.366750000000039</v>
      </c>
      <c r="J1141" s="12">
        <f>'Vehicle Data'!$B$6*9.81*'Vehicle Data'!$B$8</f>
        <v>57.42499320000001</v>
      </c>
      <c r="K1141" s="12">
        <f>0.5*(1.225*'Vehicle Data'!B$9*'Vehicle Data'!B$7*'WLTP Calculations'!F1141)</f>
        <v>1.770615</v>
      </c>
      <c r="L1141" s="12">
        <f t="shared" si="229"/>
        <v>-2.617114180000003E-2</v>
      </c>
      <c r="M1141" s="12">
        <f t="shared" si="230"/>
        <v>-0.10613851952222234</v>
      </c>
      <c r="N1141" s="12">
        <f t="shared" si="231"/>
        <v>3.9530218633333364E-2</v>
      </c>
      <c r="O1141" s="12">
        <f t="shared" si="223"/>
        <v>4.5855053614666703</v>
      </c>
      <c r="P1141" s="12">
        <f t="shared" si="224"/>
        <v>0</v>
      </c>
      <c r="Q1141" s="9">
        <f t="shared" si="232"/>
        <v>173944.85669862086</v>
      </c>
      <c r="R1141" s="9">
        <f t="shared" si="225"/>
        <v>173.94485669862087</v>
      </c>
      <c r="S1141" s="9">
        <f t="shared" si="233"/>
        <v>70194.51770517425</v>
      </c>
      <c r="T1141" s="38">
        <f t="shared" si="226"/>
        <v>70.194517705174249</v>
      </c>
      <c r="U1141" s="38">
        <f t="shared" si="227"/>
        <v>4562.6436508363258</v>
      </c>
      <c r="V1141" s="34"/>
      <c r="W1141" s="34"/>
      <c r="X1141" s="34"/>
      <c r="Y1141" s="34"/>
      <c r="Z1141" s="34"/>
      <c r="AA1141" s="34"/>
      <c r="AB1141" s="34"/>
      <c r="AC1141" s="34"/>
      <c r="AD1141" s="34"/>
      <c r="AE1141" s="34"/>
      <c r="AF1141" s="34"/>
      <c r="AG1141" s="34"/>
    </row>
    <row r="1142" spans="2:33" x14ac:dyDescent="0.75">
      <c r="B1142" s="6" t="s">
        <v>10</v>
      </c>
      <c r="C1142" s="6">
        <v>1138</v>
      </c>
      <c r="D1142" s="6">
        <v>116</v>
      </c>
      <c r="E1142" s="6">
        <f t="shared" si="221"/>
        <v>3.9444444444444442</v>
      </c>
      <c r="F1142" s="12">
        <v>14.2</v>
      </c>
      <c r="G1142" s="12">
        <f t="shared" si="228"/>
        <v>-4.1666666666666519E-2</v>
      </c>
      <c r="H1142" s="12">
        <f t="shared" si="222"/>
        <v>-0.14999999999999947</v>
      </c>
      <c r="I1142" s="12">
        <f>'Vehicle Data'!$B$6*'WLTP Calculations'!G1142</f>
        <v>-12.195249999999959</v>
      </c>
      <c r="J1142" s="12">
        <f>'Vehicle Data'!$B$6*9.81*'Vehicle Data'!$B$8</f>
        <v>57.42499320000001</v>
      </c>
      <c r="K1142" s="12">
        <f>0.5*(1.225*'Vehicle Data'!B$9*'Vehicle Data'!B$7*'WLTP Calculations'!F1142)</f>
        <v>1.722105</v>
      </c>
      <c r="L1142" s="12">
        <f t="shared" si="229"/>
        <v>4.6951848200000049E-2</v>
      </c>
      <c r="M1142" s="12">
        <f t="shared" si="230"/>
        <v>0.18519895678888906</v>
      </c>
      <c r="N1142" s="12">
        <f t="shared" si="231"/>
        <v>0.24239110258564828</v>
      </c>
      <c r="O1142" s="12">
        <f t="shared" si="223"/>
        <v>28.35975900252085</v>
      </c>
      <c r="P1142" s="12">
        <f t="shared" si="224"/>
        <v>0</v>
      </c>
      <c r="Q1142" s="9">
        <f t="shared" si="232"/>
        <v>173973.21645762338</v>
      </c>
      <c r="R1142" s="9">
        <f t="shared" si="225"/>
        <v>173.97321645762338</v>
      </c>
      <c r="S1142" s="9">
        <f t="shared" si="233"/>
        <v>70194.51770517425</v>
      </c>
      <c r="T1142" s="38">
        <f t="shared" si="226"/>
        <v>70.194517705174249</v>
      </c>
      <c r="U1142" s="38">
        <f t="shared" si="227"/>
        <v>4562.6436508363258</v>
      </c>
      <c r="V1142" s="34"/>
      <c r="W1142" s="34"/>
      <c r="X1142" s="34"/>
      <c r="Y1142" s="34"/>
      <c r="Z1142" s="34"/>
      <c r="AA1142" s="34"/>
      <c r="AB1142" s="34"/>
      <c r="AC1142" s="34"/>
      <c r="AD1142" s="34"/>
      <c r="AE1142" s="34"/>
      <c r="AF1142" s="34"/>
      <c r="AG1142" s="34"/>
    </row>
    <row r="1143" spans="2:33" x14ac:dyDescent="0.75">
      <c r="B1143" s="6" t="s">
        <v>10</v>
      </c>
      <c r="C1143" s="6">
        <v>1139</v>
      </c>
      <c r="D1143" s="6">
        <v>117</v>
      </c>
      <c r="E1143" s="6">
        <f t="shared" si="221"/>
        <v>3.9722222222222223</v>
      </c>
      <c r="F1143" s="12">
        <v>14.3</v>
      </c>
      <c r="G1143" s="12">
        <f t="shared" si="228"/>
        <v>5.555555555555558E-2</v>
      </c>
      <c r="H1143" s="12">
        <f t="shared" si="222"/>
        <v>0.20000000000000018</v>
      </c>
      <c r="I1143" s="12">
        <f>'Vehicle Data'!$B$6*'WLTP Calculations'!G1143</f>
        <v>16.260333333333342</v>
      </c>
      <c r="J1143" s="12">
        <f>'Vehicle Data'!$B$6*9.81*'Vehicle Data'!$B$8</f>
        <v>57.42499320000001</v>
      </c>
      <c r="K1143" s="12">
        <f>0.5*(1.225*'Vehicle Data'!B$9*'Vehicle Data'!B$7*'WLTP Calculations'!F1143)</f>
        <v>1.7342325000000003</v>
      </c>
      <c r="L1143" s="12">
        <f t="shared" si="229"/>
        <v>7.5419559033333361E-2</v>
      </c>
      <c r="M1143" s="12">
        <f t="shared" si="230"/>
        <v>0.29958324838240752</v>
      </c>
      <c r="N1143" s="12">
        <f t="shared" si="231"/>
        <v>0.335771848226389</v>
      </c>
      <c r="O1143" s="12">
        <f t="shared" si="223"/>
        <v>39.621078090713901</v>
      </c>
      <c r="P1143" s="12">
        <f t="shared" si="224"/>
        <v>0</v>
      </c>
      <c r="Q1143" s="9">
        <f t="shared" si="232"/>
        <v>174012.83753571409</v>
      </c>
      <c r="R1143" s="9">
        <f t="shared" si="225"/>
        <v>174.01283753571408</v>
      </c>
      <c r="S1143" s="9">
        <f t="shared" si="233"/>
        <v>70194.51770517425</v>
      </c>
      <c r="T1143" s="38">
        <f t="shared" si="226"/>
        <v>70.194517705174249</v>
      </c>
      <c r="U1143" s="38">
        <f t="shared" si="227"/>
        <v>4562.6436508363258</v>
      </c>
      <c r="V1143" s="34"/>
      <c r="W1143" s="34"/>
      <c r="X1143" s="34"/>
      <c r="Y1143" s="34"/>
      <c r="Z1143" s="34"/>
      <c r="AA1143" s="34"/>
      <c r="AB1143" s="34"/>
      <c r="AC1143" s="34"/>
      <c r="AD1143" s="34"/>
      <c r="AE1143" s="34"/>
      <c r="AF1143" s="34"/>
      <c r="AG1143" s="34"/>
    </row>
    <row r="1144" spans="2:33" x14ac:dyDescent="0.75">
      <c r="B1144" s="6" t="s">
        <v>10</v>
      </c>
      <c r="C1144" s="6">
        <v>1140</v>
      </c>
      <c r="D1144" s="6">
        <v>118</v>
      </c>
      <c r="E1144" s="6">
        <f t="shared" si="221"/>
        <v>4.0555555555555554</v>
      </c>
      <c r="F1144" s="12">
        <v>14.6</v>
      </c>
      <c r="G1144" s="12">
        <f t="shared" si="228"/>
        <v>0.11111111111111116</v>
      </c>
      <c r="H1144" s="12">
        <f t="shared" si="222"/>
        <v>0.39999999999999947</v>
      </c>
      <c r="I1144" s="12">
        <f>'Vehicle Data'!$B$6*'WLTP Calculations'!G1144</f>
        <v>32.520666666666685</v>
      </c>
      <c r="J1144" s="12">
        <f>'Vehicle Data'!$B$6*9.81*'Vehicle Data'!$B$8</f>
        <v>57.42499320000001</v>
      </c>
      <c r="K1144" s="12">
        <f>0.5*(1.225*'Vehicle Data'!B$9*'Vehicle Data'!B$7*'WLTP Calculations'!F1144)</f>
        <v>1.770615</v>
      </c>
      <c r="L1144" s="12">
        <f t="shared" si="229"/>
        <v>9.1716274866666697E-2</v>
      </c>
      <c r="M1144" s="12">
        <f t="shared" si="230"/>
        <v>0.37196044807037049</v>
      </c>
      <c r="N1144" s="12">
        <f t="shared" si="231"/>
        <v>0.46371063515601874</v>
      </c>
      <c r="O1144" s="12">
        <f t="shared" si="223"/>
        <v>55.181565583566233</v>
      </c>
      <c r="P1144" s="12">
        <f t="shared" si="224"/>
        <v>0</v>
      </c>
      <c r="Q1144" s="9">
        <f t="shared" si="232"/>
        <v>174068.01910129766</v>
      </c>
      <c r="R1144" s="9">
        <f t="shared" si="225"/>
        <v>174.06801910129766</v>
      </c>
      <c r="S1144" s="9">
        <f t="shared" si="233"/>
        <v>70194.51770517425</v>
      </c>
      <c r="T1144" s="38">
        <f t="shared" si="226"/>
        <v>70.194517705174249</v>
      </c>
      <c r="U1144" s="38">
        <f t="shared" si="227"/>
        <v>4562.6436508363258</v>
      </c>
      <c r="V1144" s="34"/>
      <c r="W1144" s="34"/>
      <c r="X1144" s="34"/>
      <c r="Y1144" s="34"/>
      <c r="Z1144" s="34"/>
      <c r="AA1144" s="34"/>
      <c r="AB1144" s="34"/>
      <c r="AC1144" s="34"/>
      <c r="AD1144" s="34"/>
      <c r="AE1144" s="34"/>
      <c r="AF1144" s="34"/>
      <c r="AG1144" s="34"/>
    </row>
    <row r="1145" spans="2:33" x14ac:dyDescent="0.75">
      <c r="B1145" s="6" t="s">
        <v>10</v>
      </c>
      <c r="C1145" s="6">
        <v>1141</v>
      </c>
      <c r="D1145" s="6">
        <v>119</v>
      </c>
      <c r="E1145" s="6">
        <f t="shared" si="221"/>
        <v>4.1944444444444446</v>
      </c>
      <c r="F1145" s="12">
        <v>15.1</v>
      </c>
      <c r="G1145" s="12">
        <f t="shared" si="228"/>
        <v>0.25</v>
      </c>
      <c r="H1145" s="12">
        <f t="shared" si="222"/>
        <v>0.89999999999999947</v>
      </c>
      <c r="I1145" s="12">
        <f>'Vehicle Data'!$B$6*'WLTP Calculations'!G1145</f>
        <v>73.171500000000009</v>
      </c>
      <c r="J1145" s="12">
        <f>'Vehicle Data'!$B$6*9.81*'Vehicle Data'!$B$8</f>
        <v>57.42499320000001</v>
      </c>
      <c r="K1145" s="12">
        <f>0.5*(1.225*'Vehicle Data'!B$9*'Vehicle Data'!B$7*'WLTP Calculations'!F1145)</f>
        <v>1.8312525000000002</v>
      </c>
      <c r="L1145" s="12">
        <f t="shared" si="229"/>
        <v>0.13242774570000004</v>
      </c>
      <c r="M1145" s="12">
        <f t="shared" si="230"/>
        <v>0.55546082224166693</v>
      </c>
      <c r="N1145" s="12">
        <f t="shared" si="231"/>
        <v>0.78343633878009311</v>
      </c>
      <c r="O1145" s="12">
        <f t="shared" si="223"/>
        <v>94.012360653611168</v>
      </c>
      <c r="P1145" s="12">
        <f t="shared" si="224"/>
        <v>0</v>
      </c>
      <c r="Q1145" s="9">
        <f t="shared" si="232"/>
        <v>174162.03146195126</v>
      </c>
      <c r="R1145" s="9">
        <f t="shared" si="225"/>
        <v>174.16203146195127</v>
      </c>
      <c r="S1145" s="9">
        <f t="shared" si="233"/>
        <v>70194.51770517425</v>
      </c>
      <c r="T1145" s="38">
        <f t="shared" si="226"/>
        <v>70.194517705174249</v>
      </c>
      <c r="U1145" s="38">
        <f t="shared" si="227"/>
        <v>4562.6436508363258</v>
      </c>
      <c r="V1145" s="34"/>
      <c r="W1145" s="34"/>
      <c r="X1145" s="34"/>
      <c r="Y1145" s="34"/>
      <c r="Z1145" s="34"/>
      <c r="AA1145" s="34"/>
      <c r="AB1145" s="34"/>
      <c r="AC1145" s="34"/>
      <c r="AD1145" s="34"/>
      <c r="AE1145" s="34"/>
      <c r="AF1145" s="34"/>
      <c r="AG1145" s="34"/>
    </row>
    <row r="1146" spans="2:33" x14ac:dyDescent="0.75">
      <c r="B1146" s="6" t="s">
        <v>10</v>
      </c>
      <c r="C1146" s="6">
        <v>1142</v>
      </c>
      <c r="D1146" s="6">
        <v>120</v>
      </c>
      <c r="E1146" s="6">
        <f t="shared" si="221"/>
        <v>4.5555555555555554</v>
      </c>
      <c r="F1146" s="12">
        <v>16.399999999999999</v>
      </c>
      <c r="G1146" s="12">
        <f t="shared" si="228"/>
        <v>0.5555555555555558</v>
      </c>
      <c r="H1146" s="12">
        <f t="shared" si="222"/>
        <v>2.0000000000000009</v>
      </c>
      <c r="I1146" s="12">
        <f>'Vehicle Data'!$B$6*'WLTP Calculations'!G1146</f>
        <v>162.60333333333344</v>
      </c>
      <c r="J1146" s="12">
        <f>'Vehicle Data'!$B$6*9.81*'Vehicle Data'!$B$8</f>
        <v>57.42499320000001</v>
      </c>
      <c r="K1146" s="12">
        <f>0.5*(1.225*'Vehicle Data'!B$9*'Vehicle Data'!B$7*'WLTP Calculations'!F1146)</f>
        <v>1.98891</v>
      </c>
      <c r="L1146" s="12">
        <f t="shared" si="229"/>
        <v>0.22201723653333347</v>
      </c>
      <c r="M1146" s="12">
        <f t="shared" si="230"/>
        <v>1.0114118553185192</v>
      </c>
      <c r="N1146" s="12">
        <f t="shared" si="231"/>
        <v>1.3219959685671303</v>
      </c>
      <c r="O1146" s="12">
        <f t="shared" si="223"/>
        <v>159.96151219662278</v>
      </c>
      <c r="P1146" s="12">
        <f t="shared" si="224"/>
        <v>0</v>
      </c>
      <c r="Q1146" s="9">
        <f t="shared" si="232"/>
        <v>174321.9929741479</v>
      </c>
      <c r="R1146" s="9">
        <f t="shared" si="225"/>
        <v>174.32199297414789</v>
      </c>
      <c r="S1146" s="9">
        <f t="shared" si="233"/>
        <v>70194.51770517425</v>
      </c>
      <c r="T1146" s="38">
        <f t="shared" si="226"/>
        <v>70.194517705174249</v>
      </c>
      <c r="U1146" s="38">
        <f t="shared" si="227"/>
        <v>4562.6436508363258</v>
      </c>
      <c r="V1146" s="34"/>
      <c r="W1146" s="34"/>
      <c r="X1146" s="34"/>
      <c r="Y1146" s="34"/>
      <c r="Z1146" s="34"/>
      <c r="AA1146" s="34"/>
      <c r="AB1146" s="34"/>
      <c r="AC1146" s="34"/>
      <c r="AD1146" s="34"/>
      <c r="AE1146" s="34"/>
      <c r="AF1146" s="34"/>
      <c r="AG1146" s="34"/>
    </row>
    <row r="1147" spans="2:33" x14ac:dyDescent="0.75">
      <c r="B1147" s="6" t="s">
        <v>10</v>
      </c>
      <c r="C1147" s="6">
        <v>1143</v>
      </c>
      <c r="D1147" s="6">
        <v>121</v>
      </c>
      <c r="E1147" s="6">
        <f t="shared" si="221"/>
        <v>5.3055555555555562</v>
      </c>
      <c r="F1147" s="12">
        <v>19.100000000000001</v>
      </c>
      <c r="G1147" s="12">
        <f t="shared" si="228"/>
        <v>0.84722222222222232</v>
      </c>
      <c r="H1147" s="12">
        <f t="shared" si="222"/>
        <v>3.0500000000000007</v>
      </c>
      <c r="I1147" s="12">
        <f>'Vehicle Data'!$B$6*'WLTP Calculations'!G1147</f>
        <v>247.97008333333341</v>
      </c>
      <c r="J1147" s="12">
        <f>'Vehicle Data'!$B$6*9.81*'Vehicle Data'!$B$8</f>
        <v>57.42499320000001</v>
      </c>
      <c r="K1147" s="12">
        <f>0.5*(1.225*'Vehicle Data'!B$9*'Vehicle Data'!B$7*'WLTP Calculations'!F1147)</f>
        <v>2.3163525000000003</v>
      </c>
      <c r="L1147" s="12">
        <f t="shared" si="229"/>
        <v>0.30771142903333337</v>
      </c>
      <c r="M1147" s="12">
        <f t="shared" si="230"/>
        <v>1.6325800818157412</v>
      </c>
      <c r="N1147" s="12">
        <f t="shared" si="231"/>
        <v>1.6775497201787033</v>
      </c>
      <c r="O1147" s="12">
        <f t="shared" si="223"/>
        <v>204.6610658618018</v>
      </c>
      <c r="P1147" s="12">
        <f t="shared" si="224"/>
        <v>0</v>
      </c>
      <c r="Q1147" s="9">
        <f t="shared" si="232"/>
        <v>174526.65404000971</v>
      </c>
      <c r="R1147" s="9">
        <f t="shared" si="225"/>
        <v>174.5266540400097</v>
      </c>
      <c r="S1147" s="9">
        <f t="shared" si="233"/>
        <v>70194.51770517425</v>
      </c>
      <c r="T1147" s="38">
        <f t="shared" si="226"/>
        <v>70.194517705174249</v>
      </c>
      <c r="U1147" s="38">
        <f t="shared" si="227"/>
        <v>4562.6436508363258</v>
      </c>
      <c r="V1147" s="34"/>
      <c r="W1147" s="34"/>
      <c r="X1147" s="34"/>
      <c r="Y1147" s="34"/>
      <c r="Z1147" s="34"/>
      <c r="AA1147" s="34"/>
      <c r="AB1147" s="34"/>
      <c r="AC1147" s="34"/>
      <c r="AD1147" s="34"/>
      <c r="AE1147" s="34"/>
      <c r="AF1147" s="34"/>
      <c r="AG1147" s="34"/>
    </row>
    <row r="1148" spans="2:33" x14ac:dyDescent="0.75">
      <c r="B1148" s="6" t="s">
        <v>10</v>
      </c>
      <c r="C1148" s="6">
        <v>1144</v>
      </c>
      <c r="D1148" s="6">
        <v>122</v>
      </c>
      <c r="E1148" s="6">
        <f t="shared" si="221"/>
        <v>6.25</v>
      </c>
      <c r="F1148" s="12">
        <v>22.5</v>
      </c>
      <c r="G1148" s="12">
        <f t="shared" si="228"/>
        <v>0.73611111111111027</v>
      </c>
      <c r="H1148" s="12">
        <f t="shared" si="222"/>
        <v>2.6499999999999986</v>
      </c>
      <c r="I1148" s="12">
        <f>'Vehicle Data'!$B$6*'WLTP Calculations'!G1148</f>
        <v>215.44941666666645</v>
      </c>
      <c r="J1148" s="12">
        <f>'Vehicle Data'!$B$6*9.81*'Vehicle Data'!$B$8</f>
        <v>57.42499320000001</v>
      </c>
      <c r="K1148" s="12">
        <f>0.5*(1.225*'Vehicle Data'!B$9*'Vehicle Data'!B$7*'WLTP Calculations'!F1148)</f>
        <v>2.7286875000000004</v>
      </c>
      <c r="L1148" s="12">
        <f t="shared" si="229"/>
        <v>0.27560309736666644</v>
      </c>
      <c r="M1148" s="12">
        <f t="shared" si="230"/>
        <v>1.7225193585416652</v>
      </c>
      <c r="N1148" s="12">
        <f t="shared" si="231"/>
        <v>1.3827453577078699</v>
      </c>
      <c r="O1148" s="12">
        <f t="shared" si="223"/>
        <v>170.077678998068</v>
      </c>
      <c r="P1148" s="12">
        <f t="shared" si="224"/>
        <v>0</v>
      </c>
      <c r="Q1148" s="9">
        <f t="shared" si="232"/>
        <v>174696.73171900777</v>
      </c>
      <c r="R1148" s="9">
        <f t="shared" si="225"/>
        <v>174.69673171900777</v>
      </c>
      <c r="S1148" s="9">
        <f t="shared" si="233"/>
        <v>70194.51770517425</v>
      </c>
      <c r="T1148" s="38">
        <f t="shared" si="226"/>
        <v>70.194517705174249</v>
      </c>
      <c r="U1148" s="38">
        <f t="shared" si="227"/>
        <v>4562.6436508363258</v>
      </c>
      <c r="V1148" s="34"/>
      <c r="W1148" s="34"/>
      <c r="X1148" s="34"/>
      <c r="Y1148" s="34"/>
      <c r="Z1148" s="34"/>
      <c r="AA1148" s="34"/>
      <c r="AB1148" s="34"/>
      <c r="AC1148" s="34"/>
      <c r="AD1148" s="34"/>
      <c r="AE1148" s="34"/>
      <c r="AF1148" s="34"/>
      <c r="AG1148" s="34"/>
    </row>
    <row r="1149" spans="2:33" x14ac:dyDescent="0.75">
      <c r="B1149" s="6" t="s">
        <v>10</v>
      </c>
      <c r="C1149" s="6">
        <v>1145</v>
      </c>
      <c r="D1149" s="6">
        <v>123</v>
      </c>
      <c r="E1149" s="6">
        <f t="shared" si="221"/>
        <v>6.7777777777777768</v>
      </c>
      <c r="F1149" s="12">
        <v>24.4</v>
      </c>
      <c r="G1149" s="12">
        <f t="shared" si="228"/>
        <v>0.31944444444444464</v>
      </c>
      <c r="H1149" s="12">
        <f t="shared" si="222"/>
        <v>1.1500000000000004</v>
      </c>
      <c r="I1149" s="12">
        <f>'Vehicle Data'!$B$6*'WLTP Calculations'!G1149</f>
        <v>93.496916666666735</v>
      </c>
      <c r="J1149" s="12">
        <f>'Vehicle Data'!$B$6*9.81*'Vehicle Data'!$B$8</f>
        <v>57.42499320000001</v>
      </c>
      <c r="K1149" s="12">
        <f>0.5*(1.225*'Vehicle Data'!B$9*'Vehicle Data'!B$7*'WLTP Calculations'!F1149)</f>
        <v>2.9591099999999999</v>
      </c>
      <c r="L1149" s="12">
        <f t="shared" si="229"/>
        <v>0.15388101986666675</v>
      </c>
      <c r="M1149" s="12">
        <f t="shared" si="230"/>
        <v>1.0429713568740744</v>
      </c>
      <c r="N1149" s="12">
        <f t="shared" si="231"/>
        <v>0.4916092442740746</v>
      </c>
      <c r="O1149" s="12">
        <f t="shared" si="223"/>
        <v>60.959546289985248</v>
      </c>
      <c r="P1149" s="12">
        <f t="shared" si="224"/>
        <v>0</v>
      </c>
      <c r="Q1149" s="9">
        <f t="shared" si="232"/>
        <v>174757.69126529776</v>
      </c>
      <c r="R1149" s="9">
        <f t="shared" si="225"/>
        <v>174.75769126529775</v>
      </c>
      <c r="S1149" s="9">
        <f t="shared" si="233"/>
        <v>70194.51770517425</v>
      </c>
      <c r="T1149" s="38">
        <f t="shared" si="226"/>
        <v>70.194517705174249</v>
      </c>
      <c r="U1149" s="38">
        <f t="shared" si="227"/>
        <v>4562.6436508363258</v>
      </c>
      <c r="V1149" s="34"/>
      <c r="W1149" s="34"/>
      <c r="X1149" s="34"/>
      <c r="Y1149" s="34"/>
      <c r="Z1149" s="34"/>
      <c r="AA1149" s="34"/>
      <c r="AB1149" s="34"/>
      <c r="AC1149" s="34"/>
      <c r="AD1149" s="34"/>
      <c r="AE1149" s="34"/>
      <c r="AF1149" s="34"/>
      <c r="AG1149" s="34"/>
    </row>
    <row r="1150" spans="2:33" x14ac:dyDescent="0.75">
      <c r="B1150" s="6" t="s">
        <v>10</v>
      </c>
      <c r="C1150" s="6">
        <v>1146</v>
      </c>
      <c r="D1150" s="6">
        <v>124</v>
      </c>
      <c r="E1150" s="6">
        <f t="shared" si="221"/>
        <v>6.8888888888888893</v>
      </c>
      <c r="F1150" s="12">
        <v>24.8</v>
      </c>
      <c r="G1150" s="12">
        <f t="shared" si="228"/>
        <v>-0.23611111111111072</v>
      </c>
      <c r="H1150" s="12">
        <f t="shared" si="222"/>
        <v>-0.84999999999999964</v>
      </c>
      <c r="I1150" s="12">
        <f>'Vehicle Data'!$B$6*'WLTP Calculations'!G1150</f>
        <v>-69.106416666666561</v>
      </c>
      <c r="J1150" s="12">
        <f>'Vehicle Data'!$B$6*9.81*'Vehicle Data'!$B$8</f>
        <v>57.42499320000001</v>
      </c>
      <c r="K1150" s="12">
        <f>0.5*(1.225*'Vehicle Data'!B$9*'Vehicle Data'!B$7*'WLTP Calculations'!F1150)</f>
        <v>3.0076200000000002</v>
      </c>
      <c r="L1150" s="12">
        <f t="shared" si="229"/>
        <v>-8.6738034666665517E-3</v>
      </c>
      <c r="M1150" s="12">
        <f t="shared" si="230"/>
        <v>-5.9752868325925135E-2</v>
      </c>
      <c r="N1150" s="12">
        <f t="shared" si="231"/>
        <v>-0.78855530123842588</v>
      </c>
      <c r="O1150" s="12">
        <f t="shared" si="223"/>
        <v>0</v>
      </c>
      <c r="P1150" s="12">
        <f t="shared" si="224"/>
        <v>-98.56941265480323</v>
      </c>
      <c r="Q1150" s="9">
        <f t="shared" si="232"/>
        <v>174757.69126529776</v>
      </c>
      <c r="R1150" s="9">
        <f t="shared" si="225"/>
        <v>174.75769126529775</v>
      </c>
      <c r="S1150" s="9">
        <f t="shared" si="233"/>
        <v>70293.087117829054</v>
      </c>
      <c r="T1150" s="38">
        <f t="shared" si="226"/>
        <v>70.29308711782906</v>
      </c>
      <c r="U1150" s="38">
        <f t="shared" si="227"/>
        <v>4569.0506626588885</v>
      </c>
      <c r="V1150" s="34"/>
      <c r="W1150" s="34"/>
      <c r="X1150" s="34"/>
      <c r="Y1150" s="34"/>
      <c r="Z1150" s="34"/>
      <c r="AA1150" s="34"/>
      <c r="AB1150" s="34"/>
      <c r="AC1150" s="34"/>
      <c r="AD1150" s="34"/>
      <c r="AE1150" s="34"/>
      <c r="AF1150" s="34"/>
      <c r="AG1150" s="34"/>
    </row>
    <row r="1151" spans="2:33" x14ac:dyDescent="0.75">
      <c r="B1151" s="6" t="s">
        <v>10</v>
      </c>
      <c r="C1151" s="6">
        <v>1147</v>
      </c>
      <c r="D1151" s="6">
        <v>125</v>
      </c>
      <c r="E1151" s="6">
        <f t="shared" si="221"/>
        <v>6.3055555555555554</v>
      </c>
      <c r="F1151" s="12">
        <v>22.7</v>
      </c>
      <c r="G1151" s="12">
        <f t="shared" si="228"/>
        <v>-1.0277777777777781</v>
      </c>
      <c r="H1151" s="12">
        <f t="shared" si="222"/>
        <v>-3.7000000000000011</v>
      </c>
      <c r="I1151" s="12">
        <f>'Vehicle Data'!$B$6*'WLTP Calculations'!G1151</f>
        <v>-300.81616666666679</v>
      </c>
      <c r="J1151" s="12">
        <f>'Vehicle Data'!$B$6*9.81*'Vehicle Data'!$B$8</f>
        <v>57.42499320000001</v>
      </c>
      <c r="K1151" s="12">
        <f>0.5*(1.225*'Vehicle Data'!B$9*'Vehicle Data'!B$7*'WLTP Calculations'!F1151)</f>
        <v>2.7529425000000001</v>
      </c>
      <c r="L1151" s="12">
        <f t="shared" si="229"/>
        <v>-0.24063823096666678</v>
      </c>
      <c r="M1151" s="12">
        <f t="shared" si="230"/>
        <v>-1.5173577341509266</v>
      </c>
      <c r="N1151" s="12">
        <f t="shared" si="231"/>
        <v>-1.4891338600365742</v>
      </c>
      <c r="O1151" s="12">
        <f t="shared" si="223"/>
        <v>0</v>
      </c>
      <c r="P1151" s="12">
        <f t="shared" si="224"/>
        <v>-187.63086636460835</v>
      </c>
      <c r="Q1151" s="9">
        <f t="shared" si="232"/>
        <v>174757.69126529776</v>
      </c>
      <c r="R1151" s="9">
        <f t="shared" si="225"/>
        <v>174.75769126529775</v>
      </c>
      <c r="S1151" s="9">
        <f t="shared" si="233"/>
        <v>70480.71798419366</v>
      </c>
      <c r="T1151" s="38">
        <f t="shared" si="226"/>
        <v>70.48071798419366</v>
      </c>
      <c r="U1151" s="38">
        <f t="shared" si="227"/>
        <v>4581.2466689725879</v>
      </c>
      <c r="V1151" s="34"/>
      <c r="W1151" s="34"/>
      <c r="X1151" s="34"/>
      <c r="Y1151" s="34"/>
      <c r="Z1151" s="34"/>
      <c r="AA1151" s="34"/>
      <c r="AB1151" s="34"/>
      <c r="AC1151" s="34"/>
      <c r="AD1151" s="34"/>
      <c r="AE1151" s="34"/>
      <c r="AF1151" s="34"/>
      <c r="AG1151" s="34"/>
    </row>
    <row r="1152" spans="2:33" x14ac:dyDescent="0.75">
      <c r="B1152" s="6" t="s">
        <v>10</v>
      </c>
      <c r="C1152" s="6">
        <v>1148</v>
      </c>
      <c r="D1152" s="6">
        <v>126</v>
      </c>
      <c r="E1152" s="6">
        <f t="shared" si="221"/>
        <v>4.833333333333333</v>
      </c>
      <c r="F1152" s="12">
        <v>17.399999999999999</v>
      </c>
      <c r="G1152" s="12">
        <f t="shared" si="228"/>
        <v>-1.2361111111111109</v>
      </c>
      <c r="H1152" s="12">
        <f t="shared" si="222"/>
        <v>-4.4499999999999993</v>
      </c>
      <c r="I1152" s="12">
        <f>'Vehicle Data'!$B$6*'WLTP Calculations'!G1152</f>
        <v>-361.79241666666667</v>
      </c>
      <c r="J1152" s="12">
        <f>'Vehicle Data'!$B$6*9.81*'Vehicle Data'!$B$8</f>
        <v>57.42499320000001</v>
      </c>
      <c r="K1152" s="12">
        <f>0.5*(1.225*'Vehicle Data'!B$9*'Vehicle Data'!B$7*'WLTP Calculations'!F1152)</f>
        <v>2.110185</v>
      </c>
      <c r="L1152" s="12">
        <f t="shared" si="229"/>
        <v>-0.30225723846666663</v>
      </c>
      <c r="M1152" s="12">
        <f t="shared" si="230"/>
        <v>-1.4609099859222219</v>
      </c>
      <c r="N1152" s="12">
        <f t="shared" si="231"/>
        <v>-1.037918823911111</v>
      </c>
      <c r="O1152" s="12">
        <f t="shared" si="223"/>
        <v>0</v>
      </c>
      <c r="P1152" s="12">
        <f t="shared" si="224"/>
        <v>-131.81569063671111</v>
      </c>
      <c r="Q1152" s="9">
        <f t="shared" si="232"/>
        <v>174757.69126529776</v>
      </c>
      <c r="R1152" s="9">
        <f t="shared" si="225"/>
        <v>174.75769126529775</v>
      </c>
      <c r="S1152" s="9">
        <f t="shared" si="233"/>
        <v>70612.533674830367</v>
      </c>
      <c r="T1152" s="38">
        <f t="shared" si="226"/>
        <v>70.612533674830374</v>
      </c>
      <c r="U1152" s="38">
        <f t="shared" si="227"/>
        <v>4589.814688863974</v>
      </c>
      <c r="V1152" s="34"/>
      <c r="W1152" s="34"/>
      <c r="X1152" s="34"/>
      <c r="Y1152" s="34"/>
      <c r="Z1152" s="34"/>
      <c r="AA1152" s="34"/>
      <c r="AB1152" s="34"/>
      <c r="AC1152" s="34"/>
      <c r="AD1152" s="34"/>
      <c r="AE1152" s="34"/>
      <c r="AF1152" s="34"/>
      <c r="AG1152" s="34"/>
    </row>
    <row r="1153" spans="2:33" x14ac:dyDescent="0.75">
      <c r="B1153" s="6" t="s">
        <v>10</v>
      </c>
      <c r="C1153" s="6">
        <v>1149</v>
      </c>
      <c r="D1153" s="6">
        <v>127</v>
      </c>
      <c r="E1153" s="6">
        <f t="shared" si="221"/>
        <v>3.8333333333333335</v>
      </c>
      <c r="F1153" s="12">
        <v>13.8</v>
      </c>
      <c r="G1153" s="12">
        <f t="shared" si="228"/>
        <v>-0.75</v>
      </c>
      <c r="H1153" s="12">
        <f t="shared" si="222"/>
        <v>-2.6999999999999993</v>
      </c>
      <c r="I1153" s="12">
        <f>'Vehicle Data'!$B$6*'WLTP Calculations'!G1153</f>
        <v>-219.51450000000003</v>
      </c>
      <c r="J1153" s="12">
        <f>'Vehicle Data'!$B$6*9.81*'Vehicle Data'!$B$8</f>
        <v>57.42499320000001</v>
      </c>
      <c r="K1153" s="12">
        <f>0.5*(1.225*'Vehicle Data'!B$9*'Vehicle Data'!B$7*'WLTP Calculations'!F1153)</f>
        <v>1.6735950000000002</v>
      </c>
      <c r="L1153" s="12">
        <f t="shared" si="229"/>
        <v>-0.16041591180000001</v>
      </c>
      <c r="M1153" s="12">
        <f t="shared" si="230"/>
        <v>-0.61492766190000003</v>
      </c>
      <c r="N1153" s="12">
        <f t="shared" si="231"/>
        <v>-0.33128250895000011</v>
      </c>
      <c r="O1153" s="12">
        <f t="shared" si="223"/>
        <v>0</v>
      </c>
      <c r="P1153" s="12">
        <f t="shared" si="224"/>
        <v>-42.404161145600014</v>
      </c>
      <c r="Q1153" s="9">
        <f t="shared" si="232"/>
        <v>174757.69126529776</v>
      </c>
      <c r="R1153" s="9">
        <f t="shared" si="225"/>
        <v>174.75769126529775</v>
      </c>
      <c r="S1153" s="9">
        <f t="shared" si="233"/>
        <v>70654.937835975972</v>
      </c>
      <c r="T1153" s="38">
        <f t="shared" si="226"/>
        <v>70.654937835975971</v>
      </c>
      <c r="U1153" s="38">
        <f t="shared" si="227"/>
        <v>4592.5709593384381</v>
      </c>
      <c r="V1153" s="34"/>
      <c r="W1153" s="34"/>
      <c r="X1153" s="34"/>
      <c r="Y1153" s="34"/>
      <c r="Z1153" s="34"/>
      <c r="AA1153" s="34"/>
      <c r="AB1153" s="34"/>
      <c r="AC1153" s="34"/>
      <c r="AD1153" s="34"/>
      <c r="AE1153" s="34"/>
      <c r="AF1153" s="34"/>
      <c r="AG1153" s="34"/>
    </row>
    <row r="1154" spans="2:33" x14ac:dyDescent="0.75">
      <c r="B1154" s="6" t="s">
        <v>10</v>
      </c>
      <c r="C1154" s="6">
        <v>1150</v>
      </c>
      <c r="D1154" s="6">
        <v>128</v>
      </c>
      <c r="E1154" s="6">
        <f t="shared" si="221"/>
        <v>3.333333333333333</v>
      </c>
      <c r="F1154" s="12">
        <v>12</v>
      </c>
      <c r="G1154" s="12">
        <f t="shared" si="228"/>
        <v>-0.25000000000000022</v>
      </c>
      <c r="H1154" s="12">
        <f t="shared" si="222"/>
        <v>-0.90000000000000036</v>
      </c>
      <c r="I1154" s="12">
        <f>'Vehicle Data'!$B$6*'WLTP Calculations'!G1154</f>
        <v>-73.17150000000008</v>
      </c>
      <c r="J1154" s="12">
        <f>'Vehicle Data'!$B$6*9.81*'Vehicle Data'!$B$8</f>
        <v>57.42499320000001</v>
      </c>
      <c r="K1154" s="12">
        <f>0.5*(1.225*'Vehicle Data'!B$9*'Vehicle Data'!B$7*'WLTP Calculations'!F1154)</f>
        <v>1.4553</v>
      </c>
      <c r="L1154" s="12">
        <f t="shared" si="229"/>
        <v>-1.429120680000007E-2</v>
      </c>
      <c r="M1154" s="12">
        <f t="shared" si="230"/>
        <v>-4.7637356000000228E-2</v>
      </c>
      <c r="N1154" s="12">
        <f t="shared" si="231"/>
        <v>7.4315143999999889E-2</v>
      </c>
      <c r="O1154" s="12">
        <f t="shared" si="223"/>
        <v>9.5866535759999856</v>
      </c>
      <c r="P1154" s="12">
        <f t="shared" si="224"/>
        <v>0</v>
      </c>
      <c r="Q1154" s="9">
        <f t="shared" si="232"/>
        <v>174767.27791887376</v>
      </c>
      <c r="R1154" s="9">
        <f t="shared" si="225"/>
        <v>174.76727791887376</v>
      </c>
      <c r="S1154" s="9">
        <f t="shared" si="233"/>
        <v>70654.937835975972</v>
      </c>
      <c r="T1154" s="38">
        <f t="shared" si="226"/>
        <v>70.654937835975971</v>
      </c>
      <c r="U1154" s="38">
        <f t="shared" si="227"/>
        <v>4592.5709593384381</v>
      </c>
      <c r="V1154" s="34"/>
      <c r="W1154" s="34"/>
      <c r="X1154" s="34"/>
      <c r="Y1154" s="34"/>
      <c r="Z1154" s="34"/>
      <c r="AA1154" s="34"/>
      <c r="AB1154" s="34"/>
      <c r="AC1154" s="34"/>
      <c r="AD1154" s="34"/>
      <c r="AE1154" s="34"/>
      <c r="AF1154" s="34"/>
      <c r="AG1154" s="34"/>
    </row>
    <row r="1155" spans="2:33" x14ac:dyDescent="0.75">
      <c r="B1155" s="6" t="s">
        <v>10</v>
      </c>
      <c r="C1155" s="6">
        <v>1151</v>
      </c>
      <c r="D1155" s="6">
        <v>129</v>
      </c>
      <c r="E1155" s="6">
        <f t="shared" si="221"/>
        <v>3.333333333333333</v>
      </c>
      <c r="F1155" s="12">
        <v>12</v>
      </c>
      <c r="G1155" s="12">
        <f t="shared" si="228"/>
        <v>0</v>
      </c>
      <c r="H1155" s="12">
        <f t="shared" si="222"/>
        <v>0</v>
      </c>
      <c r="I1155" s="12">
        <f>'Vehicle Data'!$B$6*'WLTP Calculations'!G1155</f>
        <v>0</v>
      </c>
      <c r="J1155" s="12">
        <f>'Vehicle Data'!$B$6*9.81*'Vehicle Data'!$B$8</f>
        <v>57.42499320000001</v>
      </c>
      <c r="K1155" s="12">
        <f>0.5*(1.225*'Vehicle Data'!B$9*'Vehicle Data'!B$7*'WLTP Calculations'!F1155)</f>
        <v>1.4553</v>
      </c>
      <c r="L1155" s="12">
        <f t="shared" si="229"/>
        <v>5.888029320000001E-2</v>
      </c>
      <c r="M1155" s="12">
        <f t="shared" si="230"/>
        <v>0.19626764400000002</v>
      </c>
      <c r="N1155" s="12">
        <f t="shared" si="231"/>
        <v>0.32499528288888901</v>
      </c>
      <c r="O1155" s="12">
        <f t="shared" si="223"/>
        <v>42.249386775555571</v>
      </c>
      <c r="P1155" s="12">
        <f t="shared" si="224"/>
        <v>0</v>
      </c>
      <c r="Q1155" s="9">
        <f t="shared" si="232"/>
        <v>174809.52730564933</v>
      </c>
      <c r="R1155" s="9">
        <f t="shared" si="225"/>
        <v>174.80952730564934</v>
      </c>
      <c r="S1155" s="9">
        <f t="shared" si="233"/>
        <v>70654.937835975972</v>
      </c>
      <c r="T1155" s="38">
        <f t="shared" si="226"/>
        <v>70.654937835975971</v>
      </c>
      <c r="U1155" s="38">
        <f t="shared" si="227"/>
        <v>4592.5709593384381</v>
      </c>
      <c r="V1155" s="34"/>
      <c r="W1155" s="34"/>
      <c r="X1155" s="34"/>
      <c r="Y1155" s="34"/>
      <c r="Z1155" s="34"/>
      <c r="AA1155" s="34"/>
      <c r="AB1155" s="34"/>
      <c r="AC1155" s="34"/>
      <c r="AD1155" s="34"/>
      <c r="AE1155" s="34"/>
      <c r="AF1155" s="34"/>
      <c r="AG1155" s="34"/>
    </row>
    <row r="1156" spans="2:33" x14ac:dyDescent="0.75">
      <c r="B1156" s="6" t="s">
        <v>10</v>
      </c>
      <c r="C1156" s="6">
        <v>1152</v>
      </c>
      <c r="D1156" s="6">
        <v>130</v>
      </c>
      <c r="E1156" s="6">
        <f t="shared" ref="E1156:E1219" si="234">F1156/3.6</f>
        <v>3.333333333333333</v>
      </c>
      <c r="F1156" s="12">
        <v>12</v>
      </c>
      <c r="G1156" s="12">
        <f t="shared" si="228"/>
        <v>0.26388888888888906</v>
      </c>
      <c r="H1156" s="12">
        <f t="shared" si="222"/>
        <v>0.95000000000000018</v>
      </c>
      <c r="I1156" s="12">
        <f>'Vehicle Data'!$B$6*'WLTP Calculations'!G1156</f>
        <v>77.2365833333334</v>
      </c>
      <c r="J1156" s="12">
        <f>'Vehicle Data'!$B$6*9.81*'Vehicle Data'!$B$8</f>
        <v>57.42499320000001</v>
      </c>
      <c r="K1156" s="12">
        <f>0.5*(1.225*'Vehicle Data'!B$9*'Vehicle Data'!B$7*'WLTP Calculations'!F1156)</f>
        <v>1.4553</v>
      </c>
      <c r="L1156" s="12">
        <f t="shared" si="229"/>
        <v>0.1361168765333334</v>
      </c>
      <c r="M1156" s="12">
        <f t="shared" si="230"/>
        <v>0.45372292177777795</v>
      </c>
      <c r="N1156" s="12">
        <f t="shared" si="231"/>
        <v>0.87463308795787076</v>
      </c>
      <c r="O1156" s="12">
        <f t="shared" si="223"/>
        <v>114.57693452248107</v>
      </c>
      <c r="P1156" s="12">
        <f t="shared" si="224"/>
        <v>0</v>
      </c>
      <c r="Q1156" s="9">
        <f t="shared" si="232"/>
        <v>174924.10424017182</v>
      </c>
      <c r="R1156" s="9">
        <f t="shared" si="225"/>
        <v>174.92410424017183</v>
      </c>
      <c r="S1156" s="9">
        <f t="shared" si="233"/>
        <v>70654.937835975972</v>
      </c>
      <c r="T1156" s="38">
        <f t="shared" si="226"/>
        <v>70.654937835975971</v>
      </c>
      <c r="U1156" s="38">
        <f t="shared" si="227"/>
        <v>4592.5709593384381</v>
      </c>
      <c r="V1156" s="34"/>
      <c r="W1156" s="34"/>
      <c r="X1156" s="34"/>
      <c r="Y1156" s="34"/>
      <c r="Z1156" s="34"/>
      <c r="AA1156" s="34"/>
      <c r="AB1156" s="34"/>
      <c r="AC1156" s="34"/>
      <c r="AD1156" s="34"/>
      <c r="AE1156" s="34"/>
      <c r="AF1156" s="34"/>
      <c r="AG1156" s="34"/>
    </row>
    <row r="1157" spans="2:33" x14ac:dyDescent="0.75">
      <c r="B1157" s="6" t="s">
        <v>10</v>
      </c>
      <c r="C1157" s="6">
        <v>1153</v>
      </c>
      <c r="D1157" s="6">
        <v>131</v>
      </c>
      <c r="E1157" s="6">
        <f t="shared" si="234"/>
        <v>3.8611111111111112</v>
      </c>
      <c r="F1157" s="12">
        <v>13.9</v>
      </c>
      <c r="G1157" s="12">
        <f t="shared" si="228"/>
        <v>0.94444444444444464</v>
      </c>
      <c r="H1157" s="12">
        <f t="shared" ref="H1157:H1220" si="235">($F1158-$F1156)/2</f>
        <v>3.4000000000000004</v>
      </c>
      <c r="I1157" s="12">
        <f>'Vehicle Data'!$B$6*'WLTP Calculations'!G1157</f>
        <v>276.42566666666676</v>
      </c>
      <c r="J1157" s="12">
        <f>'Vehicle Data'!$B$6*9.81*'Vehicle Data'!$B$8</f>
        <v>57.42499320000001</v>
      </c>
      <c r="K1157" s="12">
        <f>0.5*(1.225*'Vehicle Data'!B$9*'Vehicle Data'!B$7*'WLTP Calculations'!F1157)</f>
        <v>1.6857225000000002</v>
      </c>
      <c r="L1157" s="12">
        <f t="shared" si="229"/>
        <v>0.33553638236666677</v>
      </c>
      <c r="M1157" s="12">
        <f t="shared" si="230"/>
        <v>1.2955432541379635</v>
      </c>
      <c r="N1157" s="12">
        <f t="shared" si="231"/>
        <v>1.9924789569060193</v>
      </c>
      <c r="O1157" s="12">
        <f t="shared" ref="O1157:O1220" si="236">IF((M1157 + M1158) / 2 &gt; 0, ((M1157 + M1158) / 2) * D1158, 0)</f>
        <v>263.00722231159455</v>
      </c>
      <c r="P1157" s="12">
        <f t="shared" ref="P1157:P1220" si="237">IF((M1157 + M1158) / 2 &lt; 0, ((M1157 + M1158) / 2) * D1158, 0)</f>
        <v>0</v>
      </c>
      <c r="Q1157" s="9">
        <f t="shared" si="232"/>
        <v>175187.11146248342</v>
      </c>
      <c r="R1157" s="9">
        <f t="shared" ref="R1157:R1220" si="238">Q1157/1000</f>
        <v>175.18711146248341</v>
      </c>
      <c r="S1157" s="9">
        <f t="shared" si="233"/>
        <v>70654.937835975972</v>
      </c>
      <c r="T1157" s="38">
        <f t="shared" ref="T1157:T1220" si="239">S1157/1000</f>
        <v>70.654937835975971</v>
      </c>
      <c r="U1157" s="38">
        <f t="shared" ref="U1157:U1220" si="240">T1157*X$4</f>
        <v>4592.5709593384381</v>
      </c>
      <c r="V1157" s="34"/>
      <c r="W1157" s="34"/>
      <c r="X1157" s="34"/>
      <c r="Y1157" s="34"/>
      <c r="Z1157" s="34"/>
      <c r="AA1157" s="34"/>
      <c r="AB1157" s="34"/>
      <c r="AC1157" s="34"/>
      <c r="AD1157" s="34"/>
      <c r="AE1157" s="34"/>
      <c r="AF1157" s="34"/>
      <c r="AG1157" s="34"/>
    </row>
    <row r="1158" spans="2:33" x14ac:dyDescent="0.75">
      <c r="B1158" s="6" t="s">
        <v>10</v>
      </c>
      <c r="C1158" s="6">
        <v>1154</v>
      </c>
      <c r="D1158" s="6">
        <v>132</v>
      </c>
      <c r="E1158" s="6">
        <f t="shared" si="234"/>
        <v>5.2222222222222223</v>
      </c>
      <c r="F1158" s="12">
        <v>18.8</v>
      </c>
      <c r="G1158" s="12">
        <f t="shared" ref="G1158:G1221" si="241">($E1159-$E1157)/2</f>
        <v>1.5555555555555556</v>
      </c>
      <c r="H1158" s="12">
        <f t="shared" si="235"/>
        <v>5.6000000000000005</v>
      </c>
      <c r="I1158" s="12">
        <f>'Vehicle Data'!$B$6*'WLTP Calculations'!G1158</f>
        <v>455.28933333333339</v>
      </c>
      <c r="J1158" s="12">
        <f>'Vehicle Data'!$B$6*9.81*'Vehicle Data'!$B$8</f>
        <v>57.42499320000001</v>
      </c>
      <c r="K1158" s="12">
        <f>0.5*(1.225*'Vehicle Data'!B$9*'Vehicle Data'!B$7*'WLTP Calculations'!F1158)</f>
        <v>2.2799700000000001</v>
      </c>
      <c r="L1158" s="12">
        <f t="shared" ref="L1158:L1221" si="242">(I1158+J1158+K1158)/1000</f>
        <v>0.51499429653333351</v>
      </c>
      <c r="M1158" s="12">
        <f t="shared" ref="M1158:M1221" si="243">(L1158*E1158)</f>
        <v>2.6894146596740751</v>
      </c>
      <c r="N1158" s="12">
        <f t="shared" ref="N1158:N1221" si="244">(((M1158+M1159)/2)*(C1159-C1158))</f>
        <v>3.1143555069763895</v>
      </c>
      <c r="O1158" s="12">
        <f t="shared" si="236"/>
        <v>414.20928242785982</v>
      </c>
      <c r="P1158" s="12">
        <f t="shared" si="237"/>
        <v>0</v>
      </c>
      <c r="Q1158" s="9">
        <f t="shared" ref="Q1158:Q1221" si="245">(Q1157+O1158)</f>
        <v>175601.32074491127</v>
      </c>
      <c r="R1158" s="9">
        <f t="shared" si="238"/>
        <v>175.60132074491128</v>
      </c>
      <c r="S1158" s="9">
        <f t="shared" ref="S1158:T1221" si="246">S1157+(P1158*-1)</f>
        <v>70654.937835975972</v>
      </c>
      <c r="T1158" s="38">
        <f t="shared" si="239"/>
        <v>70.654937835975971</v>
      </c>
      <c r="U1158" s="38">
        <f t="shared" si="240"/>
        <v>4592.5709593384381</v>
      </c>
      <c r="V1158" s="34"/>
      <c r="W1158" s="34"/>
      <c r="X1158" s="34"/>
      <c r="Y1158" s="34"/>
      <c r="Z1158" s="34"/>
      <c r="AA1158" s="34"/>
      <c r="AB1158" s="34"/>
      <c r="AC1158" s="34"/>
      <c r="AD1158" s="34"/>
      <c r="AE1158" s="34"/>
      <c r="AF1158" s="34"/>
      <c r="AG1158" s="34"/>
    </row>
    <row r="1159" spans="2:33" x14ac:dyDescent="0.75">
      <c r="B1159" s="6" t="s">
        <v>10</v>
      </c>
      <c r="C1159" s="6">
        <v>1155</v>
      </c>
      <c r="D1159" s="6">
        <v>133</v>
      </c>
      <c r="E1159" s="6">
        <f t="shared" si="234"/>
        <v>6.9722222222222223</v>
      </c>
      <c r="F1159" s="12">
        <v>25.1</v>
      </c>
      <c r="G1159" s="12">
        <f t="shared" si="241"/>
        <v>1.5277777777777781</v>
      </c>
      <c r="H1159" s="12">
        <f t="shared" si="235"/>
        <v>5.5</v>
      </c>
      <c r="I1159" s="12">
        <f>'Vehicle Data'!$B$6*'WLTP Calculations'!G1159</f>
        <v>447.15916666666681</v>
      </c>
      <c r="J1159" s="12">
        <f>'Vehicle Data'!$B$6*9.81*'Vehicle Data'!$B$8</f>
        <v>57.42499320000001</v>
      </c>
      <c r="K1159" s="12">
        <f>0.5*(1.225*'Vehicle Data'!B$9*'Vehicle Data'!B$7*'WLTP Calculations'!F1159)</f>
        <v>3.0440025000000004</v>
      </c>
      <c r="L1159" s="12">
        <f t="shared" si="242"/>
        <v>0.50762816236666675</v>
      </c>
      <c r="M1159" s="12">
        <f t="shared" si="243"/>
        <v>3.5392963542787044</v>
      </c>
      <c r="N1159" s="12">
        <f t="shared" si="244"/>
        <v>3.486050524133796</v>
      </c>
      <c r="O1159" s="12">
        <f t="shared" si="236"/>
        <v>467.13077023392867</v>
      </c>
      <c r="P1159" s="12">
        <f t="shared" si="237"/>
        <v>0</v>
      </c>
      <c r="Q1159" s="9">
        <f t="shared" si="245"/>
        <v>176068.45151514519</v>
      </c>
      <c r="R1159" s="9">
        <f t="shared" si="238"/>
        <v>176.0684515151452</v>
      </c>
      <c r="S1159" s="9">
        <f t="shared" si="246"/>
        <v>70654.937835975972</v>
      </c>
      <c r="T1159" s="38">
        <f t="shared" si="239"/>
        <v>70.654937835975971</v>
      </c>
      <c r="U1159" s="38">
        <f t="shared" si="240"/>
        <v>4592.5709593384381</v>
      </c>
      <c r="V1159" s="34"/>
      <c r="W1159" s="34"/>
      <c r="X1159" s="34"/>
      <c r="Y1159" s="34"/>
      <c r="Z1159" s="34"/>
      <c r="AA1159" s="34"/>
      <c r="AB1159" s="34"/>
      <c r="AC1159" s="34"/>
      <c r="AD1159" s="34"/>
      <c r="AE1159" s="34"/>
      <c r="AF1159" s="34"/>
      <c r="AG1159" s="34"/>
    </row>
    <row r="1160" spans="2:33" x14ac:dyDescent="0.75">
      <c r="B1160" s="6" t="s">
        <v>10</v>
      </c>
      <c r="C1160" s="6">
        <v>1156</v>
      </c>
      <c r="D1160" s="6">
        <v>134</v>
      </c>
      <c r="E1160" s="6">
        <f t="shared" si="234"/>
        <v>8.2777777777777786</v>
      </c>
      <c r="F1160" s="12">
        <v>29.8</v>
      </c>
      <c r="G1160" s="12">
        <f t="shared" si="241"/>
        <v>1.2083333333333326</v>
      </c>
      <c r="H1160" s="12">
        <f t="shared" si="235"/>
        <v>4.3499999999999979</v>
      </c>
      <c r="I1160" s="12">
        <f>'Vehicle Data'!$B$6*'WLTP Calculations'!G1160</f>
        <v>353.6622499999998</v>
      </c>
      <c r="J1160" s="12">
        <f>'Vehicle Data'!$B$6*9.81*'Vehicle Data'!$B$8</f>
        <v>57.42499320000001</v>
      </c>
      <c r="K1160" s="12">
        <f>0.5*(1.225*'Vehicle Data'!B$9*'Vehicle Data'!B$7*'WLTP Calculations'!F1160)</f>
        <v>3.6139950000000005</v>
      </c>
      <c r="L1160" s="12">
        <f t="shared" si="242"/>
        <v>0.41470123819999982</v>
      </c>
      <c r="M1160" s="12">
        <f t="shared" si="243"/>
        <v>3.4328046939888877</v>
      </c>
      <c r="N1160" s="12">
        <f t="shared" si="244"/>
        <v>3.608221622155555</v>
      </c>
      <c r="O1160" s="12">
        <f t="shared" si="236"/>
        <v>487.10991899099992</v>
      </c>
      <c r="P1160" s="12">
        <f t="shared" si="237"/>
        <v>0</v>
      </c>
      <c r="Q1160" s="9">
        <f t="shared" si="245"/>
        <v>176555.56143413618</v>
      </c>
      <c r="R1160" s="9">
        <f t="shared" si="238"/>
        <v>176.55556143413617</v>
      </c>
      <c r="S1160" s="9">
        <f t="shared" si="246"/>
        <v>70654.937835975972</v>
      </c>
      <c r="T1160" s="38">
        <f t="shared" si="239"/>
        <v>70.654937835975971</v>
      </c>
      <c r="U1160" s="38">
        <f t="shared" si="240"/>
        <v>4592.5709593384381</v>
      </c>
      <c r="V1160" s="34"/>
      <c r="W1160" s="34"/>
      <c r="X1160" s="34"/>
      <c r="Y1160" s="34"/>
      <c r="Z1160" s="34"/>
      <c r="AA1160" s="34"/>
      <c r="AB1160" s="34"/>
      <c r="AC1160" s="34"/>
      <c r="AD1160" s="34"/>
      <c r="AE1160" s="34"/>
      <c r="AF1160" s="34"/>
      <c r="AG1160" s="34"/>
    </row>
    <row r="1161" spans="2:33" x14ac:dyDescent="0.75">
      <c r="B1161" s="6" t="s">
        <v>10</v>
      </c>
      <c r="C1161" s="6">
        <v>1157</v>
      </c>
      <c r="D1161" s="6">
        <v>135</v>
      </c>
      <c r="E1161" s="6">
        <f t="shared" si="234"/>
        <v>9.3888888888888875</v>
      </c>
      <c r="F1161" s="12">
        <v>33.799999999999997</v>
      </c>
      <c r="G1161" s="12">
        <f t="shared" si="241"/>
        <v>1.166666666666667</v>
      </c>
      <c r="H1161" s="12">
        <f t="shared" si="235"/>
        <v>4.2000000000000011</v>
      </c>
      <c r="I1161" s="12">
        <f>'Vehicle Data'!$B$6*'WLTP Calculations'!G1161</f>
        <v>341.46700000000016</v>
      </c>
      <c r="J1161" s="12">
        <f>'Vehicle Data'!$B$6*9.81*'Vehicle Data'!$B$8</f>
        <v>57.42499320000001</v>
      </c>
      <c r="K1161" s="12">
        <f>0.5*(1.225*'Vehicle Data'!B$9*'Vehicle Data'!B$7*'WLTP Calculations'!F1161)</f>
        <v>4.0990950000000002</v>
      </c>
      <c r="L1161" s="12">
        <f t="shared" si="242"/>
        <v>0.40299108820000012</v>
      </c>
      <c r="M1161" s="12">
        <f t="shared" si="243"/>
        <v>3.7836385503222227</v>
      </c>
      <c r="N1161" s="12">
        <f t="shared" si="244"/>
        <v>4.2915522850555572</v>
      </c>
      <c r="O1161" s="12">
        <f t="shared" si="236"/>
        <v>583.65111076755579</v>
      </c>
      <c r="P1161" s="12">
        <f t="shared" si="237"/>
        <v>0</v>
      </c>
      <c r="Q1161" s="9">
        <f t="shared" si="245"/>
        <v>177139.21254490374</v>
      </c>
      <c r="R1161" s="9">
        <f t="shared" si="238"/>
        <v>177.13921254490373</v>
      </c>
      <c r="S1161" s="9">
        <f t="shared" si="246"/>
        <v>70654.937835975972</v>
      </c>
      <c r="T1161" s="38">
        <f t="shared" si="239"/>
        <v>70.654937835975971</v>
      </c>
      <c r="U1161" s="38">
        <f t="shared" si="240"/>
        <v>4592.5709593384381</v>
      </c>
      <c r="V1161" s="34"/>
      <c r="W1161" s="34"/>
      <c r="X1161" s="34"/>
      <c r="Y1161" s="34"/>
      <c r="Z1161" s="34"/>
      <c r="AA1161" s="34"/>
      <c r="AB1161" s="34"/>
      <c r="AC1161" s="34"/>
      <c r="AD1161" s="34"/>
      <c r="AE1161" s="34"/>
      <c r="AF1161" s="34"/>
      <c r="AG1161" s="34"/>
    </row>
    <row r="1162" spans="2:33" x14ac:dyDescent="0.75">
      <c r="B1162" s="6" t="s">
        <v>10</v>
      </c>
      <c r="C1162" s="6">
        <v>1158</v>
      </c>
      <c r="D1162" s="6">
        <v>136</v>
      </c>
      <c r="E1162" s="6">
        <f t="shared" si="234"/>
        <v>10.611111111111112</v>
      </c>
      <c r="F1162" s="12">
        <v>38.200000000000003</v>
      </c>
      <c r="G1162" s="12">
        <f t="shared" si="241"/>
        <v>1.3333333333333339</v>
      </c>
      <c r="H1162" s="12">
        <f t="shared" si="235"/>
        <v>4.8000000000000007</v>
      </c>
      <c r="I1162" s="12">
        <f>'Vehicle Data'!$B$6*'WLTP Calculations'!G1162</f>
        <v>390.24800000000022</v>
      </c>
      <c r="J1162" s="12">
        <f>'Vehicle Data'!$B$6*9.81*'Vehicle Data'!$B$8</f>
        <v>57.42499320000001</v>
      </c>
      <c r="K1162" s="12">
        <f>0.5*(1.225*'Vehicle Data'!B$9*'Vehicle Data'!B$7*'WLTP Calculations'!F1162)</f>
        <v>4.6327050000000005</v>
      </c>
      <c r="L1162" s="12">
        <f t="shared" si="242"/>
        <v>0.45230569820000022</v>
      </c>
      <c r="M1162" s="12">
        <f t="shared" si="243"/>
        <v>4.7994660197888921</v>
      </c>
      <c r="N1162" s="12">
        <f t="shared" si="244"/>
        <v>5.3994701525629623</v>
      </c>
      <c r="O1162" s="12">
        <f t="shared" si="236"/>
        <v>739.72741090112584</v>
      </c>
      <c r="P1162" s="12">
        <f t="shared" si="237"/>
        <v>0</v>
      </c>
      <c r="Q1162" s="9">
        <f t="shared" si="245"/>
        <v>177878.93995580488</v>
      </c>
      <c r="R1162" s="9">
        <f t="shared" si="238"/>
        <v>177.87893995580487</v>
      </c>
      <c r="S1162" s="9">
        <f t="shared" si="246"/>
        <v>70654.937835975972</v>
      </c>
      <c r="T1162" s="38">
        <f t="shared" si="239"/>
        <v>70.654937835975971</v>
      </c>
      <c r="U1162" s="38">
        <f t="shared" si="240"/>
        <v>4592.5709593384381</v>
      </c>
      <c r="V1162" s="34"/>
      <c r="W1162" s="34"/>
      <c r="X1162" s="34"/>
      <c r="Y1162" s="34"/>
      <c r="Z1162" s="34"/>
      <c r="AA1162" s="34"/>
      <c r="AB1162" s="34"/>
      <c r="AC1162" s="34"/>
      <c r="AD1162" s="34"/>
      <c r="AE1162" s="34"/>
      <c r="AF1162" s="34"/>
      <c r="AG1162" s="34"/>
    </row>
    <row r="1163" spans="2:33" x14ac:dyDescent="0.75">
      <c r="B1163" s="6" t="s">
        <v>10</v>
      </c>
      <c r="C1163" s="6">
        <v>1159</v>
      </c>
      <c r="D1163" s="6">
        <v>137</v>
      </c>
      <c r="E1163" s="6">
        <f t="shared" si="234"/>
        <v>12.055555555555555</v>
      </c>
      <c r="F1163" s="12">
        <v>43.4</v>
      </c>
      <c r="G1163" s="12">
        <f t="shared" si="241"/>
        <v>1.4861111111111098</v>
      </c>
      <c r="H1163" s="12">
        <f t="shared" si="235"/>
        <v>5.3499999999999979</v>
      </c>
      <c r="I1163" s="12">
        <f>'Vehicle Data'!$B$6*'WLTP Calculations'!G1163</f>
        <v>434.96391666666636</v>
      </c>
      <c r="J1163" s="12">
        <f>'Vehicle Data'!$B$6*9.81*'Vehicle Data'!$B$8</f>
        <v>57.42499320000001</v>
      </c>
      <c r="K1163" s="12">
        <f>0.5*(1.225*'Vehicle Data'!B$9*'Vehicle Data'!B$7*'WLTP Calculations'!F1163)</f>
        <v>5.2633350000000005</v>
      </c>
      <c r="L1163" s="12">
        <f t="shared" si="242"/>
        <v>0.49765224486666637</v>
      </c>
      <c r="M1163" s="12">
        <f t="shared" si="243"/>
        <v>5.9994742853370333</v>
      </c>
      <c r="N1163" s="12">
        <f t="shared" si="244"/>
        <v>6.3013293593671262</v>
      </c>
      <c r="O1163" s="12">
        <f t="shared" si="236"/>
        <v>869.58345159266344</v>
      </c>
      <c r="P1163" s="12">
        <f t="shared" si="237"/>
        <v>0</v>
      </c>
      <c r="Q1163" s="9">
        <f t="shared" si="245"/>
        <v>178748.52340739753</v>
      </c>
      <c r="R1163" s="9">
        <f t="shared" si="238"/>
        <v>178.74852340739753</v>
      </c>
      <c r="S1163" s="9">
        <f t="shared" si="246"/>
        <v>70654.937835975972</v>
      </c>
      <c r="T1163" s="38">
        <f t="shared" si="239"/>
        <v>70.654937835975971</v>
      </c>
      <c r="U1163" s="38">
        <f t="shared" si="240"/>
        <v>4592.5709593384381</v>
      </c>
      <c r="V1163" s="34"/>
      <c r="W1163" s="34"/>
      <c r="X1163" s="34"/>
      <c r="Y1163" s="34"/>
      <c r="Z1163" s="34"/>
      <c r="AA1163" s="34"/>
      <c r="AB1163" s="34"/>
      <c r="AC1163" s="34"/>
      <c r="AD1163" s="34"/>
      <c r="AE1163" s="34"/>
      <c r="AF1163" s="34"/>
      <c r="AG1163" s="34"/>
    </row>
    <row r="1164" spans="2:33" x14ac:dyDescent="0.75">
      <c r="B1164" s="6" t="s">
        <v>10</v>
      </c>
      <c r="C1164" s="6">
        <v>1160</v>
      </c>
      <c r="D1164" s="6">
        <v>138</v>
      </c>
      <c r="E1164" s="6">
        <f t="shared" si="234"/>
        <v>13.583333333333332</v>
      </c>
      <c r="F1164" s="12">
        <v>48.9</v>
      </c>
      <c r="G1164" s="12">
        <f t="shared" si="241"/>
        <v>1.4444444444444438</v>
      </c>
      <c r="H1164" s="12">
        <f t="shared" si="235"/>
        <v>5.1999999999999993</v>
      </c>
      <c r="I1164" s="12">
        <f>'Vehicle Data'!$B$6*'WLTP Calculations'!G1164</f>
        <v>422.76866666666649</v>
      </c>
      <c r="J1164" s="12">
        <f>'Vehicle Data'!$B$6*9.81*'Vehicle Data'!$B$8</f>
        <v>57.42499320000001</v>
      </c>
      <c r="K1164" s="12">
        <f>0.5*(1.225*'Vehicle Data'!B$9*'Vehicle Data'!B$7*'WLTP Calculations'!F1164)</f>
        <v>5.9303474999999999</v>
      </c>
      <c r="L1164" s="12">
        <f t="shared" si="242"/>
        <v>0.4861240073666665</v>
      </c>
      <c r="M1164" s="12">
        <f t="shared" si="243"/>
        <v>6.6031844333972192</v>
      </c>
      <c r="N1164" s="12">
        <f t="shared" si="244"/>
        <v>6.4828310863967573</v>
      </c>
      <c r="O1164" s="12">
        <f t="shared" si="236"/>
        <v>901.11352100914928</v>
      </c>
      <c r="P1164" s="12">
        <f t="shared" si="237"/>
        <v>0</v>
      </c>
      <c r="Q1164" s="9">
        <f t="shared" si="245"/>
        <v>179649.63692840669</v>
      </c>
      <c r="R1164" s="9">
        <f t="shared" si="238"/>
        <v>179.64963692840669</v>
      </c>
      <c r="S1164" s="9">
        <f t="shared" si="246"/>
        <v>70654.937835975972</v>
      </c>
      <c r="T1164" s="38">
        <f t="shared" si="239"/>
        <v>70.654937835975971</v>
      </c>
      <c r="U1164" s="38">
        <f t="shared" si="240"/>
        <v>4592.5709593384381</v>
      </c>
      <c r="V1164" s="34"/>
      <c r="W1164" s="34"/>
      <c r="X1164" s="34"/>
      <c r="Y1164" s="34"/>
      <c r="Z1164" s="34"/>
      <c r="AA1164" s="34"/>
      <c r="AB1164" s="34"/>
      <c r="AC1164" s="34"/>
      <c r="AD1164" s="34"/>
      <c r="AE1164" s="34"/>
      <c r="AF1164" s="34"/>
      <c r="AG1164" s="34"/>
    </row>
    <row r="1165" spans="2:33" x14ac:dyDescent="0.75">
      <c r="B1165" s="6" t="s">
        <v>10</v>
      </c>
      <c r="C1165" s="6">
        <v>1161</v>
      </c>
      <c r="D1165" s="6">
        <v>139</v>
      </c>
      <c r="E1165" s="6">
        <f t="shared" si="234"/>
        <v>14.944444444444443</v>
      </c>
      <c r="F1165" s="12">
        <v>53.8</v>
      </c>
      <c r="G1165" s="12">
        <f t="shared" si="241"/>
        <v>1.2361111111111107</v>
      </c>
      <c r="H1165" s="12">
        <f t="shared" si="235"/>
        <v>4.4499999999999993</v>
      </c>
      <c r="I1165" s="12">
        <f>'Vehicle Data'!$B$6*'WLTP Calculations'!G1165</f>
        <v>361.79241666666661</v>
      </c>
      <c r="J1165" s="12">
        <f>'Vehicle Data'!$B$6*9.81*'Vehicle Data'!$B$8</f>
        <v>57.42499320000001</v>
      </c>
      <c r="K1165" s="12">
        <f>0.5*(1.225*'Vehicle Data'!B$9*'Vehicle Data'!B$7*'WLTP Calculations'!F1165)</f>
        <v>6.5245949999999997</v>
      </c>
      <c r="L1165" s="12">
        <f t="shared" si="242"/>
        <v>0.42574200486666658</v>
      </c>
      <c r="M1165" s="12">
        <f t="shared" si="243"/>
        <v>6.3624777393962946</v>
      </c>
      <c r="N1165" s="12">
        <f t="shared" si="244"/>
        <v>6.2112923226555559</v>
      </c>
      <c r="O1165" s="12">
        <f t="shared" si="236"/>
        <v>869.58092517177784</v>
      </c>
      <c r="P1165" s="12">
        <f t="shared" si="237"/>
        <v>0</v>
      </c>
      <c r="Q1165" s="9">
        <f t="shared" si="245"/>
        <v>180519.21785357848</v>
      </c>
      <c r="R1165" s="9">
        <f t="shared" si="238"/>
        <v>180.51921785357848</v>
      </c>
      <c r="S1165" s="9">
        <f t="shared" si="246"/>
        <v>70654.937835975972</v>
      </c>
      <c r="T1165" s="38">
        <f t="shared" si="239"/>
        <v>70.654937835975971</v>
      </c>
      <c r="U1165" s="38">
        <f t="shared" si="240"/>
        <v>4592.5709593384381</v>
      </c>
      <c r="V1165" s="34"/>
      <c r="W1165" s="34"/>
      <c r="X1165" s="34"/>
      <c r="Y1165" s="34"/>
      <c r="Z1165" s="34"/>
      <c r="AA1165" s="34"/>
      <c r="AB1165" s="34"/>
      <c r="AC1165" s="34"/>
      <c r="AD1165" s="34"/>
      <c r="AE1165" s="34"/>
      <c r="AF1165" s="34"/>
      <c r="AG1165" s="34"/>
    </row>
    <row r="1166" spans="2:33" x14ac:dyDescent="0.75">
      <c r="B1166" s="6" t="s">
        <v>10</v>
      </c>
      <c r="C1166" s="6">
        <v>1162</v>
      </c>
      <c r="D1166" s="6">
        <v>140</v>
      </c>
      <c r="E1166" s="6">
        <f t="shared" si="234"/>
        <v>16.055555555555554</v>
      </c>
      <c r="F1166" s="12">
        <v>57.8</v>
      </c>
      <c r="G1166" s="12">
        <f t="shared" si="241"/>
        <v>1.0694444444444446</v>
      </c>
      <c r="H1166" s="12">
        <f t="shared" si="235"/>
        <v>3.8500000000000014</v>
      </c>
      <c r="I1166" s="12">
        <f>'Vehicle Data'!$B$6*'WLTP Calculations'!G1166</f>
        <v>313.01141666666678</v>
      </c>
      <c r="J1166" s="12">
        <f>'Vehicle Data'!$B$6*9.81*'Vehicle Data'!$B$8</f>
        <v>57.42499320000001</v>
      </c>
      <c r="K1166" s="12">
        <f>0.5*(1.225*'Vehicle Data'!B$9*'Vehicle Data'!B$7*'WLTP Calculations'!F1166)</f>
        <v>7.0096949999999998</v>
      </c>
      <c r="L1166" s="12">
        <f t="shared" si="242"/>
        <v>0.3774461048666668</v>
      </c>
      <c r="M1166" s="12">
        <f t="shared" si="243"/>
        <v>6.0601069059148163</v>
      </c>
      <c r="N1166" s="12">
        <f t="shared" si="244"/>
        <v>6.0842921266449084</v>
      </c>
      <c r="O1166" s="12">
        <f t="shared" si="236"/>
        <v>857.88518985693213</v>
      </c>
      <c r="P1166" s="12">
        <f t="shared" si="237"/>
        <v>0</v>
      </c>
      <c r="Q1166" s="9">
        <f t="shared" si="245"/>
        <v>181377.1030434354</v>
      </c>
      <c r="R1166" s="9">
        <f t="shared" si="238"/>
        <v>181.3771030434354</v>
      </c>
      <c r="S1166" s="9">
        <f t="shared" si="246"/>
        <v>70654.937835975972</v>
      </c>
      <c r="T1166" s="38">
        <f t="shared" si="239"/>
        <v>70.654937835975971</v>
      </c>
      <c r="U1166" s="38">
        <f t="shared" si="240"/>
        <v>4592.5709593384381</v>
      </c>
      <c r="V1166" s="34"/>
      <c r="W1166" s="34"/>
      <c r="X1166" s="34"/>
      <c r="Y1166" s="34"/>
      <c r="Z1166" s="34"/>
      <c r="AA1166" s="34"/>
      <c r="AB1166" s="34"/>
      <c r="AC1166" s="34"/>
      <c r="AD1166" s="34"/>
      <c r="AE1166" s="34"/>
      <c r="AF1166" s="34"/>
      <c r="AG1166" s="34"/>
    </row>
    <row r="1167" spans="2:33" x14ac:dyDescent="0.75">
      <c r="B1167" s="6" t="s">
        <v>10</v>
      </c>
      <c r="C1167" s="6">
        <v>1163</v>
      </c>
      <c r="D1167" s="6">
        <v>141</v>
      </c>
      <c r="E1167" s="6">
        <f t="shared" si="234"/>
        <v>17.083333333333332</v>
      </c>
      <c r="F1167" s="12">
        <v>61.5</v>
      </c>
      <c r="G1167" s="12">
        <f t="shared" si="241"/>
        <v>1</v>
      </c>
      <c r="H1167" s="12">
        <f t="shared" si="235"/>
        <v>3.6000000000000014</v>
      </c>
      <c r="I1167" s="12">
        <f>'Vehicle Data'!$B$6*'WLTP Calculations'!G1167</f>
        <v>292.68600000000004</v>
      </c>
      <c r="J1167" s="12">
        <f>'Vehicle Data'!$B$6*9.81*'Vehicle Data'!$B$8</f>
        <v>57.42499320000001</v>
      </c>
      <c r="K1167" s="12">
        <f>0.5*(1.225*'Vehicle Data'!B$9*'Vehicle Data'!B$7*'WLTP Calculations'!F1167)</f>
        <v>7.4584125000000006</v>
      </c>
      <c r="L1167" s="12">
        <f t="shared" si="242"/>
        <v>0.35756940570000006</v>
      </c>
      <c r="M1167" s="12">
        <f t="shared" si="243"/>
        <v>6.1084773473750005</v>
      </c>
      <c r="N1167" s="12">
        <f t="shared" si="244"/>
        <v>6.1760317546597241</v>
      </c>
      <c r="O1167" s="12">
        <f t="shared" si="236"/>
        <v>876.99650916168082</v>
      </c>
      <c r="P1167" s="12">
        <f t="shared" si="237"/>
        <v>0</v>
      </c>
      <c r="Q1167" s="9">
        <f t="shared" si="245"/>
        <v>182254.09955259709</v>
      </c>
      <c r="R1167" s="9">
        <f t="shared" si="238"/>
        <v>182.2540995525971</v>
      </c>
      <c r="S1167" s="9">
        <f t="shared" si="246"/>
        <v>70654.937835975972</v>
      </c>
      <c r="T1167" s="38">
        <f t="shared" si="239"/>
        <v>70.654937835975971</v>
      </c>
      <c r="U1167" s="38">
        <f t="shared" si="240"/>
        <v>4592.5709593384381</v>
      </c>
      <c r="V1167" s="34"/>
      <c r="W1167" s="34"/>
      <c r="X1167" s="34"/>
      <c r="Y1167" s="34"/>
      <c r="Z1167" s="34"/>
      <c r="AA1167" s="34"/>
      <c r="AB1167" s="34"/>
      <c r="AC1167" s="34"/>
      <c r="AD1167" s="34"/>
      <c r="AE1167" s="34"/>
      <c r="AF1167" s="34"/>
      <c r="AG1167" s="34"/>
    </row>
    <row r="1168" spans="2:33" x14ac:dyDescent="0.75">
      <c r="B1168" s="6" t="s">
        <v>10</v>
      </c>
      <c r="C1168" s="6">
        <v>1164</v>
      </c>
      <c r="D1168" s="6">
        <v>142</v>
      </c>
      <c r="E1168" s="6">
        <f t="shared" si="234"/>
        <v>18.055555555555554</v>
      </c>
      <c r="F1168" s="12">
        <v>65</v>
      </c>
      <c r="G1168" s="12">
        <f t="shared" si="241"/>
        <v>0.95833333333333393</v>
      </c>
      <c r="H1168" s="12">
        <f t="shared" si="235"/>
        <v>3.4500000000000028</v>
      </c>
      <c r="I1168" s="12">
        <f>'Vehicle Data'!$B$6*'WLTP Calculations'!G1168</f>
        <v>280.49075000000022</v>
      </c>
      <c r="J1168" s="12">
        <f>'Vehicle Data'!$B$6*9.81*'Vehicle Data'!$B$8</f>
        <v>57.42499320000001</v>
      </c>
      <c r="K1168" s="12">
        <f>0.5*(1.225*'Vehicle Data'!B$9*'Vehicle Data'!B$7*'WLTP Calculations'!F1168)</f>
        <v>7.8828750000000003</v>
      </c>
      <c r="L1168" s="12">
        <f t="shared" si="242"/>
        <v>0.34579861820000024</v>
      </c>
      <c r="M1168" s="12">
        <f t="shared" si="243"/>
        <v>6.2435861619444477</v>
      </c>
      <c r="N1168" s="12">
        <f t="shared" si="244"/>
        <v>6.2949422613722223</v>
      </c>
      <c r="O1168" s="12">
        <f t="shared" si="236"/>
        <v>900.17674337622782</v>
      </c>
      <c r="P1168" s="12">
        <f t="shared" si="237"/>
        <v>0</v>
      </c>
      <c r="Q1168" s="9">
        <f t="shared" si="245"/>
        <v>183154.27629597331</v>
      </c>
      <c r="R1168" s="9">
        <f t="shared" si="238"/>
        <v>183.15427629597332</v>
      </c>
      <c r="S1168" s="9">
        <f t="shared" si="246"/>
        <v>70654.937835975972</v>
      </c>
      <c r="T1168" s="38">
        <f t="shared" si="239"/>
        <v>70.654937835975971</v>
      </c>
      <c r="U1168" s="38">
        <f t="shared" si="240"/>
        <v>4592.5709593384381</v>
      </c>
      <c r="V1168" s="34"/>
      <c r="W1168" s="34"/>
      <c r="X1168" s="34"/>
      <c r="Y1168" s="34"/>
      <c r="Z1168" s="34"/>
      <c r="AA1168" s="34"/>
      <c r="AB1168" s="34"/>
      <c r="AC1168" s="34"/>
      <c r="AD1168" s="34"/>
      <c r="AE1168" s="34"/>
      <c r="AF1168" s="34"/>
      <c r="AG1168" s="34"/>
    </row>
    <row r="1169" spans="2:33" x14ac:dyDescent="0.75">
      <c r="B1169" s="6" t="s">
        <v>10</v>
      </c>
      <c r="C1169" s="6">
        <v>1165</v>
      </c>
      <c r="D1169" s="6">
        <v>143</v>
      </c>
      <c r="E1169" s="6">
        <f t="shared" si="234"/>
        <v>19</v>
      </c>
      <c r="F1169" s="12">
        <v>68.400000000000006</v>
      </c>
      <c r="G1169" s="12">
        <f t="shared" si="241"/>
        <v>0.91666666666666607</v>
      </c>
      <c r="H1169" s="12">
        <f t="shared" si="235"/>
        <v>3.2999999999999972</v>
      </c>
      <c r="I1169" s="12">
        <f>'Vehicle Data'!$B$6*'WLTP Calculations'!G1169</f>
        <v>268.29549999999983</v>
      </c>
      <c r="J1169" s="12">
        <f>'Vehicle Data'!$B$6*9.81*'Vehicle Data'!$B$8</f>
        <v>57.42499320000001</v>
      </c>
      <c r="K1169" s="12">
        <f>0.5*(1.225*'Vehicle Data'!B$9*'Vehicle Data'!B$7*'WLTP Calculations'!F1169)</f>
        <v>8.2952100000000009</v>
      </c>
      <c r="L1169" s="12">
        <f t="shared" si="242"/>
        <v>0.33401570319999985</v>
      </c>
      <c r="M1169" s="12">
        <f t="shared" si="243"/>
        <v>6.346298360799997</v>
      </c>
      <c r="N1169" s="12">
        <f t="shared" si="244"/>
        <v>5.6901091170370366</v>
      </c>
      <c r="O1169" s="12">
        <f t="shared" si="236"/>
        <v>819.37571285333331</v>
      </c>
      <c r="P1169" s="12">
        <f t="shared" si="237"/>
        <v>0</v>
      </c>
      <c r="Q1169" s="9">
        <f t="shared" si="245"/>
        <v>183973.65200882664</v>
      </c>
      <c r="R1169" s="9">
        <f t="shared" si="238"/>
        <v>183.97365200882663</v>
      </c>
      <c r="S1169" s="9">
        <f t="shared" si="246"/>
        <v>70654.937835975972</v>
      </c>
      <c r="T1169" s="38">
        <f t="shared" si="239"/>
        <v>70.654937835975971</v>
      </c>
      <c r="U1169" s="38">
        <f t="shared" si="240"/>
        <v>4592.5709593384381</v>
      </c>
      <c r="V1169" s="34"/>
      <c r="W1169" s="34"/>
      <c r="X1169" s="34"/>
      <c r="Y1169" s="34"/>
      <c r="Z1169" s="34"/>
      <c r="AA1169" s="34"/>
      <c r="AB1169" s="34"/>
      <c r="AC1169" s="34"/>
      <c r="AD1169" s="34"/>
      <c r="AE1169" s="34"/>
      <c r="AF1169" s="34"/>
      <c r="AG1169" s="34"/>
    </row>
    <row r="1170" spans="2:33" x14ac:dyDescent="0.75">
      <c r="B1170" s="6" t="s">
        <v>10</v>
      </c>
      <c r="C1170" s="6">
        <v>1166</v>
      </c>
      <c r="D1170" s="6">
        <v>144</v>
      </c>
      <c r="E1170" s="6">
        <f t="shared" si="234"/>
        <v>19.888888888888886</v>
      </c>
      <c r="F1170" s="12">
        <v>71.599999999999994</v>
      </c>
      <c r="G1170" s="12">
        <f t="shared" si="241"/>
        <v>0.63888888888888928</v>
      </c>
      <c r="H1170" s="12">
        <f t="shared" si="235"/>
        <v>2.2999999999999972</v>
      </c>
      <c r="I1170" s="12">
        <f>'Vehicle Data'!$B$6*'WLTP Calculations'!G1170</f>
        <v>186.99383333333347</v>
      </c>
      <c r="J1170" s="12">
        <f>'Vehicle Data'!$B$6*9.81*'Vehicle Data'!$B$8</f>
        <v>57.42499320000001</v>
      </c>
      <c r="K1170" s="12">
        <f>0.5*(1.225*'Vehicle Data'!B$9*'Vehicle Data'!B$7*'WLTP Calculations'!F1170)</f>
        <v>8.6832899999999995</v>
      </c>
      <c r="L1170" s="12">
        <f t="shared" si="242"/>
        <v>0.25310211653333348</v>
      </c>
      <c r="M1170" s="12">
        <f t="shared" si="243"/>
        <v>5.0339198732740762</v>
      </c>
      <c r="N1170" s="12">
        <f t="shared" si="244"/>
        <v>4.3017624683870439</v>
      </c>
      <c r="O1170" s="12">
        <f t="shared" si="236"/>
        <v>623.75555791612135</v>
      </c>
      <c r="P1170" s="12">
        <f t="shared" si="237"/>
        <v>0</v>
      </c>
      <c r="Q1170" s="9">
        <f t="shared" si="245"/>
        <v>184597.40756674277</v>
      </c>
      <c r="R1170" s="9">
        <f t="shared" si="238"/>
        <v>184.59740756674276</v>
      </c>
      <c r="S1170" s="9">
        <f t="shared" si="246"/>
        <v>70654.937835975972</v>
      </c>
      <c r="T1170" s="38">
        <f t="shared" si="239"/>
        <v>70.654937835975971</v>
      </c>
      <c r="U1170" s="38">
        <f t="shared" si="240"/>
        <v>4592.5709593384381</v>
      </c>
      <c r="V1170" s="34"/>
      <c r="W1170" s="34"/>
      <c r="X1170" s="34"/>
      <c r="Y1170" s="34"/>
      <c r="Z1170" s="34"/>
      <c r="AA1170" s="34"/>
      <c r="AB1170" s="34"/>
      <c r="AC1170" s="34"/>
      <c r="AD1170" s="34"/>
      <c r="AE1170" s="34"/>
      <c r="AF1170" s="34"/>
      <c r="AG1170" s="34"/>
    </row>
    <row r="1171" spans="2:33" x14ac:dyDescent="0.75">
      <c r="B1171" s="6" t="s">
        <v>10</v>
      </c>
      <c r="C1171" s="6">
        <v>1167</v>
      </c>
      <c r="D1171" s="6">
        <v>145</v>
      </c>
      <c r="E1171" s="6">
        <f t="shared" si="234"/>
        <v>20.277777777777779</v>
      </c>
      <c r="F1171" s="12">
        <v>73</v>
      </c>
      <c r="G1171" s="12">
        <f t="shared" si="241"/>
        <v>0.37500000000000178</v>
      </c>
      <c r="H1171" s="12">
        <f t="shared" si="235"/>
        <v>1.3500000000000014</v>
      </c>
      <c r="I1171" s="12">
        <f>'Vehicle Data'!$B$6*'WLTP Calculations'!G1171</f>
        <v>109.75725000000054</v>
      </c>
      <c r="J1171" s="12">
        <f>'Vehicle Data'!$B$6*9.81*'Vehicle Data'!$B$8</f>
        <v>57.42499320000001</v>
      </c>
      <c r="K1171" s="12">
        <f>0.5*(1.225*'Vehicle Data'!B$9*'Vehicle Data'!B$7*'WLTP Calculations'!F1171)</f>
        <v>8.8530750000000005</v>
      </c>
      <c r="L1171" s="12">
        <f t="shared" si="242"/>
        <v>0.17603531820000054</v>
      </c>
      <c r="M1171" s="12">
        <f t="shared" si="243"/>
        <v>3.5696050635000112</v>
      </c>
      <c r="N1171" s="12">
        <f t="shared" si="244"/>
        <v>3.8127631640893584</v>
      </c>
      <c r="O1171" s="12">
        <f t="shared" si="236"/>
        <v>556.66342195704635</v>
      </c>
      <c r="P1171" s="12">
        <f t="shared" si="237"/>
        <v>0</v>
      </c>
      <c r="Q1171" s="9">
        <f t="shared" si="245"/>
        <v>185154.07098869982</v>
      </c>
      <c r="R1171" s="9">
        <f t="shared" si="238"/>
        <v>185.15407098869983</v>
      </c>
      <c r="S1171" s="9">
        <f t="shared" si="246"/>
        <v>70654.937835975972</v>
      </c>
      <c r="T1171" s="38">
        <f t="shared" si="239"/>
        <v>70.654937835975971</v>
      </c>
      <c r="U1171" s="38">
        <f t="shared" si="240"/>
        <v>4592.5709593384381</v>
      </c>
      <c r="V1171" s="34"/>
      <c r="W1171" s="34"/>
      <c r="X1171" s="34"/>
      <c r="Y1171" s="34"/>
      <c r="Z1171" s="34"/>
      <c r="AA1171" s="34"/>
      <c r="AB1171" s="34"/>
      <c r="AC1171" s="34"/>
      <c r="AD1171" s="34"/>
      <c r="AE1171" s="34"/>
      <c r="AF1171" s="34"/>
      <c r="AG1171" s="34"/>
    </row>
    <row r="1172" spans="2:33" x14ac:dyDescent="0.75">
      <c r="B1172" s="6" t="s">
        <v>10</v>
      </c>
      <c r="C1172" s="6">
        <v>1168</v>
      </c>
      <c r="D1172" s="6">
        <v>146</v>
      </c>
      <c r="E1172" s="6">
        <f t="shared" si="234"/>
        <v>20.638888888888889</v>
      </c>
      <c r="F1172" s="12">
        <v>74.3</v>
      </c>
      <c r="G1172" s="12">
        <f t="shared" si="241"/>
        <v>0.44444444444444464</v>
      </c>
      <c r="H1172" s="12">
        <f t="shared" si="235"/>
        <v>1.6000000000000014</v>
      </c>
      <c r="I1172" s="12">
        <f>'Vehicle Data'!$B$6*'WLTP Calculations'!G1172</f>
        <v>130.08266666666674</v>
      </c>
      <c r="J1172" s="12">
        <f>'Vehicle Data'!$B$6*9.81*'Vehicle Data'!$B$8</f>
        <v>57.42499320000001</v>
      </c>
      <c r="K1172" s="12">
        <f>0.5*(1.225*'Vehicle Data'!B$9*'Vehicle Data'!B$7*'WLTP Calculations'!F1172)</f>
        <v>9.0107324999999996</v>
      </c>
      <c r="L1172" s="12">
        <f t="shared" si="242"/>
        <v>0.19651839236666674</v>
      </c>
      <c r="M1172" s="12">
        <f t="shared" si="243"/>
        <v>4.0559212646787053</v>
      </c>
      <c r="N1172" s="12">
        <f t="shared" si="244"/>
        <v>4.2823074507893528</v>
      </c>
      <c r="O1172" s="12">
        <f t="shared" si="236"/>
        <v>629.49919526603492</v>
      </c>
      <c r="P1172" s="12">
        <f t="shared" si="237"/>
        <v>0</v>
      </c>
      <c r="Q1172" s="9">
        <f t="shared" si="245"/>
        <v>185783.57018396587</v>
      </c>
      <c r="R1172" s="9">
        <f t="shared" si="238"/>
        <v>185.78357018396588</v>
      </c>
      <c r="S1172" s="9">
        <f t="shared" si="246"/>
        <v>70654.937835975972</v>
      </c>
      <c r="T1172" s="38">
        <f t="shared" si="239"/>
        <v>70.654937835975971</v>
      </c>
      <c r="U1172" s="38">
        <f t="shared" si="240"/>
        <v>4592.5709593384381</v>
      </c>
      <c r="V1172" s="34"/>
      <c r="W1172" s="34"/>
      <c r="X1172" s="34"/>
      <c r="Y1172" s="34"/>
      <c r="Z1172" s="34"/>
      <c r="AA1172" s="34"/>
      <c r="AB1172" s="34"/>
      <c r="AC1172" s="34"/>
      <c r="AD1172" s="34"/>
      <c r="AE1172" s="34"/>
      <c r="AF1172" s="34"/>
      <c r="AG1172" s="34"/>
    </row>
    <row r="1173" spans="2:33" x14ac:dyDescent="0.75">
      <c r="B1173" s="6" t="s">
        <v>10</v>
      </c>
      <c r="C1173" s="6">
        <v>1169</v>
      </c>
      <c r="D1173" s="6">
        <v>147</v>
      </c>
      <c r="E1173" s="6">
        <f t="shared" si="234"/>
        <v>21.166666666666668</v>
      </c>
      <c r="F1173" s="12">
        <v>76.2</v>
      </c>
      <c r="G1173" s="12">
        <f t="shared" si="241"/>
        <v>0.5</v>
      </c>
      <c r="H1173" s="12">
        <f t="shared" si="235"/>
        <v>1.8000000000000043</v>
      </c>
      <c r="I1173" s="12">
        <f>'Vehicle Data'!$B$6*'WLTP Calculations'!G1173</f>
        <v>146.34300000000002</v>
      </c>
      <c r="J1173" s="12">
        <f>'Vehicle Data'!$B$6*9.81*'Vehicle Data'!$B$8</f>
        <v>57.42499320000001</v>
      </c>
      <c r="K1173" s="12">
        <f>0.5*(1.225*'Vehicle Data'!B$9*'Vehicle Data'!B$7*'WLTP Calculations'!F1173)</f>
        <v>9.2411550000000009</v>
      </c>
      <c r="L1173" s="12">
        <f t="shared" si="242"/>
        <v>0.21300914820000003</v>
      </c>
      <c r="M1173" s="12">
        <f t="shared" si="243"/>
        <v>4.5086936369000004</v>
      </c>
      <c r="N1173" s="12">
        <f t="shared" si="244"/>
        <v>4.4292722515097189</v>
      </c>
      <c r="O1173" s="12">
        <f t="shared" si="236"/>
        <v>655.53229322343839</v>
      </c>
      <c r="P1173" s="12">
        <f t="shared" si="237"/>
        <v>0</v>
      </c>
      <c r="Q1173" s="9">
        <f t="shared" si="245"/>
        <v>186439.1024771893</v>
      </c>
      <c r="R1173" s="9">
        <f t="shared" si="238"/>
        <v>186.43910247718929</v>
      </c>
      <c r="S1173" s="9">
        <f t="shared" si="246"/>
        <v>70654.937835975972</v>
      </c>
      <c r="T1173" s="38">
        <f t="shared" si="239"/>
        <v>70.654937835975971</v>
      </c>
      <c r="U1173" s="38">
        <f t="shared" si="240"/>
        <v>4592.5709593384381</v>
      </c>
      <c r="V1173" s="34"/>
      <c r="W1173" s="34"/>
      <c r="X1173" s="34"/>
      <c r="Y1173" s="34"/>
      <c r="Z1173" s="34"/>
      <c r="AA1173" s="34"/>
      <c r="AB1173" s="34"/>
      <c r="AC1173" s="34"/>
      <c r="AD1173" s="34"/>
      <c r="AE1173" s="34"/>
      <c r="AF1173" s="34"/>
      <c r="AG1173" s="34"/>
    </row>
    <row r="1174" spans="2:33" x14ac:dyDescent="0.75">
      <c r="B1174" s="6" t="s">
        <v>10</v>
      </c>
      <c r="C1174" s="6">
        <v>1170</v>
      </c>
      <c r="D1174" s="6">
        <v>148</v>
      </c>
      <c r="E1174" s="6">
        <f t="shared" si="234"/>
        <v>21.638888888888889</v>
      </c>
      <c r="F1174" s="12">
        <v>77.900000000000006</v>
      </c>
      <c r="G1174" s="12">
        <f t="shared" si="241"/>
        <v>0.45833333333333215</v>
      </c>
      <c r="H1174" s="12">
        <f t="shared" si="235"/>
        <v>1.6499999999999986</v>
      </c>
      <c r="I1174" s="12">
        <f>'Vehicle Data'!$B$6*'WLTP Calculations'!G1174</f>
        <v>134.14774999999966</v>
      </c>
      <c r="J1174" s="12">
        <f>'Vehicle Data'!$B$6*9.81*'Vehicle Data'!$B$8</f>
        <v>57.42499320000001</v>
      </c>
      <c r="K1174" s="12">
        <f>0.5*(1.225*'Vehicle Data'!B$9*'Vehicle Data'!B$7*'WLTP Calculations'!F1174)</f>
        <v>9.4473225000000021</v>
      </c>
      <c r="L1174" s="12">
        <f t="shared" si="242"/>
        <v>0.20102006569999969</v>
      </c>
      <c r="M1174" s="12">
        <f t="shared" si="243"/>
        <v>4.3498508661194375</v>
      </c>
      <c r="N1174" s="12">
        <f t="shared" si="244"/>
        <v>4.3068939265527746</v>
      </c>
      <c r="O1174" s="12">
        <f t="shared" si="236"/>
        <v>641.72719505636337</v>
      </c>
      <c r="P1174" s="12">
        <f t="shared" si="237"/>
        <v>0</v>
      </c>
      <c r="Q1174" s="9">
        <f t="shared" si="245"/>
        <v>187080.82967224566</v>
      </c>
      <c r="R1174" s="9">
        <f t="shared" si="238"/>
        <v>187.08082967224567</v>
      </c>
      <c r="S1174" s="9">
        <f t="shared" si="246"/>
        <v>70654.937835975972</v>
      </c>
      <c r="T1174" s="38">
        <f t="shared" si="239"/>
        <v>70.654937835975971</v>
      </c>
      <c r="U1174" s="38">
        <f t="shared" si="240"/>
        <v>4592.5709593384381</v>
      </c>
      <c r="V1174" s="34"/>
      <c r="W1174" s="34"/>
      <c r="X1174" s="34"/>
      <c r="Y1174" s="34"/>
      <c r="Z1174" s="34"/>
      <c r="AA1174" s="34"/>
      <c r="AB1174" s="34"/>
      <c r="AC1174" s="34"/>
      <c r="AD1174" s="34"/>
      <c r="AE1174" s="34"/>
      <c r="AF1174" s="34"/>
      <c r="AG1174" s="34"/>
    </row>
    <row r="1175" spans="2:33" x14ac:dyDescent="0.75">
      <c r="B1175" s="6" t="s">
        <v>10</v>
      </c>
      <c r="C1175" s="6">
        <v>1171</v>
      </c>
      <c r="D1175" s="6">
        <v>149</v>
      </c>
      <c r="E1175" s="6">
        <f t="shared" si="234"/>
        <v>22.083333333333332</v>
      </c>
      <c r="F1175" s="12">
        <v>79.5</v>
      </c>
      <c r="G1175" s="12">
        <f t="shared" si="241"/>
        <v>0.43055555555555536</v>
      </c>
      <c r="H1175" s="12">
        <f t="shared" si="235"/>
        <v>1.5499999999999972</v>
      </c>
      <c r="I1175" s="12">
        <f>'Vehicle Data'!$B$6*'WLTP Calculations'!G1175</f>
        <v>126.01758333333329</v>
      </c>
      <c r="J1175" s="12">
        <f>'Vehicle Data'!$B$6*9.81*'Vehicle Data'!$B$8</f>
        <v>57.42499320000001</v>
      </c>
      <c r="K1175" s="12">
        <f>0.5*(1.225*'Vehicle Data'!B$9*'Vehicle Data'!B$7*'WLTP Calculations'!F1175)</f>
        <v>9.6413625000000014</v>
      </c>
      <c r="L1175" s="12">
        <f t="shared" si="242"/>
        <v>0.19308393903333332</v>
      </c>
      <c r="M1175" s="12">
        <f t="shared" si="243"/>
        <v>4.2639369869861108</v>
      </c>
      <c r="N1175" s="12">
        <f t="shared" si="244"/>
        <v>4.1690127607430565</v>
      </c>
      <c r="O1175" s="12">
        <f t="shared" si="236"/>
        <v>625.35191411145843</v>
      </c>
      <c r="P1175" s="12">
        <f t="shared" si="237"/>
        <v>0</v>
      </c>
      <c r="Q1175" s="9">
        <f t="shared" si="245"/>
        <v>187706.18158635712</v>
      </c>
      <c r="R1175" s="9">
        <f t="shared" si="238"/>
        <v>187.70618158635713</v>
      </c>
      <c r="S1175" s="9">
        <f t="shared" si="246"/>
        <v>70654.937835975972</v>
      </c>
      <c r="T1175" s="38">
        <f t="shared" si="239"/>
        <v>70.654937835975971</v>
      </c>
      <c r="U1175" s="38">
        <f t="shared" si="240"/>
        <v>4592.5709593384381</v>
      </c>
      <c r="V1175" s="34"/>
      <c r="W1175" s="34"/>
      <c r="X1175" s="34"/>
      <c r="Y1175" s="34"/>
      <c r="Z1175" s="34"/>
      <c r="AA1175" s="34"/>
      <c r="AB1175" s="34"/>
      <c r="AC1175" s="34"/>
      <c r="AD1175" s="34"/>
      <c r="AE1175" s="34"/>
      <c r="AF1175" s="34"/>
      <c r="AG1175" s="34"/>
    </row>
    <row r="1176" spans="2:33" x14ac:dyDescent="0.75">
      <c r="B1176" s="6" t="s">
        <v>10</v>
      </c>
      <c r="C1176" s="6">
        <v>1172</v>
      </c>
      <c r="D1176" s="6">
        <v>150</v>
      </c>
      <c r="E1176" s="6">
        <f t="shared" si="234"/>
        <v>22.5</v>
      </c>
      <c r="F1176" s="12">
        <v>81</v>
      </c>
      <c r="G1176" s="12">
        <f t="shared" si="241"/>
        <v>0.38888888888888928</v>
      </c>
      <c r="H1176" s="12">
        <f t="shared" si="235"/>
        <v>1.3999999999999986</v>
      </c>
      <c r="I1176" s="12">
        <f>'Vehicle Data'!$B$6*'WLTP Calculations'!G1176</f>
        <v>113.82233333333346</v>
      </c>
      <c r="J1176" s="12">
        <f>'Vehicle Data'!$B$6*9.81*'Vehicle Data'!$B$8</f>
        <v>57.42499320000001</v>
      </c>
      <c r="K1176" s="12">
        <f>0.5*(1.225*'Vehicle Data'!B$9*'Vehicle Data'!B$7*'WLTP Calculations'!F1176)</f>
        <v>9.8232750000000006</v>
      </c>
      <c r="L1176" s="12">
        <f t="shared" si="242"/>
        <v>0.18107060153333349</v>
      </c>
      <c r="M1176" s="12">
        <f t="shared" si="243"/>
        <v>4.0740885345000031</v>
      </c>
      <c r="N1176" s="12">
        <f t="shared" si="244"/>
        <v>3.9691854677282397</v>
      </c>
      <c r="O1176" s="12">
        <f t="shared" si="236"/>
        <v>599.34700562696423</v>
      </c>
      <c r="P1176" s="12">
        <f t="shared" si="237"/>
        <v>0</v>
      </c>
      <c r="Q1176" s="9">
        <f t="shared" si="245"/>
        <v>188305.5285919841</v>
      </c>
      <c r="R1176" s="9">
        <f t="shared" si="238"/>
        <v>188.30552859198409</v>
      </c>
      <c r="S1176" s="9">
        <f t="shared" si="246"/>
        <v>70654.937835975972</v>
      </c>
      <c r="T1176" s="38">
        <f t="shared" si="239"/>
        <v>70.654937835975971</v>
      </c>
      <c r="U1176" s="38">
        <f t="shared" si="240"/>
        <v>4592.5709593384381</v>
      </c>
      <c r="V1176" s="34"/>
      <c r="W1176" s="34"/>
      <c r="X1176" s="34"/>
      <c r="Y1176" s="34"/>
      <c r="Z1176" s="34"/>
      <c r="AA1176" s="34"/>
      <c r="AB1176" s="34"/>
      <c r="AC1176" s="34"/>
      <c r="AD1176" s="34"/>
      <c r="AE1176" s="34"/>
      <c r="AF1176" s="34"/>
      <c r="AG1176" s="34"/>
    </row>
    <row r="1177" spans="2:33" x14ac:dyDescent="0.75">
      <c r="B1177" s="6" t="s">
        <v>10</v>
      </c>
      <c r="C1177" s="6">
        <v>1173</v>
      </c>
      <c r="D1177" s="6">
        <v>151</v>
      </c>
      <c r="E1177" s="6">
        <f t="shared" si="234"/>
        <v>22.861111111111111</v>
      </c>
      <c r="F1177" s="12">
        <v>82.3</v>
      </c>
      <c r="G1177" s="12">
        <f t="shared" si="241"/>
        <v>0.34722222222222143</v>
      </c>
      <c r="H1177" s="12">
        <f t="shared" si="235"/>
        <v>1.25</v>
      </c>
      <c r="I1177" s="12">
        <f>'Vehicle Data'!$B$6*'WLTP Calculations'!G1177</f>
        <v>101.62708333333312</v>
      </c>
      <c r="J1177" s="12">
        <f>'Vehicle Data'!$B$6*9.81*'Vehicle Data'!$B$8</f>
        <v>57.42499320000001</v>
      </c>
      <c r="K1177" s="12">
        <f>0.5*(1.225*'Vehicle Data'!B$9*'Vehicle Data'!B$7*'WLTP Calculations'!F1177)</f>
        <v>9.9809324999999998</v>
      </c>
      <c r="L1177" s="12">
        <f t="shared" si="242"/>
        <v>0.16903300903333313</v>
      </c>
      <c r="M1177" s="12">
        <f t="shared" si="243"/>
        <v>3.8642824009564767</v>
      </c>
      <c r="N1177" s="12">
        <f t="shared" si="244"/>
        <v>3.7998549633416587</v>
      </c>
      <c r="O1177" s="12">
        <f t="shared" si="236"/>
        <v>577.57795442793213</v>
      </c>
      <c r="P1177" s="12">
        <f t="shared" si="237"/>
        <v>0</v>
      </c>
      <c r="Q1177" s="9">
        <f t="shared" si="245"/>
        <v>188883.10654641202</v>
      </c>
      <c r="R1177" s="9">
        <f t="shared" si="238"/>
        <v>188.88310654641202</v>
      </c>
      <c r="S1177" s="9">
        <f t="shared" si="246"/>
        <v>70654.937835975972</v>
      </c>
      <c r="T1177" s="38">
        <f t="shared" si="239"/>
        <v>70.654937835975971</v>
      </c>
      <c r="U1177" s="38">
        <f t="shared" si="240"/>
        <v>4592.5709593384381</v>
      </c>
      <c r="V1177" s="34"/>
      <c r="W1177" s="34"/>
      <c r="X1177" s="34"/>
      <c r="Y1177" s="34"/>
      <c r="Z1177" s="34"/>
      <c r="AA1177" s="34"/>
      <c r="AB1177" s="34"/>
      <c r="AC1177" s="34"/>
      <c r="AD1177" s="34"/>
      <c r="AE1177" s="34"/>
      <c r="AF1177" s="34"/>
      <c r="AG1177" s="34"/>
    </row>
    <row r="1178" spans="2:33" x14ac:dyDescent="0.75">
      <c r="B1178" s="6" t="s">
        <v>10</v>
      </c>
      <c r="C1178" s="6">
        <v>1174</v>
      </c>
      <c r="D1178" s="6">
        <v>152</v>
      </c>
      <c r="E1178" s="6">
        <f t="shared" si="234"/>
        <v>23.194444444444443</v>
      </c>
      <c r="F1178" s="12">
        <v>83.5</v>
      </c>
      <c r="G1178" s="12">
        <f t="shared" si="241"/>
        <v>0.31944444444444287</v>
      </c>
      <c r="H1178" s="12">
        <f t="shared" si="235"/>
        <v>1.1499999999999986</v>
      </c>
      <c r="I1178" s="12">
        <f>'Vehicle Data'!$B$6*'WLTP Calculations'!G1178</f>
        <v>93.496916666666209</v>
      </c>
      <c r="J1178" s="12">
        <f>'Vehicle Data'!$B$6*9.81*'Vehicle Data'!$B$8</f>
        <v>57.42499320000001</v>
      </c>
      <c r="K1178" s="12">
        <f>0.5*(1.225*'Vehicle Data'!B$9*'Vehicle Data'!B$7*'WLTP Calculations'!F1178)</f>
        <v>10.126462500000001</v>
      </c>
      <c r="L1178" s="12">
        <f t="shared" si="242"/>
        <v>0.16104837236666622</v>
      </c>
      <c r="M1178" s="12">
        <f t="shared" si="243"/>
        <v>3.7354275257268412</v>
      </c>
      <c r="N1178" s="12">
        <f t="shared" si="244"/>
        <v>3.6183054300467568</v>
      </c>
      <c r="O1178" s="12">
        <f t="shared" si="236"/>
        <v>553.6007307971538</v>
      </c>
      <c r="P1178" s="12">
        <f t="shared" si="237"/>
        <v>0</v>
      </c>
      <c r="Q1178" s="9">
        <f t="shared" si="245"/>
        <v>189436.70727720918</v>
      </c>
      <c r="R1178" s="9">
        <f t="shared" si="238"/>
        <v>189.43670727720917</v>
      </c>
      <c r="S1178" s="9">
        <f t="shared" si="246"/>
        <v>70654.937835975972</v>
      </c>
      <c r="T1178" s="38">
        <f t="shared" si="239"/>
        <v>70.654937835975971</v>
      </c>
      <c r="U1178" s="38">
        <f t="shared" si="240"/>
        <v>4592.5709593384381</v>
      </c>
      <c r="V1178" s="34"/>
      <c r="W1178" s="34"/>
      <c r="X1178" s="34"/>
      <c r="Y1178" s="34"/>
      <c r="Z1178" s="34"/>
      <c r="AA1178" s="34"/>
      <c r="AB1178" s="34"/>
      <c r="AC1178" s="34"/>
      <c r="AD1178" s="34"/>
      <c r="AE1178" s="34"/>
      <c r="AF1178" s="34"/>
      <c r="AG1178" s="34"/>
    </row>
    <row r="1179" spans="2:33" x14ac:dyDescent="0.75">
      <c r="B1179" s="6" t="s">
        <v>10</v>
      </c>
      <c r="C1179" s="6">
        <v>1175</v>
      </c>
      <c r="D1179" s="6">
        <v>153</v>
      </c>
      <c r="E1179" s="6">
        <f t="shared" si="234"/>
        <v>23.499999999999996</v>
      </c>
      <c r="F1179" s="12">
        <v>84.6</v>
      </c>
      <c r="G1179" s="12">
        <f t="shared" si="241"/>
        <v>0.27777777777777857</v>
      </c>
      <c r="H1179" s="12">
        <f t="shared" si="235"/>
        <v>1</v>
      </c>
      <c r="I1179" s="12">
        <f>'Vehicle Data'!$B$6*'WLTP Calculations'!G1179</f>
        <v>81.301666666666904</v>
      </c>
      <c r="J1179" s="12">
        <f>'Vehicle Data'!$B$6*9.81*'Vehicle Data'!$B$8</f>
        <v>57.42499320000001</v>
      </c>
      <c r="K1179" s="12">
        <f>0.5*(1.225*'Vehicle Data'!B$9*'Vehicle Data'!B$7*'WLTP Calculations'!F1179)</f>
        <v>10.259865</v>
      </c>
      <c r="L1179" s="12">
        <f t="shared" si="242"/>
        <v>0.14898652486666691</v>
      </c>
      <c r="M1179" s="12">
        <f t="shared" si="243"/>
        <v>3.5011833343666718</v>
      </c>
      <c r="N1179" s="12">
        <f t="shared" si="244"/>
        <v>3.3762841827875074</v>
      </c>
      <c r="O1179" s="12">
        <f t="shared" si="236"/>
        <v>519.94776414927617</v>
      </c>
      <c r="P1179" s="12">
        <f t="shared" si="237"/>
        <v>0</v>
      </c>
      <c r="Q1179" s="9">
        <f t="shared" si="245"/>
        <v>189956.65504135846</v>
      </c>
      <c r="R1179" s="9">
        <f t="shared" si="238"/>
        <v>189.95665504135846</v>
      </c>
      <c r="S1179" s="9">
        <f t="shared" si="246"/>
        <v>70654.937835975972</v>
      </c>
      <c r="T1179" s="38">
        <f t="shared" si="239"/>
        <v>70.654937835975971</v>
      </c>
      <c r="U1179" s="38">
        <f t="shared" si="240"/>
        <v>4592.5709593384381</v>
      </c>
      <c r="V1179" s="34"/>
      <c r="W1179" s="34"/>
      <c r="X1179" s="34"/>
      <c r="Y1179" s="34"/>
      <c r="Z1179" s="34"/>
      <c r="AA1179" s="34"/>
      <c r="AB1179" s="34"/>
      <c r="AC1179" s="34"/>
      <c r="AD1179" s="34"/>
      <c r="AE1179" s="34"/>
      <c r="AF1179" s="34"/>
      <c r="AG1179" s="34"/>
    </row>
    <row r="1180" spans="2:33" x14ac:dyDescent="0.75">
      <c r="B1180" s="6" t="s">
        <v>10</v>
      </c>
      <c r="C1180" s="6">
        <v>1176</v>
      </c>
      <c r="D1180" s="6">
        <v>154</v>
      </c>
      <c r="E1180" s="6">
        <f t="shared" si="234"/>
        <v>23.75</v>
      </c>
      <c r="F1180" s="12">
        <v>85.5</v>
      </c>
      <c r="G1180" s="12">
        <f t="shared" si="241"/>
        <v>0.23611111111111249</v>
      </c>
      <c r="H1180" s="12">
        <f t="shared" si="235"/>
        <v>0.85000000000000142</v>
      </c>
      <c r="I1180" s="12">
        <f>'Vehicle Data'!$B$6*'WLTP Calculations'!G1180</f>
        <v>69.106416666667073</v>
      </c>
      <c r="J1180" s="12">
        <f>'Vehicle Data'!$B$6*9.81*'Vehicle Data'!$B$8</f>
        <v>57.42499320000001</v>
      </c>
      <c r="K1180" s="12">
        <f>0.5*(1.225*'Vehicle Data'!B$9*'Vehicle Data'!B$7*'WLTP Calculations'!F1180)</f>
        <v>10.3690125</v>
      </c>
      <c r="L1180" s="12">
        <f t="shared" si="242"/>
        <v>0.13690042236666708</v>
      </c>
      <c r="M1180" s="12">
        <f t="shared" si="243"/>
        <v>3.251385031208343</v>
      </c>
      <c r="N1180" s="12">
        <f t="shared" si="244"/>
        <v>3.2190345412398171</v>
      </c>
      <c r="O1180" s="12">
        <f t="shared" si="236"/>
        <v>498.95035389217168</v>
      </c>
      <c r="P1180" s="12">
        <f t="shared" si="237"/>
        <v>0</v>
      </c>
      <c r="Q1180" s="9">
        <f t="shared" si="245"/>
        <v>190455.60539525063</v>
      </c>
      <c r="R1180" s="9">
        <f t="shared" si="238"/>
        <v>190.45560539525064</v>
      </c>
      <c r="S1180" s="9">
        <f t="shared" si="246"/>
        <v>70654.937835975972</v>
      </c>
      <c r="T1180" s="38">
        <f t="shared" si="239"/>
        <v>70.654937835975971</v>
      </c>
      <c r="U1180" s="38">
        <f t="shared" si="240"/>
        <v>4592.5709593384381</v>
      </c>
      <c r="V1180" s="34"/>
      <c r="W1180" s="34"/>
      <c r="X1180" s="34"/>
      <c r="Y1180" s="34"/>
      <c r="Z1180" s="34"/>
      <c r="AA1180" s="34"/>
      <c r="AB1180" s="34"/>
      <c r="AC1180" s="34"/>
      <c r="AD1180" s="34"/>
      <c r="AE1180" s="34"/>
      <c r="AF1180" s="34"/>
      <c r="AG1180" s="34"/>
    </row>
    <row r="1181" spans="2:33" x14ac:dyDescent="0.75">
      <c r="B1181" s="6" t="s">
        <v>10</v>
      </c>
      <c r="C1181" s="6">
        <v>1177</v>
      </c>
      <c r="D1181" s="6">
        <v>155</v>
      </c>
      <c r="E1181" s="6">
        <f t="shared" si="234"/>
        <v>23.972222222222221</v>
      </c>
      <c r="F1181" s="12">
        <v>86.3</v>
      </c>
      <c r="G1181" s="12">
        <f t="shared" si="241"/>
        <v>0.22222222222222143</v>
      </c>
      <c r="H1181" s="12">
        <f t="shared" si="235"/>
        <v>0.79999999999999716</v>
      </c>
      <c r="I1181" s="12">
        <f>'Vehicle Data'!$B$6*'WLTP Calculations'!G1181</f>
        <v>65.041333333333114</v>
      </c>
      <c r="J1181" s="12">
        <f>'Vehicle Data'!$B$6*9.81*'Vehicle Data'!$B$8</f>
        <v>57.42499320000001</v>
      </c>
      <c r="K1181" s="12">
        <f>0.5*(1.225*'Vehicle Data'!B$9*'Vehicle Data'!B$7*'WLTP Calculations'!F1181)</f>
        <v>10.466032500000001</v>
      </c>
      <c r="L1181" s="12">
        <f t="shared" si="242"/>
        <v>0.13293235903333314</v>
      </c>
      <c r="M1181" s="12">
        <f t="shared" si="243"/>
        <v>3.1866840512712917</v>
      </c>
      <c r="N1181" s="12">
        <f t="shared" si="244"/>
        <v>3.3009804187564793</v>
      </c>
      <c r="O1181" s="12">
        <f t="shared" si="236"/>
        <v>514.95294532601076</v>
      </c>
      <c r="P1181" s="12">
        <f t="shared" si="237"/>
        <v>0</v>
      </c>
      <c r="Q1181" s="9">
        <f t="shared" si="245"/>
        <v>190970.55834057665</v>
      </c>
      <c r="R1181" s="9">
        <f t="shared" si="238"/>
        <v>190.97055834057664</v>
      </c>
      <c r="S1181" s="9">
        <f t="shared" si="246"/>
        <v>70654.937835975972</v>
      </c>
      <c r="T1181" s="38">
        <f t="shared" si="239"/>
        <v>70.654937835975971</v>
      </c>
      <c r="U1181" s="38">
        <f t="shared" si="240"/>
        <v>4592.5709593384381</v>
      </c>
      <c r="V1181" s="34"/>
      <c r="W1181" s="34"/>
      <c r="X1181" s="34"/>
      <c r="Y1181" s="34"/>
      <c r="Z1181" s="34"/>
      <c r="AA1181" s="34"/>
      <c r="AB1181" s="34"/>
      <c r="AC1181" s="34"/>
      <c r="AD1181" s="34"/>
      <c r="AE1181" s="34"/>
      <c r="AF1181" s="34"/>
      <c r="AG1181" s="34"/>
    </row>
    <row r="1182" spans="2:33" x14ac:dyDescent="0.75">
      <c r="B1182" s="6" t="s">
        <v>10</v>
      </c>
      <c r="C1182" s="6">
        <v>1178</v>
      </c>
      <c r="D1182" s="6">
        <v>156</v>
      </c>
      <c r="E1182" s="6">
        <f t="shared" si="234"/>
        <v>24.194444444444443</v>
      </c>
      <c r="F1182" s="12">
        <v>87.1</v>
      </c>
      <c r="G1182" s="12">
        <f t="shared" si="241"/>
        <v>0.25</v>
      </c>
      <c r="H1182" s="12">
        <f t="shared" si="235"/>
        <v>0.89999999999999858</v>
      </c>
      <c r="I1182" s="12">
        <f>'Vehicle Data'!$B$6*'WLTP Calculations'!G1182</f>
        <v>73.171500000000009</v>
      </c>
      <c r="J1182" s="12">
        <f>'Vehicle Data'!$B$6*9.81*'Vehicle Data'!$B$8</f>
        <v>57.42499320000001</v>
      </c>
      <c r="K1182" s="12">
        <f>0.5*(1.225*'Vehicle Data'!B$9*'Vehicle Data'!B$7*'WLTP Calculations'!F1182)</f>
        <v>10.5630525</v>
      </c>
      <c r="L1182" s="12">
        <f t="shared" si="242"/>
        <v>0.14115954570000003</v>
      </c>
      <c r="M1182" s="12">
        <f t="shared" si="243"/>
        <v>3.4152767862416673</v>
      </c>
      <c r="N1182" s="12">
        <f t="shared" si="244"/>
        <v>3.5358478357601824</v>
      </c>
      <c r="O1182" s="12">
        <f t="shared" si="236"/>
        <v>555.12811021434868</v>
      </c>
      <c r="P1182" s="12">
        <f t="shared" si="237"/>
        <v>0</v>
      </c>
      <c r="Q1182" s="9">
        <f t="shared" si="245"/>
        <v>191525.68645079099</v>
      </c>
      <c r="R1182" s="9">
        <f t="shared" si="238"/>
        <v>191.525686450791</v>
      </c>
      <c r="S1182" s="9">
        <f t="shared" si="246"/>
        <v>70654.937835975972</v>
      </c>
      <c r="T1182" s="38">
        <f t="shared" si="239"/>
        <v>70.654937835975971</v>
      </c>
      <c r="U1182" s="38">
        <f t="shared" si="240"/>
        <v>4592.5709593384381</v>
      </c>
      <c r="V1182" s="34"/>
      <c r="W1182" s="34"/>
      <c r="X1182" s="34"/>
      <c r="Y1182" s="34"/>
      <c r="Z1182" s="34"/>
      <c r="AA1182" s="34"/>
      <c r="AB1182" s="34"/>
      <c r="AC1182" s="34"/>
      <c r="AD1182" s="34"/>
      <c r="AE1182" s="34"/>
      <c r="AF1182" s="34"/>
      <c r="AG1182" s="34"/>
    </row>
    <row r="1183" spans="2:33" x14ac:dyDescent="0.75">
      <c r="B1183" s="6" t="s">
        <v>10</v>
      </c>
      <c r="C1183" s="6">
        <v>1179</v>
      </c>
      <c r="D1183" s="6">
        <v>157</v>
      </c>
      <c r="E1183" s="6">
        <f t="shared" si="234"/>
        <v>24.472222222222221</v>
      </c>
      <c r="F1183" s="12">
        <v>88.1</v>
      </c>
      <c r="G1183" s="12">
        <f t="shared" si="241"/>
        <v>0.27777777777777679</v>
      </c>
      <c r="H1183" s="12">
        <f t="shared" si="235"/>
        <v>1</v>
      </c>
      <c r="I1183" s="12">
        <f>'Vehicle Data'!$B$6*'WLTP Calculations'!G1183</f>
        <v>81.301666666666392</v>
      </c>
      <c r="J1183" s="12">
        <f>'Vehicle Data'!$B$6*9.81*'Vehicle Data'!$B$8</f>
        <v>57.42499320000001</v>
      </c>
      <c r="K1183" s="12">
        <f>0.5*(1.225*'Vehicle Data'!B$9*'Vehicle Data'!B$7*'WLTP Calculations'!F1183)</f>
        <v>10.6843275</v>
      </c>
      <c r="L1183" s="12">
        <f t="shared" si="242"/>
        <v>0.14941098736666641</v>
      </c>
      <c r="M1183" s="12">
        <f t="shared" si="243"/>
        <v>3.6564188852786974</v>
      </c>
      <c r="N1183" s="12">
        <f t="shared" si="244"/>
        <v>3.6786711894268453</v>
      </c>
      <c r="O1183" s="12">
        <f t="shared" si="236"/>
        <v>581.23004792944153</v>
      </c>
      <c r="P1183" s="12">
        <f t="shared" si="237"/>
        <v>0</v>
      </c>
      <c r="Q1183" s="9">
        <f t="shared" si="245"/>
        <v>192106.91649872044</v>
      </c>
      <c r="R1183" s="9">
        <f t="shared" si="238"/>
        <v>192.10691649872044</v>
      </c>
      <c r="S1183" s="9">
        <f t="shared" si="246"/>
        <v>70654.937835975972</v>
      </c>
      <c r="T1183" s="38">
        <f t="shared" si="239"/>
        <v>70.654937835975971</v>
      </c>
      <c r="U1183" s="38">
        <f t="shared" si="240"/>
        <v>4592.5709593384381</v>
      </c>
      <c r="V1183" s="34"/>
      <c r="W1183" s="34"/>
      <c r="X1183" s="34"/>
      <c r="Y1183" s="34"/>
      <c r="Z1183" s="34"/>
      <c r="AA1183" s="34"/>
      <c r="AB1183" s="34"/>
      <c r="AC1183" s="34"/>
      <c r="AD1183" s="34"/>
      <c r="AE1183" s="34"/>
      <c r="AF1183" s="34"/>
      <c r="AG1183" s="34"/>
    </row>
    <row r="1184" spans="2:33" x14ac:dyDescent="0.75">
      <c r="B1184" s="6" t="s">
        <v>10</v>
      </c>
      <c r="C1184" s="6">
        <v>1180</v>
      </c>
      <c r="D1184" s="6">
        <v>158</v>
      </c>
      <c r="E1184" s="6">
        <f t="shared" si="234"/>
        <v>24.749999999999996</v>
      </c>
      <c r="F1184" s="12">
        <v>89.1</v>
      </c>
      <c r="G1184" s="12">
        <f t="shared" si="241"/>
        <v>0.27777777777777679</v>
      </c>
      <c r="H1184" s="12">
        <f t="shared" si="235"/>
        <v>1</v>
      </c>
      <c r="I1184" s="12">
        <f>'Vehicle Data'!$B$6*'WLTP Calculations'!G1184</f>
        <v>81.301666666666392</v>
      </c>
      <c r="J1184" s="12">
        <f>'Vehicle Data'!$B$6*9.81*'Vehicle Data'!$B$8</f>
        <v>57.42499320000001</v>
      </c>
      <c r="K1184" s="12">
        <f>0.5*(1.225*'Vehicle Data'!B$9*'Vehicle Data'!B$7*'WLTP Calculations'!F1184)</f>
        <v>10.805602500000001</v>
      </c>
      <c r="L1184" s="12">
        <f t="shared" si="242"/>
        <v>0.14953226236666639</v>
      </c>
      <c r="M1184" s="12">
        <f t="shared" si="243"/>
        <v>3.7009234935749928</v>
      </c>
      <c r="N1184" s="12">
        <f t="shared" si="244"/>
        <v>3.6723394840657448</v>
      </c>
      <c r="O1184" s="12">
        <f t="shared" si="236"/>
        <v>583.90197796645339</v>
      </c>
      <c r="P1184" s="12">
        <f t="shared" si="237"/>
        <v>0</v>
      </c>
      <c r="Q1184" s="9">
        <f t="shared" si="245"/>
        <v>192690.81847668689</v>
      </c>
      <c r="R1184" s="9">
        <f t="shared" si="238"/>
        <v>192.6908184766869</v>
      </c>
      <c r="S1184" s="9">
        <f t="shared" si="246"/>
        <v>70654.937835975972</v>
      </c>
      <c r="T1184" s="38">
        <f t="shared" si="239"/>
        <v>70.654937835975971</v>
      </c>
      <c r="U1184" s="38">
        <f t="shared" si="240"/>
        <v>4592.5709593384381</v>
      </c>
      <c r="V1184" s="34"/>
      <c r="W1184" s="34"/>
      <c r="X1184" s="34"/>
      <c r="Y1184" s="34"/>
      <c r="Z1184" s="34"/>
      <c r="AA1184" s="34"/>
      <c r="AB1184" s="34"/>
      <c r="AC1184" s="34"/>
      <c r="AD1184" s="34"/>
      <c r="AE1184" s="34"/>
      <c r="AF1184" s="34"/>
      <c r="AG1184" s="34"/>
    </row>
    <row r="1185" spans="2:33" x14ac:dyDescent="0.75">
      <c r="B1185" s="6" t="s">
        <v>10</v>
      </c>
      <c r="C1185" s="6">
        <v>1181</v>
      </c>
      <c r="D1185" s="6">
        <v>159</v>
      </c>
      <c r="E1185" s="6">
        <f t="shared" si="234"/>
        <v>25.027777777777775</v>
      </c>
      <c r="F1185" s="12">
        <v>90.1</v>
      </c>
      <c r="G1185" s="12">
        <f t="shared" si="241"/>
        <v>0.26388888888889106</v>
      </c>
      <c r="H1185" s="12">
        <f t="shared" si="235"/>
        <v>0.95000000000000284</v>
      </c>
      <c r="I1185" s="12">
        <f>'Vehicle Data'!$B$6*'WLTP Calculations'!G1185</f>
        <v>77.236583333333982</v>
      </c>
      <c r="J1185" s="12">
        <f>'Vehicle Data'!$B$6*9.81*'Vehicle Data'!$B$8</f>
        <v>57.42499320000001</v>
      </c>
      <c r="K1185" s="12">
        <f>0.5*(1.225*'Vehicle Data'!B$9*'Vehicle Data'!B$7*'WLTP Calculations'!F1185)</f>
        <v>10.9268775</v>
      </c>
      <c r="L1185" s="12">
        <f t="shared" si="242"/>
        <v>0.14558845403333398</v>
      </c>
      <c r="M1185" s="12">
        <f t="shared" si="243"/>
        <v>3.6437554745564973</v>
      </c>
      <c r="N1185" s="12">
        <f t="shared" si="244"/>
        <v>3.5091991247134375</v>
      </c>
      <c r="O1185" s="12">
        <f t="shared" si="236"/>
        <v>561.47185995414998</v>
      </c>
      <c r="P1185" s="12">
        <f t="shared" si="237"/>
        <v>0</v>
      </c>
      <c r="Q1185" s="9">
        <f t="shared" si="245"/>
        <v>193252.29033664105</v>
      </c>
      <c r="R1185" s="9">
        <f t="shared" si="238"/>
        <v>193.25229033664104</v>
      </c>
      <c r="S1185" s="9">
        <f t="shared" si="246"/>
        <v>70654.937835975972</v>
      </c>
      <c r="T1185" s="38">
        <f t="shared" si="239"/>
        <v>70.654937835975971</v>
      </c>
      <c r="U1185" s="38">
        <f t="shared" si="240"/>
        <v>4592.5709593384381</v>
      </c>
      <c r="V1185" s="34"/>
      <c r="W1185" s="34"/>
      <c r="X1185" s="34"/>
      <c r="Y1185" s="34"/>
      <c r="Z1185" s="34"/>
      <c r="AA1185" s="34"/>
      <c r="AB1185" s="34"/>
      <c r="AC1185" s="34"/>
      <c r="AD1185" s="34"/>
      <c r="AE1185" s="34"/>
      <c r="AF1185" s="34"/>
      <c r="AG1185" s="34"/>
    </row>
    <row r="1186" spans="2:33" x14ac:dyDescent="0.75">
      <c r="B1186" s="6" t="s">
        <v>10</v>
      </c>
      <c r="C1186" s="6">
        <v>1182</v>
      </c>
      <c r="D1186" s="6">
        <v>160</v>
      </c>
      <c r="E1186" s="6">
        <f t="shared" si="234"/>
        <v>25.277777777777779</v>
      </c>
      <c r="F1186" s="12">
        <v>91</v>
      </c>
      <c r="G1186" s="12">
        <f t="shared" si="241"/>
        <v>0.22222222222222321</v>
      </c>
      <c r="H1186" s="12">
        <f t="shared" si="235"/>
        <v>0.80000000000000426</v>
      </c>
      <c r="I1186" s="12">
        <f>'Vehicle Data'!$B$6*'WLTP Calculations'!G1186</f>
        <v>65.041333333333625</v>
      </c>
      <c r="J1186" s="12">
        <f>'Vehicle Data'!$B$6*9.81*'Vehicle Data'!$B$8</f>
        <v>57.42499320000001</v>
      </c>
      <c r="K1186" s="12">
        <f>0.5*(1.225*'Vehicle Data'!B$9*'Vehicle Data'!B$7*'WLTP Calculations'!F1186)</f>
        <v>11.036025</v>
      </c>
      <c r="L1186" s="12">
        <f t="shared" si="242"/>
        <v>0.13350235153333365</v>
      </c>
      <c r="M1186" s="12">
        <f t="shared" si="243"/>
        <v>3.3746427748703782</v>
      </c>
      <c r="N1186" s="12">
        <f t="shared" si="244"/>
        <v>3.2333833114430526</v>
      </c>
      <c r="O1186" s="12">
        <f t="shared" si="236"/>
        <v>520.57471314233146</v>
      </c>
      <c r="P1186" s="12">
        <f t="shared" si="237"/>
        <v>0</v>
      </c>
      <c r="Q1186" s="9">
        <f t="shared" si="245"/>
        <v>193772.86504978337</v>
      </c>
      <c r="R1186" s="9">
        <f t="shared" si="238"/>
        <v>193.77286504978338</v>
      </c>
      <c r="S1186" s="9">
        <f t="shared" si="246"/>
        <v>70654.937835975972</v>
      </c>
      <c r="T1186" s="38">
        <f t="shared" si="239"/>
        <v>70.654937835975971</v>
      </c>
      <c r="U1186" s="38">
        <f t="shared" si="240"/>
        <v>4592.5709593384381</v>
      </c>
      <c r="V1186" s="34"/>
      <c r="W1186" s="34"/>
      <c r="X1186" s="34"/>
      <c r="Y1186" s="34"/>
      <c r="Z1186" s="34"/>
      <c r="AA1186" s="34"/>
      <c r="AB1186" s="34"/>
      <c r="AC1186" s="34"/>
      <c r="AD1186" s="34"/>
      <c r="AE1186" s="34"/>
      <c r="AF1186" s="34"/>
      <c r="AG1186" s="34"/>
    </row>
    <row r="1187" spans="2:33" x14ac:dyDescent="0.75">
      <c r="B1187" s="6" t="s">
        <v>10</v>
      </c>
      <c r="C1187" s="6">
        <v>1183</v>
      </c>
      <c r="D1187" s="6">
        <v>161</v>
      </c>
      <c r="E1187" s="6">
        <f t="shared" si="234"/>
        <v>25.472222222222221</v>
      </c>
      <c r="F1187" s="12">
        <v>91.7</v>
      </c>
      <c r="G1187" s="12">
        <f t="shared" si="241"/>
        <v>0.18055555555555358</v>
      </c>
      <c r="H1187" s="12">
        <f t="shared" si="235"/>
        <v>0.64999999999999858</v>
      </c>
      <c r="I1187" s="12">
        <f>'Vehicle Data'!$B$6*'WLTP Calculations'!G1187</f>
        <v>52.846083333332764</v>
      </c>
      <c r="J1187" s="12">
        <f>'Vehicle Data'!$B$6*9.81*'Vehicle Data'!$B$8</f>
        <v>57.42499320000001</v>
      </c>
      <c r="K1187" s="12">
        <f>0.5*(1.225*'Vehicle Data'!B$9*'Vehicle Data'!B$7*'WLTP Calculations'!F1187)</f>
        <v>11.120917500000001</v>
      </c>
      <c r="L1187" s="12">
        <f t="shared" si="242"/>
        <v>0.12139199403333278</v>
      </c>
      <c r="M1187" s="12">
        <f t="shared" si="243"/>
        <v>3.0921238480157265</v>
      </c>
      <c r="N1187" s="12">
        <f t="shared" si="244"/>
        <v>2.9989484344860999</v>
      </c>
      <c r="O1187" s="12">
        <f t="shared" si="236"/>
        <v>485.82964638674821</v>
      </c>
      <c r="P1187" s="12">
        <f t="shared" si="237"/>
        <v>0</v>
      </c>
      <c r="Q1187" s="9">
        <f t="shared" si="245"/>
        <v>194258.69469617013</v>
      </c>
      <c r="R1187" s="9">
        <f t="shared" si="238"/>
        <v>194.25869469617012</v>
      </c>
      <c r="S1187" s="9">
        <f t="shared" si="246"/>
        <v>70654.937835975972</v>
      </c>
      <c r="T1187" s="38">
        <f t="shared" si="239"/>
        <v>70.654937835975971</v>
      </c>
      <c r="U1187" s="38">
        <f t="shared" si="240"/>
        <v>4592.5709593384381</v>
      </c>
      <c r="V1187" s="34"/>
      <c r="W1187" s="34"/>
      <c r="X1187" s="34"/>
      <c r="Y1187" s="34"/>
      <c r="Z1187" s="34"/>
      <c r="AA1187" s="34"/>
      <c r="AB1187" s="34"/>
      <c r="AC1187" s="34"/>
      <c r="AD1187" s="34"/>
      <c r="AE1187" s="34"/>
      <c r="AF1187" s="34"/>
      <c r="AG1187" s="34"/>
    </row>
    <row r="1188" spans="2:33" x14ac:dyDescent="0.75">
      <c r="B1188" s="6" t="s">
        <v>10</v>
      </c>
      <c r="C1188" s="6">
        <v>1184</v>
      </c>
      <c r="D1188" s="6">
        <v>162</v>
      </c>
      <c r="E1188" s="6">
        <f t="shared" si="234"/>
        <v>25.638888888888886</v>
      </c>
      <c r="F1188" s="12">
        <v>92.3</v>
      </c>
      <c r="G1188" s="12">
        <f t="shared" si="241"/>
        <v>0.15277777777777679</v>
      </c>
      <c r="H1188" s="12">
        <f t="shared" si="235"/>
        <v>0.54999999999999716</v>
      </c>
      <c r="I1188" s="12">
        <f>'Vehicle Data'!$B$6*'WLTP Calculations'!G1188</f>
        <v>44.715916666666381</v>
      </c>
      <c r="J1188" s="12">
        <f>'Vehicle Data'!$B$6*9.81*'Vehicle Data'!$B$8</f>
        <v>57.42499320000001</v>
      </c>
      <c r="K1188" s="12">
        <f>0.5*(1.225*'Vehicle Data'!B$9*'Vehicle Data'!B$7*'WLTP Calculations'!F1188)</f>
        <v>11.1936825</v>
      </c>
      <c r="L1188" s="12">
        <f t="shared" si="242"/>
        <v>0.11333459236666639</v>
      </c>
      <c r="M1188" s="12">
        <f t="shared" si="243"/>
        <v>2.9057730209564738</v>
      </c>
      <c r="N1188" s="12">
        <f t="shared" si="244"/>
        <v>2.7572418065374951</v>
      </c>
      <c r="O1188" s="12">
        <f t="shared" si="236"/>
        <v>449.4304144656117</v>
      </c>
      <c r="P1188" s="12">
        <f t="shared" si="237"/>
        <v>0</v>
      </c>
      <c r="Q1188" s="9">
        <f t="shared" si="245"/>
        <v>194708.12511063574</v>
      </c>
      <c r="R1188" s="9">
        <f t="shared" si="238"/>
        <v>194.70812511063573</v>
      </c>
      <c r="S1188" s="9">
        <f t="shared" si="246"/>
        <v>70654.937835975972</v>
      </c>
      <c r="T1188" s="38">
        <f t="shared" si="239"/>
        <v>70.654937835975971</v>
      </c>
      <c r="U1188" s="38">
        <f t="shared" si="240"/>
        <v>4592.5709593384381</v>
      </c>
      <c r="V1188" s="34"/>
      <c r="W1188" s="34"/>
      <c r="X1188" s="34"/>
      <c r="Y1188" s="34"/>
      <c r="Z1188" s="34"/>
      <c r="AA1188" s="34"/>
      <c r="AB1188" s="34"/>
      <c r="AC1188" s="34"/>
      <c r="AD1188" s="34"/>
      <c r="AE1188" s="34"/>
      <c r="AF1188" s="34"/>
      <c r="AG1188" s="34"/>
    </row>
    <row r="1189" spans="2:33" x14ac:dyDescent="0.75">
      <c r="B1189" s="6" t="s">
        <v>10</v>
      </c>
      <c r="C1189" s="6">
        <v>1185</v>
      </c>
      <c r="D1189" s="6">
        <v>163</v>
      </c>
      <c r="E1189" s="6">
        <f t="shared" si="234"/>
        <v>25.777777777777775</v>
      </c>
      <c r="F1189" s="12">
        <v>92.8</v>
      </c>
      <c r="G1189" s="12">
        <f t="shared" si="241"/>
        <v>0.11111111111111072</v>
      </c>
      <c r="H1189" s="12">
        <f t="shared" si="235"/>
        <v>0.39999999999999858</v>
      </c>
      <c r="I1189" s="12">
        <f>'Vehicle Data'!$B$6*'WLTP Calculations'!G1189</f>
        <v>32.520666666666557</v>
      </c>
      <c r="J1189" s="12">
        <f>'Vehicle Data'!$B$6*9.81*'Vehicle Data'!$B$8</f>
        <v>57.42499320000001</v>
      </c>
      <c r="K1189" s="12">
        <f>0.5*(1.225*'Vehicle Data'!B$9*'Vehicle Data'!B$7*'WLTP Calculations'!F1189)</f>
        <v>11.25432</v>
      </c>
      <c r="L1189" s="12">
        <f t="shared" si="242"/>
        <v>0.10119997986666658</v>
      </c>
      <c r="M1189" s="12">
        <f t="shared" si="243"/>
        <v>2.6087105921185159</v>
      </c>
      <c r="N1189" s="12">
        <f t="shared" si="244"/>
        <v>2.3505787744856446</v>
      </c>
      <c r="O1189" s="12">
        <f t="shared" si="236"/>
        <v>385.49491901564573</v>
      </c>
      <c r="P1189" s="12">
        <f t="shared" si="237"/>
        <v>0</v>
      </c>
      <c r="Q1189" s="9">
        <f t="shared" si="245"/>
        <v>195093.62002965139</v>
      </c>
      <c r="R1189" s="9">
        <f t="shared" si="238"/>
        <v>195.09362002965139</v>
      </c>
      <c r="S1189" s="9">
        <f t="shared" si="246"/>
        <v>70654.937835975972</v>
      </c>
      <c r="T1189" s="38">
        <f t="shared" si="239"/>
        <v>70.654937835975971</v>
      </c>
      <c r="U1189" s="38">
        <f t="shared" si="240"/>
        <v>4592.5709593384381</v>
      </c>
      <c r="V1189" s="34"/>
      <c r="W1189" s="34"/>
      <c r="X1189" s="34"/>
      <c r="Y1189" s="34"/>
      <c r="Z1189" s="34"/>
      <c r="AA1189" s="34"/>
      <c r="AB1189" s="34"/>
      <c r="AC1189" s="34"/>
      <c r="AD1189" s="34"/>
      <c r="AE1189" s="34"/>
      <c r="AF1189" s="34"/>
      <c r="AG1189" s="34"/>
    </row>
    <row r="1190" spans="2:33" x14ac:dyDescent="0.75">
      <c r="B1190" s="6" t="s">
        <v>10</v>
      </c>
      <c r="C1190" s="6">
        <v>1186</v>
      </c>
      <c r="D1190" s="6">
        <v>164</v>
      </c>
      <c r="E1190" s="6">
        <f t="shared" si="234"/>
        <v>25.861111111111107</v>
      </c>
      <c r="F1190" s="12">
        <v>93.1</v>
      </c>
      <c r="G1190" s="12">
        <f t="shared" si="241"/>
        <v>4.1666666666666075E-2</v>
      </c>
      <c r="H1190" s="12">
        <f t="shared" si="235"/>
        <v>0.14999999999999858</v>
      </c>
      <c r="I1190" s="12">
        <f>'Vehicle Data'!$B$6*'WLTP Calculations'!G1190</f>
        <v>12.195249999999827</v>
      </c>
      <c r="J1190" s="12">
        <f>'Vehicle Data'!$B$6*9.81*'Vehicle Data'!$B$8</f>
        <v>57.42499320000001</v>
      </c>
      <c r="K1190" s="12">
        <f>0.5*(1.225*'Vehicle Data'!B$9*'Vehicle Data'!B$7*'WLTP Calculations'!F1190)</f>
        <v>11.2907025</v>
      </c>
      <c r="L1190" s="12">
        <f t="shared" si="242"/>
        <v>8.0910945699999834E-2</v>
      </c>
      <c r="M1190" s="12">
        <f t="shared" si="243"/>
        <v>2.0924469568527733</v>
      </c>
      <c r="N1190" s="12">
        <f t="shared" si="244"/>
        <v>1.9347555992138865</v>
      </c>
      <c r="O1190" s="12">
        <f t="shared" si="236"/>
        <v>319.23467387029126</v>
      </c>
      <c r="P1190" s="12">
        <f t="shared" si="237"/>
        <v>0</v>
      </c>
      <c r="Q1190" s="9">
        <f t="shared" si="245"/>
        <v>195412.85470352168</v>
      </c>
      <c r="R1190" s="9">
        <f t="shared" si="238"/>
        <v>195.41285470352167</v>
      </c>
      <c r="S1190" s="9">
        <f t="shared" si="246"/>
        <v>70654.937835975972</v>
      </c>
      <c r="T1190" s="38">
        <f t="shared" si="239"/>
        <v>70.654937835975971</v>
      </c>
      <c r="U1190" s="38">
        <f t="shared" si="240"/>
        <v>4592.5709593384381</v>
      </c>
      <c r="V1190" s="34"/>
      <c r="W1190" s="34"/>
      <c r="X1190" s="34"/>
      <c r="Y1190" s="34"/>
      <c r="Z1190" s="34"/>
      <c r="AA1190" s="34"/>
      <c r="AB1190" s="34"/>
      <c r="AC1190" s="34"/>
      <c r="AD1190" s="34"/>
      <c r="AE1190" s="34"/>
      <c r="AF1190" s="34"/>
      <c r="AG1190" s="34"/>
    </row>
    <row r="1191" spans="2:33" x14ac:dyDescent="0.75">
      <c r="B1191" s="6" t="s">
        <v>10</v>
      </c>
      <c r="C1191" s="6">
        <v>1187</v>
      </c>
      <c r="D1191" s="6">
        <v>165</v>
      </c>
      <c r="E1191" s="6">
        <f t="shared" si="234"/>
        <v>25.861111111111107</v>
      </c>
      <c r="F1191" s="12">
        <v>93.1</v>
      </c>
      <c r="G1191" s="12">
        <f t="shared" si="241"/>
        <v>0</v>
      </c>
      <c r="H1191" s="12">
        <f t="shared" si="235"/>
        <v>0</v>
      </c>
      <c r="I1191" s="12">
        <f>'Vehicle Data'!$B$6*'WLTP Calculations'!G1191</f>
        <v>0</v>
      </c>
      <c r="J1191" s="12">
        <f>'Vehicle Data'!$B$6*9.81*'Vehicle Data'!$B$8</f>
        <v>57.42499320000001</v>
      </c>
      <c r="K1191" s="12">
        <f>0.5*(1.225*'Vehicle Data'!B$9*'Vehicle Data'!B$7*'WLTP Calculations'!F1191)</f>
        <v>11.2907025</v>
      </c>
      <c r="L1191" s="12">
        <f t="shared" si="242"/>
        <v>6.871569570000001E-2</v>
      </c>
      <c r="M1191" s="12">
        <f t="shared" si="243"/>
        <v>1.777064241575</v>
      </c>
      <c r="N1191" s="12">
        <f t="shared" si="244"/>
        <v>1.777064241575</v>
      </c>
      <c r="O1191" s="12">
        <f t="shared" si="236"/>
        <v>294.99266410144998</v>
      </c>
      <c r="P1191" s="12">
        <f t="shared" si="237"/>
        <v>0</v>
      </c>
      <c r="Q1191" s="9">
        <f t="shared" si="245"/>
        <v>195707.84736762312</v>
      </c>
      <c r="R1191" s="9">
        <f t="shared" si="238"/>
        <v>195.70784736762312</v>
      </c>
      <c r="S1191" s="9">
        <f t="shared" si="246"/>
        <v>70654.937835975972</v>
      </c>
      <c r="T1191" s="38">
        <f t="shared" si="239"/>
        <v>70.654937835975971</v>
      </c>
      <c r="U1191" s="38">
        <f t="shared" si="240"/>
        <v>4592.5709593384381</v>
      </c>
      <c r="V1191" s="34"/>
      <c r="W1191" s="34"/>
      <c r="X1191" s="34"/>
      <c r="Y1191" s="34"/>
      <c r="Z1191" s="34"/>
      <c r="AA1191" s="34"/>
      <c r="AB1191" s="34"/>
      <c r="AC1191" s="34"/>
      <c r="AD1191" s="34"/>
      <c r="AE1191" s="34"/>
      <c r="AF1191" s="34"/>
      <c r="AG1191" s="34"/>
    </row>
    <row r="1192" spans="2:33" x14ac:dyDescent="0.75">
      <c r="B1192" s="6" t="s">
        <v>10</v>
      </c>
      <c r="C1192" s="6">
        <v>1188</v>
      </c>
      <c r="D1192" s="6">
        <v>166</v>
      </c>
      <c r="E1192" s="6">
        <f t="shared" si="234"/>
        <v>25.861111111111107</v>
      </c>
      <c r="F1192" s="12">
        <v>93.1</v>
      </c>
      <c r="G1192" s="12">
        <f t="shared" si="241"/>
        <v>0</v>
      </c>
      <c r="H1192" s="12">
        <f t="shared" si="235"/>
        <v>0</v>
      </c>
      <c r="I1192" s="12">
        <f>'Vehicle Data'!$B$6*'WLTP Calculations'!G1192</f>
        <v>0</v>
      </c>
      <c r="J1192" s="12">
        <f>'Vehicle Data'!$B$6*9.81*'Vehicle Data'!$B$8</f>
        <v>57.42499320000001</v>
      </c>
      <c r="K1192" s="12">
        <f>0.5*(1.225*'Vehicle Data'!B$9*'Vehicle Data'!B$7*'WLTP Calculations'!F1192)</f>
        <v>11.2907025</v>
      </c>
      <c r="L1192" s="12">
        <f t="shared" si="242"/>
        <v>6.871569570000001E-2</v>
      </c>
      <c r="M1192" s="12">
        <f t="shared" si="243"/>
        <v>1.777064241575</v>
      </c>
      <c r="N1192" s="12">
        <f t="shared" si="244"/>
        <v>1.777064241575</v>
      </c>
      <c r="O1192" s="12">
        <f t="shared" si="236"/>
        <v>296.76972834302501</v>
      </c>
      <c r="P1192" s="12">
        <f t="shared" si="237"/>
        <v>0</v>
      </c>
      <c r="Q1192" s="9">
        <f t="shared" si="245"/>
        <v>196004.61709596615</v>
      </c>
      <c r="R1192" s="9">
        <f t="shared" si="238"/>
        <v>196.00461709596615</v>
      </c>
      <c r="S1192" s="9">
        <f t="shared" si="246"/>
        <v>70654.937835975972</v>
      </c>
      <c r="T1192" s="38">
        <f t="shared" si="239"/>
        <v>70.654937835975971</v>
      </c>
      <c r="U1192" s="38">
        <f t="shared" si="240"/>
        <v>4592.5709593384381</v>
      </c>
      <c r="V1192" s="34"/>
      <c r="W1192" s="34"/>
      <c r="X1192" s="34"/>
      <c r="Y1192" s="34"/>
      <c r="Z1192" s="34"/>
      <c r="AA1192" s="34"/>
      <c r="AB1192" s="34"/>
      <c r="AC1192" s="34"/>
      <c r="AD1192" s="34"/>
      <c r="AE1192" s="34"/>
      <c r="AF1192" s="34"/>
      <c r="AG1192" s="34"/>
    </row>
    <row r="1193" spans="2:33" x14ac:dyDescent="0.75">
      <c r="B1193" s="6" t="s">
        <v>10</v>
      </c>
      <c r="C1193" s="6">
        <v>1189</v>
      </c>
      <c r="D1193" s="6">
        <v>167</v>
      </c>
      <c r="E1193" s="6">
        <f t="shared" si="234"/>
        <v>25.861111111111107</v>
      </c>
      <c r="F1193" s="12">
        <v>93.1</v>
      </c>
      <c r="G1193" s="12">
        <f t="shared" si="241"/>
        <v>0</v>
      </c>
      <c r="H1193" s="12">
        <f t="shared" si="235"/>
        <v>0</v>
      </c>
      <c r="I1193" s="12">
        <f>'Vehicle Data'!$B$6*'WLTP Calculations'!G1193</f>
        <v>0</v>
      </c>
      <c r="J1193" s="12">
        <f>'Vehicle Data'!$B$6*9.81*'Vehicle Data'!$B$8</f>
        <v>57.42499320000001</v>
      </c>
      <c r="K1193" s="12">
        <f>0.5*(1.225*'Vehicle Data'!B$9*'Vehicle Data'!B$7*'WLTP Calculations'!F1193)</f>
        <v>11.2907025</v>
      </c>
      <c r="L1193" s="12">
        <f t="shared" si="242"/>
        <v>6.871569570000001E-2</v>
      </c>
      <c r="M1193" s="12">
        <f t="shared" si="243"/>
        <v>1.777064241575</v>
      </c>
      <c r="N1193" s="12">
        <f t="shared" si="244"/>
        <v>1.777064241575</v>
      </c>
      <c r="O1193" s="12">
        <f t="shared" si="236"/>
        <v>298.54679258459998</v>
      </c>
      <c r="P1193" s="12">
        <f t="shared" si="237"/>
        <v>0</v>
      </c>
      <c r="Q1193" s="9">
        <f t="shared" si="245"/>
        <v>196303.16388855074</v>
      </c>
      <c r="R1193" s="9">
        <f t="shared" si="238"/>
        <v>196.30316388855073</v>
      </c>
      <c r="S1193" s="9">
        <f t="shared" si="246"/>
        <v>70654.937835975972</v>
      </c>
      <c r="T1193" s="38">
        <f t="shared" si="239"/>
        <v>70.654937835975971</v>
      </c>
      <c r="U1193" s="38">
        <f t="shared" si="240"/>
        <v>4592.5709593384381</v>
      </c>
      <c r="V1193" s="34"/>
      <c r="W1193" s="34"/>
      <c r="X1193" s="34"/>
      <c r="Y1193" s="34"/>
      <c r="Z1193" s="34"/>
      <c r="AA1193" s="34"/>
      <c r="AB1193" s="34"/>
      <c r="AC1193" s="34"/>
      <c r="AD1193" s="34"/>
      <c r="AE1193" s="34"/>
      <c r="AF1193" s="34"/>
      <c r="AG1193" s="34"/>
    </row>
    <row r="1194" spans="2:33" x14ac:dyDescent="0.75">
      <c r="B1194" s="6" t="s">
        <v>10</v>
      </c>
      <c r="C1194" s="6">
        <v>1190</v>
      </c>
      <c r="D1194" s="6">
        <v>168</v>
      </c>
      <c r="E1194" s="6">
        <f t="shared" si="234"/>
        <v>25.861111111111107</v>
      </c>
      <c r="F1194" s="12">
        <v>93.1</v>
      </c>
      <c r="G1194" s="12">
        <f t="shared" si="241"/>
        <v>0</v>
      </c>
      <c r="H1194" s="12">
        <f t="shared" si="235"/>
        <v>0</v>
      </c>
      <c r="I1194" s="12">
        <f>'Vehicle Data'!$B$6*'WLTP Calculations'!G1194</f>
        <v>0</v>
      </c>
      <c r="J1194" s="12">
        <f>'Vehicle Data'!$B$6*9.81*'Vehicle Data'!$B$8</f>
        <v>57.42499320000001</v>
      </c>
      <c r="K1194" s="12">
        <f>0.5*(1.225*'Vehicle Data'!B$9*'Vehicle Data'!B$7*'WLTP Calculations'!F1194)</f>
        <v>11.2907025</v>
      </c>
      <c r="L1194" s="12">
        <f t="shared" si="242"/>
        <v>6.871569570000001E-2</v>
      </c>
      <c r="M1194" s="12">
        <f t="shared" si="243"/>
        <v>1.777064241575</v>
      </c>
      <c r="N1194" s="12">
        <f t="shared" si="244"/>
        <v>1.777064241575</v>
      </c>
      <c r="O1194" s="12">
        <f t="shared" si="236"/>
        <v>300.32385682617502</v>
      </c>
      <c r="P1194" s="12">
        <f t="shared" si="237"/>
        <v>0</v>
      </c>
      <c r="Q1194" s="9">
        <f t="shared" si="245"/>
        <v>196603.48774537691</v>
      </c>
      <c r="R1194" s="9">
        <f t="shared" si="238"/>
        <v>196.60348774537692</v>
      </c>
      <c r="S1194" s="9">
        <f t="shared" si="246"/>
        <v>70654.937835975972</v>
      </c>
      <c r="T1194" s="38">
        <f t="shared" si="239"/>
        <v>70.654937835975971</v>
      </c>
      <c r="U1194" s="38">
        <f t="shared" si="240"/>
        <v>4592.5709593384381</v>
      </c>
      <c r="V1194" s="34"/>
      <c r="W1194" s="34"/>
      <c r="X1194" s="34"/>
      <c r="Y1194" s="34"/>
      <c r="Z1194" s="34"/>
      <c r="AA1194" s="34"/>
      <c r="AB1194" s="34"/>
      <c r="AC1194" s="34"/>
      <c r="AD1194" s="34"/>
      <c r="AE1194" s="34"/>
      <c r="AF1194" s="34"/>
      <c r="AG1194" s="34"/>
    </row>
    <row r="1195" spans="2:33" x14ac:dyDescent="0.75">
      <c r="B1195" s="6" t="s">
        <v>10</v>
      </c>
      <c r="C1195" s="6">
        <v>1191</v>
      </c>
      <c r="D1195" s="6">
        <v>169</v>
      </c>
      <c r="E1195" s="6">
        <f t="shared" si="234"/>
        <v>25.861111111111107</v>
      </c>
      <c r="F1195" s="12">
        <v>93.1</v>
      </c>
      <c r="G1195" s="12">
        <f t="shared" si="241"/>
        <v>0</v>
      </c>
      <c r="H1195" s="12">
        <f t="shared" si="235"/>
        <v>0</v>
      </c>
      <c r="I1195" s="12">
        <f>'Vehicle Data'!$B$6*'WLTP Calculations'!G1195</f>
        <v>0</v>
      </c>
      <c r="J1195" s="12">
        <f>'Vehicle Data'!$B$6*9.81*'Vehicle Data'!$B$8</f>
        <v>57.42499320000001</v>
      </c>
      <c r="K1195" s="12">
        <f>0.5*(1.225*'Vehicle Data'!B$9*'Vehicle Data'!B$7*'WLTP Calculations'!F1195)</f>
        <v>11.2907025</v>
      </c>
      <c r="L1195" s="12">
        <f t="shared" si="242"/>
        <v>6.871569570000001E-2</v>
      </c>
      <c r="M1195" s="12">
        <f t="shared" si="243"/>
        <v>1.777064241575</v>
      </c>
      <c r="N1195" s="12">
        <f t="shared" si="244"/>
        <v>1.777064241575</v>
      </c>
      <c r="O1195" s="12">
        <f t="shared" si="236"/>
        <v>302.10092106774999</v>
      </c>
      <c r="P1195" s="12">
        <f t="shared" si="237"/>
        <v>0</v>
      </c>
      <c r="Q1195" s="9">
        <f t="shared" si="245"/>
        <v>196905.58866644467</v>
      </c>
      <c r="R1195" s="9">
        <f t="shared" si="238"/>
        <v>196.90558866644469</v>
      </c>
      <c r="S1195" s="9">
        <f t="shared" si="246"/>
        <v>70654.937835975972</v>
      </c>
      <c r="T1195" s="38">
        <f t="shared" si="239"/>
        <v>70.654937835975971</v>
      </c>
      <c r="U1195" s="38">
        <f t="shared" si="240"/>
        <v>4592.5709593384381</v>
      </c>
      <c r="V1195" s="34"/>
      <c r="W1195" s="34"/>
      <c r="X1195" s="34"/>
      <c r="Y1195" s="34"/>
      <c r="Z1195" s="34"/>
      <c r="AA1195" s="34"/>
      <c r="AB1195" s="34"/>
      <c r="AC1195" s="34"/>
      <c r="AD1195" s="34"/>
      <c r="AE1195" s="34"/>
      <c r="AF1195" s="34"/>
      <c r="AG1195" s="34"/>
    </row>
    <row r="1196" spans="2:33" x14ac:dyDescent="0.75">
      <c r="B1196" s="6" t="s">
        <v>10</v>
      </c>
      <c r="C1196" s="6">
        <v>1192</v>
      </c>
      <c r="D1196" s="6">
        <v>170</v>
      </c>
      <c r="E1196" s="6">
        <f t="shared" si="234"/>
        <v>25.861111111111107</v>
      </c>
      <c r="F1196" s="12">
        <v>93.1</v>
      </c>
      <c r="G1196" s="12">
        <f t="shared" si="241"/>
        <v>0</v>
      </c>
      <c r="H1196" s="12">
        <f t="shared" si="235"/>
        <v>0</v>
      </c>
      <c r="I1196" s="12">
        <f>'Vehicle Data'!$B$6*'WLTP Calculations'!G1196</f>
        <v>0</v>
      </c>
      <c r="J1196" s="12">
        <f>'Vehicle Data'!$B$6*9.81*'Vehicle Data'!$B$8</f>
        <v>57.42499320000001</v>
      </c>
      <c r="K1196" s="12">
        <f>0.5*(1.225*'Vehicle Data'!B$9*'Vehicle Data'!B$7*'WLTP Calculations'!F1196)</f>
        <v>11.2907025</v>
      </c>
      <c r="L1196" s="12">
        <f t="shared" si="242"/>
        <v>6.871569570000001E-2</v>
      </c>
      <c r="M1196" s="12">
        <f t="shared" si="243"/>
        <v>1.777064241575</v>
      </c>
      <c r="N1196" s="12">
        <f t="shared" si="244"/>
        <v>1.777064241575</v>
      </c>
      <c r="O1196" s="12">
        <f t="shared" si="236"/>
        <v>303.87798530932497</v>
      </c>
      <c r="P1196" s="12">
        <f t="shared" si="237"/>
        <v>0</v>
      </c>
      <c r="Q1196" s="9">
        <f t="shared" si="245"/>
        <v>197209.46665175399</v>
      </c>
      <c r="R1196" s="9">
        <f t="shared" si="238"/>
        <v>197.20946665175398</v>
      </c>
      <c r="S1196" s="9">
        <f t="shared" si="246"/>
        <v>70654.937835975972</v>
      </c>
      <c r="T1196" s="38">
        <f t="shared" si="239"/>
        <v>70.654937835975971</v>
      </c>
      <c r="U1196" s="38">
        <f t="shared" si="240"/>
        <v>4592.5709593384381</v>
      </c>
      <c r="V1196" s="34"/>
      <c r="W1196" s="34"/>
      <c r="X1196" s="34"/>
      <c r="Y1196" s="34"/>
      <c r="Z1196" s="34"/>
      <c r="AA1196" s="34"/>
      <c r="AB1196" s="34"/>
      <c r="AC1196" s="34"/>
      <c r="AD1196" s="34"/>
      <c r="AE1196" s="34"/>
      <c r="AF1196" s="34"/>
      <c r="AG1196" s="34"/>
    </row>
    <row r="1197" spans="2:33" x14ac:dyDescent="0.75">
      <c r="B1197" s="6" t="s">
        <v>10</v>
      </c>
      <c r="C1197" s="6">
        <v>1193</v>
      </c>
      <c r="D1197" s="6">
        <v>171</v>
      </c>
      <c r="E1197" s="6">
        <f t="shared" si="234"/>
        <v>25.861111111111107</v>
      </c>
      <c r="F1197" s="12">
        <v>93.1</v>
      </c>
      <c r="G1197" s="12">
        <f t="shared" si="241"/>
        <v>0</v>
      </c>
      <c r="H1197" s="12">
        <f t="shared" si="235"/>
        <v>0</v>
      </c>
      <c r="I1197" s="12">
        <f>'Vehicle Data'!$B$6*'WLTP Calculations'!G1197</f>
        <v>0</v>
      </c>
      <c r="J1197" s="12">
        <f>'Vehicle Data'!$B$6*9.81*'Vehicle Data'!$B$8</f>
        <v>57.42499320000001</v>
      </c>
      <c r="K1197" s="12">
        <f>0.5*(1.225*'Vehicle Data'!B$9*'Vehicle Data'!B$7*'WLTP Calculations'!F1197)</f>
        <v>11.2907025</v>
      </c>
      <c r="L1197" s="12">
        <f t="shared" si="242"/>
        <v>6.871569570000001E-2</v>
      </c>
      <c r="M1197" s="12">
        <f t="shared" si="243"/>
        <v>1.777064241575</v>
      </c>
      <c r="N1197" s="12">
        <f t="shared" si="244"/>
        <v>1.777064241575</v>
      </c>
      <c r="O1197" s="12">
        <f t="shared" si="236"/>
        <v>305.6550495509</v>
      </c>
      <c r="P1197" s="12">
        <f t="shared" si="237"/>
        <v>0</v>
      </c>
      <c r="Q1197" s="9">
        <f t="shared" si="245"/>
        <v>197515.12170130489</v>
      </c>
      <c r="R1197" s="9">
        <f t="shared" si="238"/>
        <v>197.51512170130488</v>
      </c>
      <c r="S1197" s="9">
        <f t="shared" si="246"/>
        <v>70654.937835975972</v>
      </c>
      <c r="T1197" s="38">
        <f t="shared" si="239"/>
        <v>70.654937835975971</v>
      </c>
      <c r="U1197" s="38">
        <f t="shared" si="240"/>
        <v>4592.5709593384381</v>
      </c>
      <c r="V1197" s="34"/>
      <c r="W1197" s="34"/>
      <c r="X1197" s="34"/>
      <c r="Y1197" s="34"/>
      <c r="Z1197" s="34"/>
      <c r="AA1197" s="34"/>
      <c r="AB1197" s="34"/>
      <c r="AC1197" s="34"/>
      <c r="AD1197" s="34"/>
      <c r="AE1197" s="34"/>
      <c r="AF1197" s="34"/>
      <c r="AG1197" s="34"/>
    </row>
    <row r="1198" spans="2:33" x14ac:dyDescent="0.75">
      <c r="B1198" s="6" t="s">
        <v>10</v>
      </c>
      <c r="C1198" s="6">
        <v>1194</v>
      </c>
      <c r="D1198" s="6">
        <v>172</v>
      </c>
      <c r="E1198" s="6">
        <f t="shared" si="234"/>
        <v>25.861111111111107</v>
      </c>
      <c r="F1198" s="12">
        <v>93.1</v>
      </c>
      <c r="G1198" s="12">
        <f t="shared" si="241"/>
        <v>0</v>
      </c>
      <c r="H1198" s="12">
        <f t="shared" si="235"/>
        <v>0</v>
      </c>
      <c r="I1198" s="12">
        <f>'Vehicle Data'!$B$6*'WLTP Calculations'!G1198</f>
        <v>0</v>
      </c>
      <c r="J1198" s="12">
        <f>'Vehicle Data'!$B$6*9.81*'Vehicle Data'!$B$8</f>
        <v>57.42499320000001</v>
      </c>
      <c r="K1198" s="12">
        <f>0.5*(1.225*'Vehicle Data'!B$9*'Vehicle Data'!B$7*'WLTP Calculations'!F1198)</f>
        <v>11.2907025</v>
      </c>
      <c r="L1198" s="12">
        <f t="shared" si="242"/>
        <v>6.871569570000001E-2</v>
      </c>
      <c r="M1198" s="12">
        <f t="shared" si="243"/>
        <v>1.777064241575</v>
      </c>
      <c r="N1198" s="12">
        <f t="shared" si="244"/>
        <v>1.8296280274546377</v>
      </c>
      <c r="O1198" s="12">
        <f t="shared" si="236"/>
        <v>316.52564874965231</v>
      </c>
      <c r="P1198" s="12">
        <f t="shared" si="237"/>
        <v>0</v>
      </c>
      <c r="Q1198" s="9">
        <f t="shared" si="245"/>
        <v>197831.64735005455</v>
      </c>
      <c r="R1198" s="9">
        <f t="shared" si="238"/>
        <v>197.83164735005457</v>
      </c>
      <c r="S1198" s="9">
        <f t="shared" si="246"/>
        <v>70654.937835975972</v>
      </c>
      <c r="T1198" s="38">
        <f t="shared" si="239"/>
        <v>70.654937835975971</v>
      </c>
      <c r="U1198" s="38">
        <f t="shared" si="240"/>
        <v>4592.5709593384381</v>
      </c>
      <c r="V1198" s="34"/>
      <c r="W1198" s="34"/>
      <c r="X1198" s="34"/>
      <c r="Y1198" s="34"/>
      <c r="Z1198" s="34"/>
      <c r="AA1198" s="34"/>
      <c r="AB1198" s="34"/>
      <c r="AC1198" s="34"/>
      <c r="AD1198" s="34"/>
      <c r="AE1198" s="34"/>
      <c r="AF1198" s="34"/>
      <c r="AG1198" s="34"/>
    </row>
    <row r="1199" spans="2:33" x14ac:dyDescent="0.75">
      <c r="B1199" s="6" t="s">
        <v>10</v>
      </c>
      <c r="C1199" s="6">
        <v>1195</v>
      </c>
      <c r="D1199" s="6">
        <v>173</v>
      </c>
      <c r="E1199" s="6">
        <f t="shared" si="234"/>
        <v>25.861111111111107</v>
      </c>
      <c r="F1199" s="12">
        <v>93.1</v>
      </c>
      <c r="G1199" s="12">
        <f t="shared" si="241"/>
        <v>1.388888888889106E-2</v>
      </c>
      <c r="H1199" s="12">
        <f t="shared" si="235"/>
        <v>5.0000000000004263E-2</v>
      </c>
      <c r="I1199" s="12">
        <f>'Vehicle Data'!$B$6*'WLTP Calculations'!G1199</f>
        <v>4.0650833333339689</v>
      </c>
      <c r="J1199" s="12">
        <f>'Vehicle Data'!$B$6*9.81*'Vehicle Data'!$B$8</f>
        <v>57.42499320000001</v>
      </c>
      <c r="K1199" s="12">
        <f>0.5*(1.225*'Vehicle Data'!B$9*'Vehicle Data'!B$7*'WLTP Calculations'!F1199)</f>
        <v>11.2907025</v>
      </c>
      <c r="L1199" s="12">
        <f t="shared" si="242"/>
        <v>7.2780779033333964E-2</v>
      </c>
      <c r="M1199" s="12">
        <f t="shared" si="243"/>
        <v>1.8821918133342752</v>
      </c>
      <c r="N1199" s="12">
        <f t="shared" si="244"/>
        <v>1.8833596412375164</v>
      </c>
      <c r="O1199" s="12">
        <f t="shared" si="236"/>
        <v>327.70457757532785</v>
      </c>
      <c r="P1199" s="12">
        <f t="shared" si="237"/>
        <v>0</v>
      </c>
      <c r="Q1199" s="9">
        <f t="shared" si="245"/>
        <v>198159.35192762988</v>
      </c>
      <c r="R1199" s="9">
        <f t="shared" si="238"/>
        <v>198.15935192762987</v>
      </c>
      <c r="S1199" s="9">
        <f t="shared" si="246"/>
        <v>70654.937835975972</v>
      </c>
      <c r="T1199" s="38">
        <f t="shared" si="239"/>
        <v>70.654937835975971</v>
      </c>
      <c r="U1199" s="38">
        <f t="shared" si="240"/>
        <v>4592.5709593384381</v>
      </c>
      <c r="V1199" s="34"/>
      <c r="W1199" s="34"/>
      <c r="X1199" s="34"/>
      <c r="Y1199" s="34"/>
      <c r="Z1199" s="34"/>
      <c r="AA1199" s="34"/>
      <c r="AB1199" s="34"/>
      <c r="AC1199" s="34"/>
      <c r="AD1199" s="34"/>
      <c r="AE1199" s="34"/>
      <c r="AF1199" s="34"/>
      <c r="AG1199" s="34"/>
    </row>
    <row r="1200" spans="2:33" x14ac:dyDescent="0.75">
      <c r="B1200" s="6" t="s">
        <v>10</v>
      </c>
      <c r="C1200" s="6">
        <v>1196</v>
      </c>
      <c r="D1200" s="6">
        <v>174</v>
      </c>
      <c r="E1200" s="6">
        <f t="shared" si="234"/>
        <v>25.888888888888889</v>
      </c>
      <c r="F1200" s="12">
        <v>93.2</v>
      </c>
      <c r="G1200" s="12">
        <f t="shared" si="241"/>
        <v>1.388888888889106E-2</v>
      </c>
      <c r="H1200" s="12">
        <f t="shared" si="235"/>
        <v>5.0000000000004263E-2</v>
      </c>
      <c r="I1200" s="12">
        <f>'Vehicle Data'!$B$6*'WLTP Calculations'!G1200</f>
        <v>4.0650833333339689</v>
      </c>
      <c r="J1200" s="12">
        <f>'Vehicle Data'!$B$6*9.81*'Vehicle Data'!$B$8</f>
        <v>57.42499320000001</v>
      </c>
      <c r="K1200" s="12">
        <f>0.5*(1.225*'Vehicle Data'!B$9*'Vehicle Data'!B$7*'WLTP Calculations'!F1200)</f>
        <v>11.302830000000002</v>
      </c>
      <c r="L1200" s="12">
        <f t="shared" si="242"/>
        <v>7.2792906533333979E-2</v>
      </c>
      <c r="M1200" s="12">
        <f t="shared" si="243"/>
        <v>1.8845274691407574</v>
      </c>
      <c r="N1200" s="12">
        <f t="shared" si="244"/>
        <v>1.8845274691407439</v>
      </c>
      <c r="O1200" s="12">
        <f t="shared" si="236"/>
        <v>329.79230709963019</v>
      </c>
      <c r="P1200" s="12">
        <f t="shared" si="237"/>
        <v>0</v>
      </c>
      <c r="Q1200" s="9">
        <f t="shared" si="245"/>
        <v>198489.14423472949</v>
      </c>
      <c r="R1200" s="9">
        <f t="shared" si="238"/>
        <v>198.48914423472951</v>
      </c>
      <c r="S1200" s="9">
        <f t="shared" si="246"/>
        <v>70654.937835975972</v>
      </c>
      <c r="T1200" s="38">
        <f t="shared" si="239"/>
        <v>70.654937835975971</v>
      </c>
      <c r="U1200" s="38">
        <f t="shared" si="240"/>
        <v>4592.5709593384381</v>
      </c>
      <c r="V1200" s="34"/>
      <c r="W1200" s="34"/>
      <c r="X1200" s="34"/>
      <c r="Y1200" s="34"/>
      <c r="Z1200" s="34"/>
      <c r="AA1200" s="34"/>
      <c r="AB1200" s="34"/>
      <c r="AC1200" s="34"/>
      <c r="AD1200" s="34"/>
      <c r="AE1200" s="34"/>
      <c r="AF1200" s="34"/>
      <c r="AG1200" s="34"/>
    </row>
    <row r="1201" spans="2:33" x14ac:dyDescent="0.75">
      <c r="B1201" s="6" t="s">
        <v>10</v>
      </c>
      <c r="C1201" s="6">
        <v>1197</v>
      </c>
      <c r="D1201" s="6">
        <v>175</v>
      </c>
      <c r="E1201" s="6">
        <f t="shared" si="234"/>
        <v>25.888888888888889</v>
      </c>
      <c r="F1201" s="12">
        <v>93.2</v>
      </c>
      <c r="G1201" s="12">
        <f t="shared" si="241"/>
        <v>1.3888888888887507E-2</v>
      </c>
      <c r="H1201" s="12">
        <f t="shared" si="235"/>
        <v>4.9999999999997158E-2</v>
      </c>
      <c r="I1201" s="12">
        <f>'Vehicle Data'!$B$6*'WLTP Calculations'!G1201</f>
        <v>4.0650833333329297</v>
      </c>
      <c r="J1201" s="12">
        <f>'Vehicle Data'!$B$6*9.81*'Vehicle Data'!$B$8</f>
        <v>57.42499320000001</v>
      </c>
      <c r="K1201" s="12">
        <f>0.5*(1.225*'Vehicle Data'!B$9*'Vehicle Data'!B$7*'WLTP Calculations'!F1201)</f>
        <v>11.302830000000002</v>
      </c>
      <c r="L1201" s="12">
        <f t="shared" si="242"/>
        <v>7.2792906533332938E-2</v>
      </c>
      <c r="M1201" s="12">
        <f t="shared" si="243"/>
        <v>1.8845274691407305</v>
      </c>
      <c r="N1201" s="12">
        <f t="shared" si="244"/>
        <v>2.0964024533634218</v>
      </c>
      <c r="O1201" s="12">
        <f t="shared" si="236"/>
        <v>368.96683179196225</v>
      </c>
      <c r="P1201" s="12">
        <f t="shared" si="237"/>
        <v>0</v>
      </c>
      <c r="Q1201" s="9">
        <f t="shared" si="245"/>
        <v>198858.11106652147</v>
      </c>
      <c r="R1201" s="9">
        <f t="shared" si="238"/>
        <v>198.85811106652147</v>
      </c>
      <c r="S1201" s="9">
        <f t="shared" si="246"/>
        <v>70654.937835975972</v>
      </c>
      <c r="T1201" s="38">
        <f t="shared" si="239"/>
        <v>70.654937835975971</v>
      </c>
      <c r="U1201" s="38">
        <f t="shared" si="240"/>
        <v>4592.5709593384381</v>
      </c>
      <c r="V1201" s="34"/>
      <c r="W1201" s="34"/>
      <c r="X1201" s="34"/>
      <c r="Y1201" s="34"/>
      <c r="Z1201" s="34"/>
      <c r="AA1201" s="34"/>
      <c r="AB1201" s="34"/>
      <c r="AC1201" s="34"/>
      <c r="AD1201" s="34"/>
      <c r="AE1201" s="34"/>
      <c r="AF1201" s="34"/>
      <c r="AG1201" s="34"/>
    </row>
    <row r="1202" spans="2:33" x14ac:dyDescent="0.75">
      <c r="B1202" s="6" t="s">
        <v>10</v>
      </c>
      <c r="C1202" s="6">
        <v>1198</v>
      </c>
      <c r="D1202" s="6">
        <v>176</v>
      </c>
      <c r="E1202" s="6">
        <f t="shared" si="234"/>
        <v>25.916666666666664</v>
      </c>
      <c r="F1202" s="12">
        <v>93.3</v>
      </c>
      <c r="G1202" s="12">
        <f t="shared" si="241"/>
        <v>6.9444444444444642E-2</v>
      </c>
      <c r="H1202" s="12">
        <f t="shared" si="235"/>
        <v>0.25</v>
      </c>
      <c r="I1202" s="12">
        <f>'Vehicle Data'!$B$6*'WLTP Calculations'!G1202</f>
        <v>20.325416666666726</v>
      </c>
      <c r="J1202" s="12">
        <f>'Vehicle Data'!$B$6*9.81*'Vehicle Data'!$B$8</f>
        <v>57.42499320000001</v>
      </c>
      <c r="K1202" s="12">
        <f>0.5*(1.225*'Vehicle Data'!B$9*'Vehicle Data'!B$7*'WLTP Calculations'!F1202)</f>
        <v>11.3149575</v>
      </c>
      <c r="L1202" s="12">
        <f t="shared" si="242"/>
        <v>8.9065367366666731E-2</v>
      </c>
      <c r="M1202" s="12">
        <f t="shared" si="243"/>
        <v>2.3082774375861126</v>
      </c>
      <c r="N1202" s="12">
        <f t="shared" si="244"/>
        <v>2.5254669885972296</v>
      </c>
      <c r="O1202" s="12">
        <f t="shared" si="236"/>
        <v>447.00765698170966</v>
      </c>
      <c r="P1202" s="12">
        <f t="shared" si="237"/>
        <v>0</v>
      </c>
      <c r="Q1202" s="9">
        <f t="shared" si="245"/>
        <v>199305.11872350317</v>
      </c>
      <c r="R1202" s="9">
        <f t="shared" si="238"/>
        <v>199.30511872350317</v>
      </c>
      <c r="S1202" s="9">
        <f t="shared" si="246"/>
        <v>70654.937835975972</v>
      </c>
      <c r="T1202" s="38">
        <f t="shared" si="239"/>
        <v>70.654937835975971</v>
      </c>
      <c r="U1202" s="38">
        <f t="shared" si="240"/>
        <v>4592.5709593384381</v>
      </c>
      <c r="V1202" s="34"/>
      <c r="W1202" s="34"/>
      <c r="X1202" s="34"/>
      <c r="Y1202" s="34"/>
      <c r="Z1202" s="34"/>
      <c r="AA1202" s="34"/>
      <c r="AB1202" s="34"/>
      <c r="AC1202" s="34"/>
      <c r="AD1202" s="34"/>
      <c r="AE1202" s="34"/>
      <c r="AF1202" s="34"/>
      <c r="AG1202" s="34"/>
    </row>
    <row r="1203" spans="2:33" x14ac:dyDescent="0.75">
      <c r="B1203" s="6" t="s">
        <v>10</v>
      </c>
      <c r="C1203" s="6">
        <v>1199</v>
      </c>
      <c r="D1203" s="6">
        <v>177</v>
      </c>
      <c r="E1203" s="6">
        <f t="shared" si="234"/>
        <v>26.027777777777779</v>
      </c>
      <c r="F1203" s="12">
        <v>93.7</v>
      </c>
      <c r="G1203" s="12">
        <f t="shared" si="241"/>
        <v>0.12500000000000178</v>
      </c>
      <c r="H1203" s="12">
        <f t="shared" si="235"/>
        <v>0.45000000000000284</v>
      </c>
      <c r="I1203" s="12">
        <f>'Vehicle Data'!$B$6*'WLTP Calculations'!G1203</f>
        <v>36.585750000000523</v>
      </c>
      <c r="J1203" s="12">
        <f>'Vehicle Data'!$B$6*9.81*'Vehicle Data'!$B$8</f>
        <v>57.42499320000001</v>
      </c>
      <c r="K1203" s="12">
        <f>0.5*(1.225*'Vehicle Data'!B$9*'Vehicle Data'!B$7*'WLTP Calculations'!F1203)</f>
        <v>11.3634675</v>
      </c>
      <c r="L1203" s="12">
        <f t="shared" si="242"/>
        <v>0.10537421070000053</v>
      </c>
      <c r="M1203" s="12">
        <f t="shared" si="243"/>
        <v>2.7426565396083471</v>
      </c>
      <c r="N1203" s="12">
        <f t="shared" si="244"/>
        <v>2.9635068948652838</v>
      </c>
      <c r="O1203" s="12">
        <f t="shared" si="236"/>
        <v>527.50422728602052</v>
      </c>
      <c r="P1203" s="12">
        <f t="shared" si="237"/>
        <v>0</v>
      </c>
      <c r="Q1203" s="9">
        <f t="shared" si="245"/>
        <v>199832.6229507892</v>
      </c>
      <c r="R1203" s="9">
        <f t="shared" si="238"/>
        <v>199.83262295078919</v>
      </c>
      <c r="S1203" s="9">
        <f t="shared" si="246"/>
        <v>70654.937835975972</v>
      </c>
      <c r="T1203" s="38">
        <f t="shared" si="239"/>
        <v>70.654937835975971</v>
      </c>
      <c r="U1203" s="38">
        <f t="shared" si="240"/>
        <v>4592.5709593384381</v>
      </c>
      <c r="V1203" s="34"/>
      <c r="W1203" s="34"/>
      <c r="X1203" s="34"/>
      <c r="Y1203" s="34"/>
      <c r="Z1203" s="34"/>
      <c r="AA1203" s="34"/>
      <c r="AB1203" s="34"/>
      <c r="AC1203" s="34"/>
      <c r="AD1203" s="34"/>
      <c r="AE1203" s="34"/>
      <c r="AF1203" s="34"/>
      <c r="AG1203" s="34"/>
    </row>
    <row r="1204" spans="2:33" x14ac:dyDescent="0.75">
      <c r="B1204" s="6" t="s">
        <v>10</v>
      </c>
      <c r="C1204" s="6">
        <v>1200</v>
      </c>
      <c r="D1204" s="6">
        <v>178</v>
      </c>
      <c r="E1204" s="6">
        <f t="shared" si="234"/>
        <v>26.166666666666668</v>
      </c>
      <c r="F1204" s="12">
        <v>94.2</v>
      </c>
      <c r="G1204" s="12">
        <f t="shared" si="241"/>
        <v>0.18055555555555536</v>
      </c>
      <c r="H1204" s="12">
        <f t="shared" si="235"/>
        <v>0.64999999999999858</v>
      </c>
      <c r="I1204" s="12">
        <f>'Vehicle Data'!$B$6*'WLTP Calculations'!G1204</f>
        <v>52.846083333333283</v>
      </c>
      <c r="J1204" s="12">
        <f>'Vehicle Data'!$B$6*9.81*'Vehicle Data'!$B$8</f>
        <v>57.42499320000001</v>
      </c>
      <c r="K1204" s="12">
        <f>0.5*(1.225*'Vehicle Data'!B$9*'Vehicle Data'!B$7*'WLTP Calculations'!F1204)</f>
        <v>11.424105000000001</v>
      </c>
      <c r="L1204" s="12">
        <f t="shared" si="242"/>
        <v>0.12169518153333328</v>
      </c>
      <c r="M1204" s="12">
        <f t="shared" si="243"/>
        <v>3.184357250122221</v>
      </c>
      <c r="N1204" s="12">
        <f t="shared" si="244"/>
        <v>3.3600686105703672</v>
      </c>
      <c r="O1204" s="12">
        <f t="shared" si="236"/>
        <v>601.45228129209568</v>
      </c>
      <c r="P1204" s="12">
        <f t="shared" si="237"/>
        <v>0</v>
      </c>
      <c r="Q1204" s="9">
        <f t="shared" si="245"/>
        <v>200434.07523208129</v>
      </c>
      <c r="R1204" s="9">
        <f t="shared" si="238"/>
        <v>200.43407523208128</v>
      </c>
      <c r="S1204" s="9">
        <f t="shared" si="246"/>
        <v>70654.937835975972</v>
      </c>
      <c r="T1204" s="38">
        <f t="shared" si="239"/>
        <v>70.654937835975971</v>
      </c>
      <c r="U1204" s="38">
        <f t="shared" si="240"/>
        <v>4592.5709593384381</v>
      </c>
      <c r="V1204" s="34"/>
      <c r="W1204" s="34"/>
      <c r="X1204" s="34"/>
      <c r="Y1204" s="34"/>
      <c r="Z1204" s="34"/>
      <c r="AA1204" s="34"/>
      <c r="AB1204" s="34"/>
      <c r="AC1204" s="34"/>
      <c r="AD1204" s="34"/>
      <c r="AE1204" s="34"/>
      <c r="AF1204" s="34"/>
      <c r="AG1204" s="34"/>
    </row>
    <row r="1205" spans="2:33" x14ac:dyDescent="0.75">
      <c r="B1205" s="6" t="s">
        <v>10</v>
      </c>
      <c r="C1205" s="6">
        <v>1201</v>
      </c>
      <c r="D1205" s="6">
        <v>179</v>
      </c>
      <c r="E1205" s="6">
        <f t="shared" si="234"/>
        <v>26.388888888888889</v>
      </c>
      <c r="F1205" s="12">
        <v>95</v>
      </c>
      <c r="G1205" s="12">
        <f t="shared" si="241"/>
        <v>0.22222222222222143</v>
      </c>
      <c r="H1205" s="12">
        <f t="shared" si="235"/>
        <v>0.79999999999999716</v>
      </c>
      <c r="I1205" s="12">
        <f>'Vehicle Data'!$B$6*'WLTP Calculations'!G1205</f>
        <v>65.041333333333114</v>
      </c>
      <c r="J1205" s="12">
        <f>'Vehicle Data'!$B$6*9.81*'Vehicle Data'!$B$8</f>
        <v>57.42499320000001</v>
      </c>
      <c r="K1205" s="12">
        <f>0.5*(1.225*'Vehicle Data'!B$9*'Vehicle Data'!B$7*'WLTP Calculations'!F1205)</f>
        <v>11.521125000000001</v>
      </c>
      <c r="L1205" s="12">
        <f t="shared" si="242"/>
        <v>0.13398745153333314</v>
      </c>
      <c r="M1205" s="12">
        <f t="shared" si="243"/>
        <v>3.5357799710185134</v>
      </c>
      <c r="N1205" s="12">
        <f t="shared" si="244"/>
        <v>3.4437819863740726</v>
      </c>
      <c r="O1205" s="12">
        <f t="shared" si="236"/>
        <v>619.88075754733302</v>
      </c>
      <c r="P1205" s="12">
        <f t="shared" si="237"/>
        <v>0</v>
      </c>
      <c r="Q1205" s="9">
        <f t="shared" si="245"/>
        <v>201053.95598962862</v>
      </c>
      <c r="R1205" s="9">
        <f t="shared" si="238"/>
        <v>201.05395598962863</v>
      </c>
      <c r="S1205" s="9">
        <f t="shared" si="246"/>
        <v>70654.937835975972</v>
      </c>
      <c r="T1205" s="38">
        <f t="shared" si="239"/>
        <v>70.654937835975971</v>
      </c>
      <c r="U1205" s="38">
        <f t="shared" si="240"/>
        <v>4592.5709593384381</v>
      </c>
      <c r="V1205" s="34"/>
      <c r="W1205" s="34"/>
      <c r="X1205" s="34"/>
      <c r="Y1205" s="34"/>
      <c r="Z1205" s="34"/>
      <c r="AA1205" s="34"/>
      <c r="AB1205" s="34"/>
      <c r="AC1205" s="34"/>
      <c r="AD1205" s="34"/>
      <c r="AE1205" s="34"/>
      <c r="AF1205" s="34"/>
      <c r="AG1205" s="34"/>
    </row>
    <row r="1206" spans="2:33" x14ac:dyDescent="0.75">
      <c r="B1206" s="6" t="s">
        <v>10</v>
      </c>
      <c r="C1206" s="6">
        <v>1202</v>
      </c>
      <c r="D1206" s="6">
        <v>180</v>
      </c>
      <c r="E1206" s="6">
        <f t="shared" si="234"/>
        <v>26.611111111111111</v>
      </c>
      <c r="F1206" s="12">
        <v>95.8</v>
      </c>
      <c r="G1206" s="12">
        <f t="shared" si="241"/>
        <v>0.19444444444444464</v>
      </c>
      <c r="H1206" s="12">
        <f t="shared" si="235"/>
        <v>0.70000000000000284</v>
      </c>
      <c r="I1206" s="12">
        <f>'Vehicle Data'!$B$6*'WLTP Calculations'!G1206</f>
        <v>56.91116666666673</v>
      </c>
      <c r="J1206" s="12">
        <f>'Vehicle Data'!$B$6*9.81*'Vehicle Data'!$B$8</f>
        <v>57.42499320000001</v>
      </c>
      <c r="K1206" s="12">
        <f>0.5*(1.225*'Vehicle Data'!B$9*'Vehicle Data'!B$7*'WLTP Calculations'!F1206)</f>
        <v>11.618145</v>
      </c>
      <c r="L1206" s="12">
        <f t="shared" si="242"/>
        <v>0.12595430486666676</v>
      </c>
      <c r="M1206" s="12">
        <f t="shared" si="243"/>
        <v>3.3517840017296319</v>
      </c>
      <c r="N1206" s="12">
        <f t="shared" si="244"/>
        <v>3.1455466400055516</v>
      </c>
      <c r="O1206" s="12">
        <f t="shared" si="236"/>
        <v>569.34394184100483</v>
      </c>
      <c r="P1206" s="12">
        <f t="shared" si="237"/>
        <v>0</v>
      </c>
      <c r="Q1206" s="9">
        <f t="shared" si="245"/>
        <v>201623.29993146964</v>
      </c>
      <c r="R1206" s="9">
        <f t="shared" si="238"/>
        <v>201.62329993146963</v>
      </c>
      <c r="S1206" s="9">
        <f t="shared" si="246"/>
        <v>70654.937835975972</v>
      </c>
      <c r="T1206" s="38">
        <f t="shared" si="239"/>
        <v>70.654937835975971</v>
      </c>
      <c r="U1206" s="38">
        <f t="shared" si="240"/>
        <v>4592.5709593384381</v>
      </c>
      <c r="V1206" s="34"/>
      <c r="W1206" s="34"/>
      <c r="X1206" s="34"/>
      <c r="Y1206" s="34"/>
      <c r="Z1206" s="34"/>
      <c r="AA1206" s="34"/>
      <c r="AB1206" s="34"/>
      <c r="AC1206" s="34"/>
      <c r="AD1206" s="34"/>
      <c r="AE1206" s="34"/>
      <c r="AF1206" s="34"/>
      <c r="AG1206" s="34"/>
    </row>
    <row r="1207" spans="2:33" x14ac:dyDescent="0.75">
      <c r="B1207" s="6" t="s">
        <v>10</v>
      </c>
      <c r="C1207" s="6">
        <v>1203</v>
      </c>
      <c r="D1207" s="6">
        <v>181</v>
      </c>
      <c r="E1207" s="6">
        <f t="shared" si="234"/>
        <v>26.777777777777779</v>
      </c>
      <c r="F1207" s="12">
        <v>96.4</v>
      </c>
      <c r="G1207" s="12">
        <f t="shared" si="241"/>
        <v>0.13888888888888751</v>
      </c>
      <c r="H1207" s="12">
        <f t="shared" si="235"/>
        <v>0.5</v>
      </c>
      <c r="I1207" s="12">
        <f>'Vehicle Data'!$B$6*'WLTP Calculations'!G1207</f>
        <v>40.650833333332933</v>
      </c>
      <c r="J1207" s="12">
        <f>'Vehicle Data'!$B$6*9.81*'Vehicle Data'!$B$8</f>
        <v>57.42499320000001</v>
      </c>
      <c r="K1207" s="12">
        <f>0.5*(1.225*'Vehicle Data'!B$9*'Vehicle Data'!B$7*'WLTP Calculations'!F1207)</f>
        <v>11.690910000000001</v>
      </c>
      <c r="L1207" s="12">
        <f t="shared" si="242"/>
        <v>0.10976673653333295</v>
      </c>
      <c r="M1207" s="12">
        <f t="shared" si="243"/>
        <v>2.9393092782814714</v>
      </c>
      <c r="N1207" s="12">
        <f t="shared" si="244"/>
        <v>2.7274484721629531</v>
      </c>
      <c r="O1207" s="12">
        <f t="shared" si="236"/>
        <v>496.39562193365748</v>
      </c>
      <c r="P1207" s="12">
        <f t="shared" si="237"/>
        <v>0</v>
      </c>
      <c r="Q1207" s="9">
        <f t="shared" si="245"/>
        <v>202119.69555340329</v>
      </c>
      <c r="R1207" s="9">
        <f t="shared" si="238"/>
        <v>202.11969555340329</v>
      </c>
      <c r="S1207" s="9">
        <f t="shared" si="246"/>
        <v>70654.937835975972</v>
      </c>
      <c r="T1207" s="38">
        <f t="shared" si="239"/>
        <v>70.654937835975971</v>
      </c>
      <c r="U1207" s="38">
        <f t="shared" si="240"/>
        <v>4592.5709593384381</v>
      </c>
      <c r="V1207" s="34"/>
      <c r="W1207" s="34"/>
      <c r="X1207" s="34"/>
      <c r="Y1207" s="34"/>
      <c r="Z1207" s="34"/>
      <c r="AA1207" s="34"/>
      <c r="AB1207" s="34"/>
      <c r="AC1207" s="34"/>
      <c r="AD1207" s="34"/>
      <c r="AE1207" s="34"/>
      <c r="AF1207" s="34"/>
      <c r="AG1207" s="34"/>
    </row>
    <row r="1208" spans="2:33" x14ac:dyDescent="0.75">
      <c r="B1208" s="6" t="s">
        <v>10</v>
      </c>
      <c r="C1208" s="6">
        <v>1204</v>
      </c>
      <c r="D1208" s="6">
        <v>182</v>
      </c>
      <c r="E1208" s="6">
        <f t="shared" si="234"/>
        <v>26.888888888888886</v>
      </c>
      <c r="F1208" s="12">
        <v>96.8</v>
      </c>
      <c r="G1208" s="12">
        <f t="shared" si="241"/>
        <v>8.3333333333332149E-2</v>
      </c>
      <c r="H1208" s="12">
        <f t="shared" si="235"/>
        <v>0.29999999999999716</v>
      </c>
      <c r="I1208" s="12">
        <f>'Vehicle Data'!$B$6*'WLTP Calculations'!G1208</f>
        <v>24.390499999999655</v>
      </c>
      <c r="J1208" s="12">
        <f>'Vehicle Data'!$B$6*9.81*'Vehicle Data'!$B$8</f>
        <v>57.42499320000001</v>
      </c>
      <c r="K1208" s="12">
        <f>0.5*(1.225*'Vehicle Data'!B$9*'Vehicle Data'!B$7*'WLTP Calculations'!F1208)</f>
        <v>11.739420000000001</v>
      </c>
      <c r="L1208" s="12">
        <f t="shared" si="242"/>
        <v>9.3554913199999659E-2</v>
      </c>
      <c r="M1208" s="12">
        <f t="shared" si="243"/>
        <v>2.5155876660444352</v>
      </c>
      <c r="N1208" s="12">
        <f t="shared" si="244"/>
        <v>2.3542160643277779</v>
      </c>
      <c r="O1208" s="12">
        <f t="shared" si="236"/>
        <v>430.82153977198334</v>
      </c>
      <c r="P1208" s="12">
        <f t="shared" si="237"/>
        <v>0</v>
      </c>
      <c r="Q1208" s="9">
        <f t="shared" si="245"/>
        <v>202550.51709317527</v>
      </c>
      <c r="R1208" s="9">
        <f t="shared" si="238"/>
        <v>202.55051709317527</v>
      </c>
      <c r="S1208" s="9">
        <f t="shared" si="246"/>
        <v>70654.937835975972</v>
      </c>
      <c r="T1208" s="38">
        <f t="shared" si="239"/>
        <v>70.654937835975971</v>
      </c>
      <c r="U1208" s="38">
        <f t="shared" si="240"/>
        <v>4592.5709593384381</v>
      </c>
      <c r="V1208" s="34"/>
      <c r="W1208" s="34"/>
      <c r="X1208" s="34"/>
      <c r="Y1208" s="34"/>
      <c r="Z1208" s="34"/>
      <c r="AA1208" s="34"/>
      <c r="AB1208" s="34"/>
      <c r="AC1208" s="34"/>
      <c r="AD1208" s="34"/>
      <c r="AE1208" s="34"/>
      <c r="AF1208" s="34"/>
      <c r="AG1208" s="34"/>
    </row>
    <row r="1209" spans="2:33" x14ac:dyDescent="0.75">
      <c r="B1209" s="6" t="s">
        <v>10</v>
      </c>
      <c r="C1209" s="6">
        <v>1205</v>
      </c>
      <c r="D1209" s="6">
        <v>183</v>
      </c>
      <c r="E1209" s="6">
        <f t="shared" si="234"/>
        <v>26.944444444444443</v>
      </c>
      <c r="F1209" s="12">
        <v>97</v>
      </c>
      <c r="G1209" s="12">
        <f t="shared" si="241"/>
        <v>4.1666666666667851E-2</v>
      </c>
      <c r="H1209" s="12">
        <f t="shared" si="235"/>
        <v>0.14999999999999858</v>
      </c>
      <c r="I1209" s="12">
        <f>'Vehicle Data'!$B$6*'WLTP Calculations'!G1209</f>
        <v>12.195250000000348</v>
      </c>
      <c r="J1209" s="12">
        <f>'Vehicle Data'!$B$6*9.81*'Vehicle Data'!$B$8</f>
        <v>57.42499320000001</v>
      </c>
      <c r="K1209" s="12">
        <f>0.5*(1.225*'Vehicle Data'!B$9*'Vehicle Data'!B$7*'WLTP Calculations'!F1209)</f>
        <v>11.763675000000001</v>
      </c>
      <c r="L1209" s="12">
        <f t="shared" si="242"/>
        <v>8.1383918200000363E-2</v>
      </c>
      <c r="M1209" s="12">
        <f t="shared" si="243"/>
        <v>2.192844462611121</v>
      </c>
      <c r="N1209" s="12">
        <f t="shared" si="244"/>
        <v>2.1393161821115823</v>
      </c>
      <c r="O1209" s="12">
        <f t="shared" si="236"/>
        <v>393.63417750853114</v>
      </c>
      <c r="P1209" s="12">
        <f t="shared" si="237"/>
        <v>0</v>
      </c>
      <c r="Q1209" s="9">
        <f t="shared" si="245"/>
        <v>202944.1512706838</v>
      </c>
      <c r="R1209" s="9">
        <f t="shared" si="238"/>
        <v>202.94415127068379</v>
      </c>
      <c r="S1209" s="9">
        <f t="shared" si="246"/>
        <v>70654.937835975972</v>
      </c>
      <c r="T1209" s="38">
        <f t="shared" si="239"/>
        <v>70.654937835975971</v>
      </c>
      <c r="U1209" s="38">
        <f t="shared" si="240"/>
        <v>4592.5709593384381</v>
      </c>
      <c r="V1209" s="34"/>
      <c r="W1209" s="34"/>
      <c r="X1209" s="34"/>
      <c r="Y1209" s="34"/>
      <c r="Z1209" s="34"/>
      <c r="AA1209" s="34"/>
      <c r="AB1209" s="34"/>
      <c r="AC1209" s="34"/>
      <c r="AD1209" s="34"/>
      <c r="AE1209" s="34"/>
      <c r="AF1209" s="34"/>
      <c r="AG1209" s="34"/>
    </row>
    <row r="1210" spans="2:33" x14ac:dyDescent="0.75">
      <c r="B1210" s="6" t="s">
        <v>10</v>
      </c>
      <c r="C1210" s="6">
        <v>1206</v>
      </c>
      <c r="D1210" s="6">
        <v>184</v>
      </c>
      <c r="E1210" s="6">
        <f t="shared" si="234"/>
        <v>26.972222222222221</v>
      </c>
      <c r="F1210" s="12">
        <v>97.1</v>
      </c>
      <c r="G1210" s="12">
        <f t="shared" si="241"/>
        <v>2.7777777777778567E-2</v>
      </c>
      <c r="H1210" s="12">
        <f t="shared" si="235"/>
        <v>0.10000000000000142</v>
      </c>
      <c r="I1210" s="12">
        <f>'Vehicle Data'!$B$6*'WLTP Calculations'!G1210</f>
        <v>8.1301666666668986</v>
      </c>
      <c r="J1210" s="12">
        <f>'Vehicle Data'!$B$6*9.81*'Vehicle Data'!$B$8</f>
        <v>57.42499320000001</v>
      </c>
      <c r="K1210" s="12">
        <f>0.5*(1.225*'Vehicle Data'!B$9*'Vehicle Data'!B$7*'WLTP Calculations'!F1210)</f>
        <v>11.775802499999999</v>
      </c>
      <c r="L1210" s="12">
        <f t="shared" si="242"/>
        <v>7.7330962366666908E-2</v>
      </c>
      <c r="M1210" s="12">
        <f t="shared" si="243"/>
        <v>2.0857879016120435</v>
      </c>
      <c r="N1210" s="12">
        <f t="shared" si="244"/>
        <v>2.0870256640060179</v>
      </c>
      <c r="O1210" s="12">
        <f t="shared" si="236"/>
        <v>386.0997478411133</v>
      </c>
      <c r="P1210" s="12">
        <f t="shared" si="237"/>
        <v>0</v>
      </c>
      <c r="Q1210" s="9">
        <f t="shared" si="245"/>
        <v>203330.2510185249</v>
      </c>
      <c r="R1210" s="9">
        <f t="shared" si="238"/>
        <v>203.3302510185249</v>
      </c>
      <c r="S1210" s="9">
        <f t="shared" si="246"/>
        <v>70654.937835975972</v>
      </c>
      <c r="T1210" s="38">
        <f t="shared" si="239"/>
        <v>70.654937835975971</v>
      </c>
      <c r="U1210" s="38">
        <f t="shared" si="240"/>
        <v>4592.5709593384381</v>
      </c>
      <c r="V1210" s="34"/>
      <c r="W1210" s="34"/>
      <c r="X1210" s="34"/>
      <c r="Y1210" s="34"/>
      <c r="Z1210" s="34"/>
      <c r="AA1210" s="34"/>
      <c r="AB1210" s="34"/>
      <c r="AC1210" s="34"/>
      <c r="AD1210" s="34"/>
      <c r="AE1210" s="34"/>
      <c r="AF1210" s="34"/>
      <c r="AG1210" s="34"/>
    </row>
    <row r="1211" spans="2:33" x14ac:dyDescent="0.75">
      <c r="B1211" s="6" t="s">
        <v>10</v>
      </c>
      <c r="C1211" s="6">
        <v>1207</v>
      </c>
      <c r="D1211" s="6">
        <v>185</v>
      </c>
      <c r="E1211" s="6">
        <f t="shared" si="234"/>
        <v>27</v>
      </c>
      <c r="F1211" s="12">
        <v>97.2</v>
      </c>
      <c r="G1211" s="12">
        <f t="shared" si="241"/>
        <v>2.7777777777776791E-2</v>
      </c>
      <c r="H1211" s="12">
        <f t="shared" si="235"/>
        <v>0.10000000000000142</v>
      </c>
      <c r="I1211" s="12">
        <f>'Vehicle Data'!$B$6*'WLTP Calculations'!G1211</f>
        <v>8.1301666666663781</v>
      </c>
      <c r="J1211" s="12">
        <f>'Vehicle Data'!$B$6*9.81*'Vehicle Data'!$B$8</f>
        <v>57.42499320000001</v>
      </c>
      <c r="K1211" s="12">
        <f>0.5*(1.225*'Vehicle Data'!B$9*'Vehicle Data'!B$7*'WLTP Calculations'!F1211)</f>
        <v>11.787930000000001</v>
      </c>
      <c r="L1211" s="12">
        <f t="shared" si="242"/>
        <v>7.7343089866666395E-2</v>
      </c>
      <c r="M1211" s="12">
        <f t="shared" si="243"/>
        <v>2.0882634263999926</v>
      </c>
      <c r="N1211" s="12">
        <f t="shared" si="244"/>
        <v>2.0895015256689811</v>
      </c>
      <c r="O1211" s="12">
        <f t="shared" si="236"/>
        <v>388.64728377443049</v>
      </c>
      <c r="P1211" s="12">
        <f t="shared" si="237"/>
        <v>0</v>
      </c>
      <c r="Q1211" s="9">
        <f t="shared" si="245"/>
        <v>203718.89830229932</v>
      </c>
      <c r="R1211" s="9">
        <f t="shared" si="238"/>
        <v>203.71889830229932</v>
      </c>
      <c r="S1211" s="9">
        <f t="shared" si="246"/>
        <v>70654.937835975972</v>
      </c>
      <c r="T1211" s="38">
        <f t="shared" si="239"/>
        <v>70.654937835975971</v>
      </c>
      <c r="U1211" s="38">
        <f t="shared" si="240"/>
        <v>4592.5709593384381</v>
      </c>
      <c r="V1211" s="34"/>
      <c r="W1211" s="34"/>
      <c r="X1211" s="34"/>
      <c r="Y1211" s="34"/>
      <c r="Z1211" s="34"/>
      <c r="AA1211" s="34"/>
      <c r="AB1211" s="34"/>
      <c r="AC1211" s="34"/>
      <c r="AD1211" s="34"/>
      <c r="AE1211" s="34"/>
      <c r="AF1211" s="34"/>
      <c r="AG1211" s="34"/>
    </row>
    <row r="1212" spans="2:33" x14ac:dyDescent="0.75">
      <c r="B1212" s="6" t="s">
        <v>10</v>
      </c>
      <c r="C1212" s="6">
        <v>1208</v>
      </c>
      <c r="D1212" s="6">
        <v>186</v>
      </c>
      <c r="E1212" s="6">
        <f t="shared" si="234"/>
        <v>27.027777777777775</v>
      </c>
      <c r="F1212" s="12">
        <v>97.3</v>
      </c>
      <c r="G1212" s="12">
        <f t="shared" si="241"/>
        <v>2.7777777777778567E-2</v>
      </c>
      <c r="H1212" s="12">
        <f t="shared" si="235"/>
        <v>0.10000000000000142</v>
      </c>
      <c r="I1212" s="12">
        <f>'Vehicle Data'!$B$6*'WLTP Calculations'!G1212</f>
        <v>8.1301666666668986</v>
      </c>
      <c r="J1212" s="12">
        <f>'Vehicle Data'!$B$6*9.81*'Vehicle Data'!$B$8</f>
        <v>57.42499320000001</v>
      </c>
      <c r="K1212" s="12">
        <f>0.5*(1.225*'Vehicle Data'!B$9*'Vehicle Data'!B$7*'WLTP Calculations'!F1212)</f>
        <v>11.800057500000001</v>
      </c>
      <c r="L1212" s="12">
        <f t="shared" si="242"/>
        <v>7.7355217366666923E-2</v>
      </c>
      <c r="M1212" s="12">
        <f t="shared" si="243"/>
        <v>2.0907396249379695</v>
      </c>
      <c r="N1212" s="12">
        <f t="shared" si="244"/>
        <v>2.0369865171004751</v>
      </c>
      <c r="O1212" s="12">
        <f t="shared" si="236"/>
        <v>380.91647869778882</v>
      </c>
      <c r="P1212" s="12">
        <f t="shared" si="237"/>
        <v>0</v>
      </c>
      <c r="Q1212" s="9">
        <f t="shared" si="245"/>
        <v>204099.81478099711</v>
      </c>
      <c r="R1212" s="9">
        <f t="shared" si="238"/>
        <v>204.09981478099712</v>
      </c>
      <c r="S1212" s="9">
        <f t="shared" si="246"/>
        <v>70654.937835975972</v>
      </c>
      <c r="T1212" s="38">
        <f t="shared" si="239"/>
        <v>70.654937835975971</v>
      </c>
      <c r="U1212" s="38">
        <f t="shared" si="240"/>
        <v>4592.5709593384381</v>
      </c>
      <c r="V1212" s="34"/>
      <c r="W1212" s="34"/>
      <c r="X1212" s="34"/>
      <c r="Y1212" s="34"/>
      <c r="Z1212" s="34"/>
      <c r="AA1212" s="34"/>
      <c r="AB1212" s="34"/>
      <c r="AC1212" s="34"/>
      <c r="AD1212" s="34"/>
      <c r="AE1212" s="34"/>
      <c r="AF1212" s="34"/>
      <c r="AG1212" s="34"/>
    </row>
    <row r="1213" spans="2:33" x14ac:dyDescent="0.75">
      <c r="B1213" s="6" t="s">
        <v>10</v>
      </c>
      <c r="C1213" s="6">
        <v>1209</v>
      </c>
      <c r="D1213" s="6">
        <v>187</v>
      </c>
      <c r="E1213" s="6">
        <f t="shared" si="234"/>
        <v>27.055555555555557</v>
      </c>
      <c r="F1213" s="12">
        <v>97.4</v>
      </c>
      <c r="G1213" s="12">
        <f t="shared" si="241"/>
        <v>1.388888888889106E-2</v>
      </c>
      <c r="H1213" s="12">
        <f t="shared" si="235"/>
        <v>5.0000000000004263E-2</v>
      </c>
      <c r="I1213" s="12">
        <f>'Vehicle Data'!$B$6*'WLTP Calculations'!G1213</f>
        <v>4.0650833333339689</v>
      </c>
      <c r="J1213" s="12">
        <f>'Vehicle Data'!$B$6*9.81*'Vehicle Data'!$B$8</f>
        <v>57.42499320000001</v>
      </c>
      <c r="K1213" s="12">
        <f>0.5*(1.225*'Vehicle Data'!B$9*'Vehicle Data'!B$7*'WLTP Calculations'!F1213)</f>
        <v>11.812185000000001</v>
      </c>
      <c r="L1213" s="12">
        <f t="shared" si="242"/>
        <v>7.3302261533333982E-2</v>
      </c>
      <c r="M1213" s="12">
        <f t="shared" si="243"/>
        <v>1.9832334092629806</v>
      </c>
      <c r="N1213" s="12">
        <f t="shared" si="244"/>
        <v>1.9282418652814906</v>
      </c>
      <c r="O1213" s="12">
        <f t="shared" si="236"/>
        <v>362.5094706729202</v>
      </c>
      <c r="P1213" s="12">
        <f t="shared" si="237"/>
        <v>0</v>
      </c>
      <c r="Q1213" s="9">
        <f t="shared" si="245"/>
        <v>204462.32425167004</v>
      </c>
      <c r="R1213" s="9">
        <f t="shared" si="238"/>
        <v>204.46232425167005</v>
      </c>
      <c r="S1213" s="9">
        <f t="shared" si="246"/>
        <v>70654.937835975972</v>
      </c>
      <c r="T1213" s="38">
        <f t="shared" si="239"/>
        <v>70.654937835975971</v>
      </c>
      <c r="U1213" s="38">
        <f t="shared" si="240"/>
        <v>4592.5709593384381</v>
      </c>
      <c r="V1213" s="34"/>
      <c r="W1213" s="34"/>
      <c r="X1213" s="34"/>
      <c r="Y1213" s="34"/>
      <c r="Z1213" s="34"/>
      <c r="AA1213" s="34"/>
      <c r="AB1213" s="34"/>
      <c r="AC1213" s="34"/>
      <c r="AD1213" s="34"/>
      <c r="AE1213" s="34"/>
      <c r="AF1213" s="34"/>
      <c r="AG1213" s="34"/>
    </row>
    <row r="1214" spans="2:33" x14ac:dyDescent="0.75">
      <c r="B1214" s="6" t="s">
        <v>10</v>
      </c>
      <c r="C1214" s="6">
        <v>1210</v>
      </c>
      <c r="D1214" s="6">
        <v>188</v>
      </c>
      <c r="E1214" s="6">
        <f t="shared" si="234"/>
        <v>27.055555555555557</v>
      </c>
      <c r="F1214" s="12">
        <v>97.4</v>
      </c>
      <c r="G1214" s="12">
        <f t="shared" si="241"/>
        <v>0</v>
      </c>
      <c r="H1214" s="12">
        <f t="shared" si="235"/>
        <v>0</v>
      </c>
      <c r="I1214" s="12">
        <f>'Vehicle Data'!$B$6*'WLTP Calculations'!G1214</f>
        <v>0</v>
      </c>
      <c r="J1214" s="12">
        <f>'Vehicle Data'!$B$6*9.81*'Vehicle Data'!$B$8</f>
        <v>57.42499320000001</v>
      </c>
      <c r="K1214" s="12">
        <f>0.5*(1.225*'Vehicle Data'!B$9*'Vehicle Data'!B$7*'WLTP Calculations'!F1214)</f>
        <v>11.812185000000001</v>
      </c>
      <c r="L1214" s="12">
        <f t="shared" si="242"/>
        <v>6.9237178200000013E-2</v>
      </c>
      <c r="M1214" s="12">
        <f t="shared" si="243"/>
        <v>1.8732503213000005</v>
      </c>
      <c r="N1214" s="12">
        <f t="shared" si="244"/>
        <v>1.8732503213000005</v>
      </c>
      <c r="O1214" s="12">
        <f t="shared" si="236"/>
        <v>354.04431072570009</v>
      </c>
      <c r="P1214" s="12">
        <f t="shared" si="237"/>
        <v>0</v>
      </c>
      <c r="Q1214" s="9">
        <f t="shared" si="245"/>
        <v>204816.36856239574</v>
      </c>
      <c r="R1214" s="9">
        <f t="shared" si="238"/>
        <v>204.81636856239575</v>
      </c>
      <c r="S1214" s="9">
        <f t="shared" si="246"/>
        <v>70654.937835975972</v>
      </c>
      <c r="T1214" s="38">
        <f t="shared" si="239"/>
        <v>70.654937835975971</v>
      </c>
      <c r="U1214" s="38">
        <f t="shared" si="240"/>
        <v>4592.5709593384381</v>
      </c>
      <c r="V1214" s="34"/>
      <c r="W1214" s="34"/>
      <c r="X1214" s="34"/>
      <c r="Y1214" s="34"/>
      <c r="Z1214" s="34"/>
      <c r="AA1214" s="34"/>
      <c r="AB1214" s="34"/>
      <c r="AC1214" s="34"/>
      <c r="AD1214" s="34"/>
      <c r="AE1214" s="34"/>
      <c r="AF1214" s="34"/>
      <c r="AG1214" s="34"/>
    </row>
    <row r="1215" spans="2:33" x14ac:dyDescent="0.75">
      <c r="B1215" s="6" t="s">
        <v>10</v>
      </c>
      <c r="C1215" s="6">
        <v>1211</v>
      </c>
      <c r="D1215" s="6">
        <v>189</v>
      </c>
      <c r="E1215" s="6">
        <f t="shared" si="234"/>
        <v>27.055555555555557</v>
      </c>
      <c r="F1215" s="12">
        <v>97.4</v>
      </c>
      <c r="G1215" s="12">
        <f t="shared" si="241"/>
        <v>0</v>
      </c>
      <c r="H1215" s="12">
        <f t="shared" si="235"/>
        <v>0</v>
      </c>
      <c r="I1215" s="12">
        <f>'Vehicle Data'!$B$6*'WLTP Calculations'!G1215</f>
        <v>0</v>
      </c>
      <c r="J1215" s="12">
        <f>'Vehicle Data'!$B$6*9.81*'Vehicle Data'!$B$8</f>
        <v>57.42499320000001</v>
      </c>
      <c r="K1215" s="12">
        <f>0.5*(1.225*'Vehicle Data'!B$9*'Vehicle Data'!B$7*'WLTP Calculations'!F1215)</f>
        <v>11.812185000000001</v>
      </c>
      <c r="L1215" s="12">
        <f t="shared" si="242"/>
        <v>6.9237178200000013E-2</v>
      </c>
      <c r="M1215" s="12">
        <f t="shared" si="243"/>
        <v>1.8732503213000005</v>
      </c>
      <c r="N1215" s="12">
        <f t="shared" si="244"/>
        <v>1.8182587773185104</v>
      </c>
      <c r="O1215" s="12">
        <f t="shared" si="236"/>
        <v>345.469167690517</v>
      </c>
      <c r="P1215" s="12">
        <f t="shared" si="237"/>
        <v>0</v>
      </c>
      <c r="Q1215" s="9">
        <f t="shared" si="245"/>
        <v>205161.83773008626</v>
      </c>
      <c r="R1215" s="9">
        <f t="shared" si="238"/>
        <v>205.16183773008626</v>
      </c>
      <c r="S1215" s="9">
        <f t="shared" si="246"/>
        <v>70654.937835975972</v>
      </c>
      <c r="T1215" s="38">
        <f t="shared" si="239"/>
        <v>70.654937835975971</v>
      </c>
      <c r="U1215" s="38">
        <f t="shared" si="240"/>
        <v>4592.5709593384381</v>
      </c>
      <c r="V1215" s="34"/>
      <c r="W1215" s="34"/>
      <c r="X1215" s="34"/>
      <c r="Y1215" s="34"/>
      <c r="Z1215" s="34"/>
      <c r="AA1215" s="34"/>
      <c r="AB1215" s="34"/>
      <c r="AC1215" s="34"/>
      <c r="AD1215" s="34"/>
      <c r="AE1215" s="34"/>
      <c r="AF1215" s="34"/>
      <c r="AG1215" s="34"/>
    </row>
    <row r="1216" spans="2:33" x14ac:dyDescent="0.75">
      <c r="B1216" s="6" t="s">
        <v>10</v>
      </c>
      <c r="C1216" s="6">
        <v>1212</v>
      </c>
      <c r="D1216" s="6">
        <v>190</v>
      </c>
      <c r="E1216" s="6">
        <f t="shared" si="234"/>
        <v>27.055555555555557</v>
      </c>
      <c r="F1216" s="12">
        <v>97.4</v>
      </c>
      <c r="G1216" s="12">
        <f t="shared" si="241"/>
        <v>-1.388888888889106E-2</v>
      </c>
      <c r="H1216" s="12">
        <f t="shared" si="235"/>
        <v>-5.0000000000004263E-2</v>
      </c>
      <c r="I1216" s="12">
        <f>'Vehicle Data'!$B$6*'WLTP Calculations'!G1216</f>
        <v>-4.0650833333339689</v>
      </c>
      <c r="J1216" s="12">
        <f>'Vehicle Data'!$B$6*9.81*'Vehicle Data'!$B$8</f>
        <v>57.42499320000001</v>
      </c>
      <c r="K1216" s="12">
        <f>0.5*(1.225*'Vehicle Data'!B$9*'Vehicle Data'!B$7*'WLTP Calculations'!F1216)</f>
        <v>11.812185000000001</v>
      </c>
      <c r="L1216" s="12">
        <f t="shared" si="242"/>
        <v>6.5172094866666044E-2</v>
      </c>
      <c r="M1216" s="12">
        <f t="shared" si="243"/>
        <v>1.7632672333370203</v>
      </c>
      <c r="N1216" s="12">
        <f t="shared" si="244"/>
        <v>1.7621981756652612</v>
      </c>
      <c r="O1216" s="12">
        <f t="shared" si="236"/>
        <v>336.57985155206489</v>
      </c>
      <c r="P1216" s="12">
        <f t="shared" si="237"/>
        <v>0</v>
      </c>
      <c r="Q1216" s="9">
        <f t="shared" si="245"/>
        <v>205498.41758163832</v>
      </c>
      <c r="R1216" s="9">
        <f t="shared" si="238"/>
        <v>205.49841758163831</v>
      </c>
      <c r="S1216" s="9">
        <f t="shared" si="246"/>
        <v>70654.937835975972</v>
      </c>
      <c r="T1216" s="38">
        <f t="shared" si="239"/>
        <v>70.654937835975971</v>
      </c>
      <c r="U1216" s="38">
        <f t="shared" si="240"/>
        <v>4592.5709593384381</v>
      </c>
      <c r="V1216" s="34"/>
      <c r="W1216" s="34"/>
      <c r="X1216" s="34"/>
      <c r="Y1216" s="34"/>
      <c r="Z1216" s="34"/>
      <c r="AA1216" s="34"/>
      <c r="AB1216" s="34"/>
      <c r="AC1216" s="34"/>
      <c r="AD1216" s="34"/>
      <c r="AE1216" s="34"/>
      <c r="AF1216" s="34"/>
      <c r="AG1216" s="34"/>
    </row>
    <row r="1217" spans="2:33" x14ac:dyDescent="0.75">
      <c r="B1217" s="6" t="s">
        <v>10</v>
      </c>
      <c r="C1217" s="6">
        <v>1213</v>
      </c>
      <c r="D1217" s="6">
        <v>191</v>
      </c>
      <c r="E1217" s="6">
        <f t="shared" si="234"/>
        <v>27.027777777777775</v>
      </c>
      <c r="F1217" s="12">
        <v>97.3</v>
      </c>
      <c r="G1217" s="12">
        <f t="shared" si="241"/>
        <v>-1.388888888889106E-2</v>
      </c>
      <c r="H1217" s="12">
        <f t="shared" si="235"/>
        <v>-5.0000000000004263E-2</v>
      </c>
      <c r="I1217" s="12">
        <f>'Vehicle Data'!$B$6*'WLTP Calculations'!G1217</f>
        <v>-4.0650833333339689</v>
      </c>
      <c r="J1217" s="12">
        <f>'Vehicle Data'!$B$6*9.81*'Vehicle Data'!$B$8</f>
        <v>57.42499320000001</v>
      </c>
      <c r="K1217" s="12">
        <f>0.5*(1.225*'Vehicle Data'!B$9*'Vehicle Data'!B$7*'WLTP Calculations'!F1217)</f>
        <v>11.800057500000001</v>
      </c>
      <c r="L1217" s="12">
        <f t="shared" si="242"/>
        <v>6.5159967366666058E-2</v>
      </c>
      <c r="M1217" s="12">
        <f t="shared" si="243"/>
        <v>1.7611291179935018</v>
      </c>
      <c r="N1217" s="12">
        <f t="shared" si="244"/>
        <v>1.816064202484251</v>
      </c>
      <c r="O1217" s="12">
        <f t="shared" si="236"/>
        <v>348.68432687697623</v>
      </c>
      <c r="P1217" s="12">
        <f t="shared" si="237"/>
        <v>0</v>
      </c>
      <c r="Q1217" s="9">
        <f t="shared" si="245"/>
        <v>205847.10190851529</v>
      </c>
      <c r="R1217" s="9">
        <f t="shared" si="238"/>
        <v>205.8471019085153</v>
      </c>
      <c r="S1217" s="9">
        <f t="shared" si="246"/>
        <v>70654.937835975972</v>
      </c>
      <c r="T1217" s="38">
        <f t="shared" si="239"/>
        <v>70.654937835975971</v>
      </c>
      <c r="U1217" s="38">
        <f t="shared" si="240"/>
        <v>4592.5709593384381</v>
      </c>
      <c r="V1217" s="34"/>
      <c r="W1217" s="34"/>
      <c r="X1217" s="34"/>
      <c r="Y1217" s="34"/>
      <c r="Z1217" s="34"/>
      <c r="AA1217" s="34"/>
      <c r="AB1217" s="34"/>
      <c r="AC1217" s="34"/>
      <c r="AD1217" s="34"/>
      <c r="AE1217" s="34"/>
      <c r="AF1217" s="34"/>
      <c r="AG1217" s="34"/>
    </row>
    <row r="1218" spans="2:33" x14ac:dyDescent="0.75">
      <c r="B1218" s="6" t="s">
        <v>10</v>
      </c>
      <c r="C1218" s="6">
        <v>1214</v>
      </c>
      <c r="D1218" s="6">
        <v>192</v>
      </c>
      <c r="E1218" s="6">
        <f t="shared" si="234"/>
        <v>27.027777777777775</v>
      </c>
      <c r="F1218" s="12">
        <v>97.3</v>
      </c>
      <c r="G1218" s="12">
        <f t="shared" si="241"/>
        <v>0</v>
      </c>
      <c r="H1218" s="12">
        <f t="shared" si="235"/>
        <v>0</v>
      </c>
      <c r="I1218" s="12">
        <f>'Vehicle Data'!$B$6*'WLTP Calculations'!G1218</f>
        <v>0</v>
      </c>
      <c r="J1218" s="12">
        <f>'Vehicle Data'!$B$6*9.81*'Vehicle Data'!$B$8</f>
        <v>57.42499320000001</v>
      </c>
      <c r="K1218" s="12">
        <f>0.5*(1.225*'Vehicle Data'!B$9*'Vehicle Data'!B$7*'WLTP Calculations'!F1218)</f>
        <v>11.800057500000001</v>
      </c>
      <c r="L1218" s="12">
        <f t="shared" si="242"/>
        <v>6.9225050700000013E-2</v>
      </c>
      <c r="M1218" s="12">
        <f t="shared" si="243"/>
        <v>1.8709992869750001</v>
      </c>
      <c r="N1218" s="12">
        <f t="shared" si="244"/>
        <v>1.8709992869750001</v>
      </c>
      <c r="O1218" s="12">
        <f t="shared" si="236"/>
        <v>361.10286238617499</v>
      </c>
      <c r="P1218" s="12">
        <f t="shared" si="237"/>
        <v>0</v>
      </c>
      <c r="Q1218" s="9">
        <f t="shared" si="245"/>
        <v>206208.20477090147</v>
      </c>
      <c r="R1218" s="9">
        <f t="shared" si="238"/>
        <v>206.20820477090146</v>
      </c>
      <c r="S1218" s="9">
        <f t="shared" si="246"/>
        <v>70654.937835975972</v>
      </c>
      <c r="T1218" s="38">
        <f t="shared" si="239"/>
        <v>70.654937835975971</v>
      </c>
      <c r="U1218" s="38">
        <f t="shared" si="240"/>
        <v>4592.5709593384381</v>
      </c>
      <c r="V1218" s="34"/>
      <c r="W1218" s="34"/>
      <c r="X1218" s="34"/>
      <c r="Y1218" s="34"/>
      <c r="Z1218" s="34"/>
      <c r="AA1218" s="34"/>
      <c r="AB1218" s="34"/>
      <c r="AC1218" s="34"/>
      <c r="AD1218" s="34"/>
      <c r="AE1218" s="34"/>
      <c r="AF1218" s="34"/>
      <c r="AG1218" s="34"/>
    </row>
    <row r="1219" spans="2:33" x14ac:dyDescent="0.75">
      <c r="B1219" s="6" t="s">
        <v>10</v>
      </c>
      <c r="C1219" s="6">
        <v>1215</v>
      </c>
      <c r="D1219" s="6">
        <v>193</v>
      </c>
      <c r="E1219" s="6">
        <f t="shared" si="234"/>
        <v>27.027777777777775</v>
      </c>
      <c r="F1219" s="12">
        <v>97.3</v>
      </c>
      <c r="G1219" s="12">
        <f t="shared" si="241"/>
        <v>0</v>
      </c>
      <c r="H1219" s="12">
        <f t="shared" si="235"/>
        <v>0</v>
      </c>
      <c r="I1219" s="12">
        <f>'Vehicle Data'!$B$6*'WLTP Calculations'!G1219</f>
        <v>0</v>
      </c>
      <c r="J1219" s="12">
        <f>'Vehicle Data'!$B$6*9.81*'Vehicle Data'!$B$8</f>
        <v>57.42499320000001</v>
      </c>
      <c r="K1219" s="12">
        <f>0.5*(1.225*'Vehicle Data'!B$9*'Vehicle Data'!B$7*'WLTP Calculations'!F1219)</f>
        <v>11.800057500000001</v>
      </c>
      <c r="L1219" s="12">
        <f t="shared" si="242"/>
        <v>6.9225050700000013E-2</v>
      </c>
      <c r="M1219" s="12">
        <f t="shared" si="243"/>
        <v>1.8709992869750001</v>
      </c>
      <c r="N1219" s="12">
        <f t="shared" si="244"/>
        <v>1.8160642024842648</v>
      </c>
      <c r="O1219" s="12">
        <f t="shared" si="236"/>
        <v>352.31645528194736</v>
      </c>
      <c r="P1219" s="12">
        <f t="shared" si="237"/>
        <v>0</v>
      </c>
      <c r="Q1219" s="9">
        <f t="shared" si="245"/>
        <v>206560.52122618342</v>
      </c>
      <c r="R1219" s="9">
        <f t="shared" si="238"/>
        <v>206.56052122618343</v>
      </c>
      <c r="S1219" s="9">
        <f t="shared" si="246"/>
        <v>70654.937835975972</v>
      </c>
      <c r="T1219" s="38">
        <f t="shared" si="239"/>
        <v>70.654937835975971</v>
      </c>
      <c r="U1219" s="38">
        <f t="shared" si="240"/>
        <v>4592.5709593384381</v>
      </c>
      <c r="V1219" s="34"/>
      <c r="W1219" s="34"/>
      <c r="X1219" s="34"/>
      <c r="Y1219" s="34"/>
      <c r="Z1219" s="34"/>
      <c r="AA1219" s="34"/>
      <c r="AB1219" s="34"/>
      <c r="AC1219" s="34"/>
      <c r="AD1219" s="34"/>
      <c r="AE1219" s="34"/>
      <c r="AF1219" s="34"/>
      <c r="AG1219" s="34"/>
    </row>
    <row r="1220" spans="2:33" x14ac:dyDescent="0.75">
      <c r="B1220" s="6" t="s">
        <v>10</v>
      </c>
      <c r="C1220" s="6">
        <v>1216</v>
      </c>
      <c r="D1220" s="6">
        <v>194</v>
      </c>
      <c r="E1220" s="6">
        <f t="shared" ref="E1220:E1283" si="247">F1220/3.6</f>
        <v>27.027777777777775</v>
      </c>
      <c r="F1220" s="12">
        <v>97.3</v>
      </c>
      <c r="G1220" s="12">
        <f t="shared" si="241"/>
        <v>-1.3888888888887507E-2</v>
      </c>
      <c r="H1220" s="12">
        <f t="shared" si="235"/>
        <v>-4.9999999999997158E-2</v>
      </c>
      <c r="I1220" s="12">
        <f>'Vehicle Data'!$B$6*'WLTP Calculations'!G1220</f>
        <v>-4.0650833333329297</v>
      </c>
      <c r="J1220" s="12">
        <f>'Vehicle Data'!$B$6*9.81*'Vehicle Data'!$B$8</f>
        <v>57.42499320000001</v>
      </c>
      <c r="K1220" s="12">
        <f>0.5*(1.225*'Vehicle Data'!B$9*'Vehicle Data'!B$7*'WLTP Calculations'!F1220)</f>
        <v>11.800057500000001</v>
      </c>
      <c r="L1220" s="12">
        <f t="shared" si="242"/>
        <v>6.5159967366667071E-2</v>
      </c>
      <c r="M1220" s="12">
        <f t="shared" si="243"/>
        <v>1.7611291179935293</v>
      </c>
      <c r="N1220" s="12">
        <f t="shared" si="244"/>
        <v>1.7051817721967688</v>
      </c>
      <c r="O1220" s="12">
        <f t="shared" si="236"/>
        <v>332.51044557836991</v>
      </c>
      <c r="P1220" s="12">
        <f t="shared" si="237"/>
        <v>0</v>
      </c>
      <c r="Q1220" s="9">
        <f t="shared" si="245"/>
        <v>206893.0316717618</v>
      </c>
      <c r="R1220" s="9">
        <f t="shared" si="238"/>
        <v>206.8930316717618</v>
      </c>
      <c r="S1220" s="9">
        <f t="shared" si="246"/>
        <v>70654.937835975972</v>
      </c>
      <c r="T1220" s="38">
        <f t="shared" si="239"/>
        <v>70.654937835975971</v>
      </c>
      <c r="U1220" s="38">
        <f t="shared" si="240"/>
        <v>4592.5709593384381</v>
      </c>
      <c r="V1220" s="34"/>
      <c r="W1220" s="34"/>
      <c r="X1220" s="34"/>
      <c r="Y1220" s="34"/>
      <c r="Z1220" s="34"/>
      <c r="AA1220" s="34"/>
      <c r="AB1220" s="34"/>
      <c r="AC1220" s="34"/>
      <c r="AD1220" s="34"/>
      <c r="AE1220" s="34"/>
      <c r="AF1220" s="34"/>
      <c r="AG1220" s="34"/>
    </row>
    <row r="1221" spans="2:33" x14ac:dyDescent="0.75">
      <c r="B1221" s="6" t="s">
        <v>10</v>
      </c>
      <c r="C1221" s="6">
        <v>1217</v>
      </c>
      <c r="D1221" s="6">
        <v>195</v>
      </c>
      <c r="E1221" s="6">
        <f t="shared" si="247"/>
        <v>27</v>
      </c>
      <c r="F1221" s="12">
        <v>97.2</v>
      </c>
      <c r="G1221" s="12">
        <f t="shared" si="241"/>
        <v>-2.7777777777776791E-2</v>
      </c>
      <c r="H1221" s="12">
        <f t="shared" ref="H1221:H1284" si="248">($F1222-$F1220)/2</f>
        <v>-0.10000000000000142</v>
      </c>
      <c r="I1221" s="12">
        <f>'Vehicle Data'!$B$6*'WLTP Calculations'!G1221</f>
        <v>-8.1301666666663781</v>
      </c>
      <c r="J1221" s="12">
        <f>'Vehicle Data'!$B$6*9.81*'Vehicle Data'!$B$8</f>
        <v>57.42499320000001</v>
      </c>
      <c r="K1221" s="12">
        <f>0.5*(1.225*'Vehicle Data'!B$9*'Vehicle Data'!B$7*'WLTP Calculations'!F1221)</f>
        <v>11.787930000000001</v>
      </c>
      <c r="L1221" s="12">
        <f t="shared" si="242"/>
        <v>6.1082756533333636E-2</v>
      </c>
      <c r="M1221" s="12">
        <f t="shared" si="243"/>
        <v>1.6492344264000083</v>
      </c>
      <c r="N1221" s="12">
        <f t="shared" si="244"/>
        <v>1.6482225019689825</v>
      </c>
      <c r="O1221" s="12">
        <f t="shared" ref="O1221:O1284" si="249">IF((M1221 + M1222) / 2 &gt; 0, ((M1221 + M1222) / 2) * D1222, 0)</f>
        <v>323.05161038592058</v>
      </c>
      <c r="P1221" s="12">
        <f t="shared" ref="P1221:P1284" si="250">IF((M1221 + M1222) / 2 &lt; 0, ((M1221 + M1222) / 2) * D1222, 0)</f>
        <v>0</v>
      </c>
      <c r="Q1221" s="9">
        <f t="shared" si="245"/>
        <v>207216.08328214771</v>
      </c>
      <c r="R1221" s="9">
        <f t="shared" ref="R1221:R1284" si="251">Q1221/1000</f>
        <v>207.21608328214771</v>
      </c>
      <c r="S1221" s="9">
        <f t="shared" si="246"/>
        <v>70654.937835975972</v>
      </c>
      <c r="T1221" s="38">
        <f t="shared" ref="T1221:T1284" si="252">S1221/1000</f>
        <v>70.654937835975971</v>
      </c>
      <c r="U1221" s="38">
        <f t="shared" ref="U1221:U1284" si="253">T1221*X$4</f>
        <v>4592.5709593384381</v>
      </c>
      <c r="V1221" s="34"/>
      <c r="W1221" s="34"/>
      <c r="X1221" s="34"/>
      <c r="Y1221" s="34"/>
      <c r="Z1221" s="34"/>
      <c r="AA1221" s="34"/>
      <c r="AB1221" s="34"/>
      <c r="AC1221" s="34"/>
      <c r="AD1221" s="34"/>
      <c r="AE1221" s="34"/>
      <c r="AF1221" s="34"/>
      <c r="AG1221" s="34"/>
    </row>
    <row r="1222" spans="2:33" x14ac:dyDescent="0.75">
      <c r="B1222" s="6" t="s">
        <v>10</v>
      </c>
      <c r="C1222" s="6">
        <v>1218</v>
      </c>
      <c r="D1222" s="6">
        <v>196</v>
      </c>
      <c r="E1222" s="6">
        <f t="shared" si="247"/>
        <v>26.972222222222221</v>
      </c>
      <c r="F1222" s="12">
        <v>97.1</v>
      </c>
      <c r="G1222" s="12">
        <f t="shared" ref="G1222:G1285" si="254">($E1223-$E1221)/2</f>
        <v>-2.7777777777778567E-2</v>
      </c>
      <c r="H1222" s="12">
        <f t="shared" si="248"/>
        <v>-0.10000000000000142</v>
      </c>
      <c r="I1222" s="12">
        <f>'Vehicle Data'!$B$6*'WLTP Calculations'!G1222</f>
        <v>-8.1301666666668986</v>
      </c>
      <c r="J1222" s="12">
        <f>'Vehicle Data'!$B$6*9.81*'Vehicle Data'!$B$8</f>
        <v>57.42499320000001</v>
      </c>
      <c r="K1222" s="12">
        <f>0.5*(1.225*'Vehicle Data'!B$9*'Vehicle Data'!B$7*'WLTP Calculations'!F1222)</f>
        <v>11.775802499999999</v>
      </c>
      <c r="L1222" s="12">
        <f t="shared" ref="L1222:L1285" si="255">(I1222+J1222+K1222)/1000</f>
        <v>6.1070629033333108E-2</v>
      </c>
      <c r="M1222" s="12">
        <f t="shared" ref="M1222:M1285" si="256">(L1222*E1222)</f>
        <v>1.6472105775379569</v>
      </c>
      <c r="N1222" s="12">
        <f t="shared" ref="N1222:N1285" si="257">(((M1222+M1223)/2)*(C1223-C1222))</f>
        <v>1.6461989899819454</v>
      </c>
      <c r="O1222" s="12">
        <f t="shared" si="249"/>
        <v>324.30120102644321</v>
      </c>
      <c r="P1222" s="12">
        <f t="shared" si="250"/>
        <v>0</v>
      </c>
      <c r="Q1222" s="9">
        <f t="shared" ref="Q1222:Q1285" si="258">(Q1221+O1222)</f>
        <v>207540.38448317416</v>
      </c>
      <c r="R1222" s="9">
        <f t="shared" si="251"/>
        <v>207.54038448317417</v>
      </c>
      <c r="S1222" s="9">
        <f t="shared" ref="S1222:T1285" si="259">S1221+(P1222*-1)</f>
        <v>70654.937835975972</v>
      </c>
      <c r="T1222" s="38">
        <f t="shared" si="252"/>
        <v>70.654937835975971</v>
      </c>
      <c r="U1222" s="38">
        <f t="shared" si="253"/>
        <v>4592.5709593384381</v>
      </c>
      <c r="V1222" s="34"/>
      <c r="W1222" s="34"/>
      <c r="X1222" s="34"/>
      <c r="Y1222" s="34"/>
      <c r="Z1222" s="34"/>
      <c r="AA1222" s="34"/>
      <c r="AB1222" s="34"/>
      <c r="AC1222" s="34"/>
      <c r="AD1222" s="34"/>
      <c r="AE1222" s="34"/>
      <c r="AF1222" s="34"/>
      <c r="AG1222" s="34"/>
    </row>
    <row r="1223" spans="2:33" x14ac:dyDescent="0.75">
      <c r="B1223" s="6" t="s">
        <v>10</v>
      </c>
      <c r="C1223" s="6">
        <v>1219</v>
      </c>
      <c r="D1223" s="6">
        <v>197</v>
      </c>
      <c r="E1223" s="6">
        <f t="shared" si="247"/>
        <v>26.944444444444443</v>
      </c>
      <c r="F1223" s="12">
        <v>97</v>
      </c>
      <c r="G1223" s="12">
        <f t="shared" si="254"/>
        <v>-2.7777777777776791E-2</v>
      </c>
      <c r="H1223" s="12">
        <f t="shared" si="248"/>
        <v>-9.9999999999994316E-2</v>
      </c>
      <c r="I1223" s="12">
        <f>'Vehicle Data'!$B$6*'WLTP Calculations'!G1223</f>
        <v>-8.1301666666663781</v>
      </c>
      <c r="J1223" s="12">
        <f>'Vehicle Data'!$B$6*9.81*'Vehicle Data'!$B$8</f>
        <v>57.42499320000001</v>
      </c>
      <c r="K1223" s="12">
        <f>0.5*(1.225*'Vehicle Data'!B$9*'Vehicle Data'!B$7*'WLTP Calculations'!F1223)</f>
        <v>11.763675000000001</v>
      </c>
      <c r="L1223" s="12">
        <f t="shared" si="255"/>
        <v>6.1058501533333635E-2</v>
      </c>
      <c r="M1223" s="12">
        <f t="shared" si="256"/>
        <v>1.6451874024259339</v>
      </c>
      <c r="N1223" s="12">
        <f t="shared" si="257"/>
        <v>1.5894669052171362</v>
      </c>
      <c r="O1223" s="12">
        <f t="shared" si="249"/>
        <v>314.71444723299294</v>
      </c>
      <c r="P1223" s="12">
        <f t="shared" si="250"/>
        <v>0</v>
      </c>
      <c r="Q1223" s="9">
        <f t="shared" si="258"/>
        <v>207855.09893040714</v>
      </c>
      <c r="R1223" s="9">
        <f t="shared" si="251"/>
        <v>207.85509893040714</v>
      </c>
      <c r="S1223" s="9">
        <f t="shared" si="259"/>
        <v>70654.937835975972</v>
      </c>
      <c r="T1223" s="38">
        <f t="shared" si="252"/>
        <v>70.654937835975971</v>
      </c>
      <c r="U1223" s="38">
        <f t="shared" si="253"/>
        <v>4592.5709593384381</v>
      </c>
      <c r="V1223" s="34"/>
      <c r="W1223" s="34"/>
      <c r="X1223" s="34"/>
      <c r="Y1223" s="34"/>
      <c r="Z1223" s="34"/>
      <c r="AA1223" s="34"/>
      <c r="AB1223" s="34"/>
      <c r="AC1223" s="34"/>
      <c r="AD1223" s="34"/>
      <c r="AE1223" s="34"/>
      <c r="AF1223" s="34"/>
      <c r="AG1223" s="34"/>
    </row>
    <row r="1224" spans="2:33" x14ac:dyDescent="0.75">
      <c r="B1224" s="6" t="s">
        <v>10</v>
      </c>
      <c r="C1224" s="6">
        <v>1220</v>
      </c>
      <c r="D1224" s="6">
        <v>198</v>
      </c>
      <c r="E1224" s="6">
        <f t="shared" si="247"/>
        <v>26.916666666666668</v>
      </c>
      <c r="F1224" s="12">
        <v>96.9</v>
      </c>
      <c r="G1224" s="12">
        <f t="shared" si="254"/>
        <v>-4.1666666666666075E-2</v>
      </c>
      <c r="H1224" s="12">
        <f t="shared" si="248"/>
        <v>-0.14999999999999858</v>
      </c>
      <c r="I1224" s="12">
        <f>'Vehicle Data'!$B$6*'WLTP Calculations'!G1224</f>
        <v>-12.195249999999827</v>
      </c>
      <c r="J1224" s="12">
        <f>'Vehicle Data'!$B$6*9.81*'Vehicle Data'!$B$8</f>
        <v>57.42499320000001</v>
      </c>
      <c r="K1224" s="12">
        <f>0.5*(1.225*'Vehicle Data'!B$9*'Vehicle Data'!B$7*'WLTP Calculations'!F1224)</f>
        <v>11.751547500000001</v>
      </c>
      <c r="L1224" s="12">
        <f t="shared" si="255"/>
        <v>5.6981290700000187E-2</v>
      </c>
      <c r="M1224" s="12">
        <f t="shared" si="256"/>
        <v>1.5337464080083385</v>
      </c>
      <c r="N1224" s="12">
        <f t="shared" si="257"/>
        <v>1.422645181160187</v>
      </c>
      <c r="O1224" s="12">
        <f t="shared" si="249"/>
        <v>283.10639105087722</v>
      </c>
      <c r="P1224" s="12">
        <f t="shared" si="250"/>
        <v>0</v>
      </c>
      <c r="Q1224" s="9">
        <f t="shared" si="258"/>
        <v>208138.20532145802</v>
      </c>
      <c r="R1224" s="9">
        <f t="shared" si="251"/>
        <v>208.13820532145803</v>
      </c>
      <c r="S1224" s="9">
        <f t="shared" si="259"/>
        <v>70654.937835975972</v>
      </c>
      <c r="T1224" s="38">
        <f t="shared" si="252"/>
        <v>70.654937835975971</v>
      </c>
      <c r="U1224" s="38">
        <f t="shared" si="253"/>
        <v>4592.5709593384381</v>
      </c>
      <c r="V1224" s="34"/>
      <c r="W1224" s="34"/>
      <c r="X1224" s="34"/>
      <c r="Y1224" s="34"/>
      <c r="Z1224" s="34"/>
      <c r="AA1224" s="34"/>
      <c r="AB1224" s="34"/>
      <c r="AC1224" s="34"/>
      <c r="AD1224" s="34"/>
      <c r="AE1224" s="34"/>
      <c r="AF1224" s="34"/>
      <c r="AG1224" s="34"/>
    </row>
    <row r="1225" spans="2:33" x14ac:dyDescent="0.75">
      <c r="B1225" s="6" t="s">
        <v>10</v>
      </c>
      <c r="C1225" s="6">
        <v>1221</v>
      </c>
      <c r="D1225" s="6">
        <v>199</v>
      </c>
      <c r="E1225" s="6">
        <f t="shared" si="247"/>
        <v>26.861111111111111</v>
      </c>
      <c r="F1225" s="12">
        <v>96.7</v>
      </c>
      <c r="G1225" s="12">
        <f t="shared" si="254"/>
        <v>-6.9444444444444642E-2</v>
      </c>
      <c r="H1225" s="12">
        <f t="shared" si="248"/>
        <v>-0.25</v>
      </c>
      <c r="I1225" s="12">
        <f>'Vehicle Data'!$B$6*'WLTP Calculations'!G1225</f>
        <v>-20.325416666666726</v>
      </c>
      <c r="J1225" s="12">
        <f>'Vehicle Data'!$B$6*9.81*'Vehicle Data'!$B$8</f>
        <v>57.42499320000001</v>
      </c>
      <c r="K1225" s="12">
        <f>0.5*(1.225*'Vehicle Data'!B$9*'Vehicle Data'!B$7*'WLTP Calculations'!F1225)</f>
        <v>11.727292500000001</v>
      </c>
      <c r="L1225" s="12">
        <f t="shared" si="255"/>
        <v>4.8826869033333282E-2</v>
      </c>
      <c r="M1225" s="12">
        <f t="shared" si="256"/>
        <v>1.3115439543120357</v>
      </c>
      <c r="N1225" s="12">
        <f t="shared" si="257"/>
        <v>1.2545954311115712</v>
      </c>
      <c r="O1225" s="12">
        <f t="shared" si="249"/>
        <v>250.91908622231423</v>
      </c>
      <c r="P1225" s="12">
        <f t="shared" si="250"/>
        <v>0</v>
      </c>
      <c r="Q1225" s="9">
        <f t="shared" si="258"/>
        <v>208389.12440768033</v>
      </c>
      <c r="R1225" s="9">
        <f t="shared" si="251"/>
        <v>208.38912440768033</v>
      </c>
      <c r="S1225" s="9">
        <f t="shared" si="259"/>
        <v>70654.937835975972</v>
      </c>
      <c r="T1225" s="38">
        <f t="shared" si="252"/>
        <v>70.654937835975971</v>
      </c>
      <c r="U1225" s="38">
        <f t="shared" si="253"/>
        <v>4592.5709593384381</v>
      </c>
      <c r="V1225" s="34"/>
      <c r="W1225" s="34"/>
      <c r="X1225" s="34"/>
      <c r="Y1225" s="34"/>
      <c r="Z1225" s="34"/>
      <c r="AA1225" s="34"/>
      <c r="AB1225" s="34"/>
      <c r="AC1225" s="34"/>
      <c r="AD1225" s="34"/>
      <c r="AE1225" s="34"/>
      <c r="AF1225" s="34"/>
      <c r="AG1225" s="34"/>
    </row>
    <row r="1226" spans="2:33" x14ac:dyDescent="0.75">
      <c r="B1226" s="6" t="s">
        <v>10</v>
      </c>
      <c r="C1226" s="6">
        <v>1222</v>
      </c>
      <c r="D1226" s="6">
        <v>200</v>
      </c>
      <c r="E1226" s="6">
        <f t="shared" si="247"/>
        <v>26.777777777777779</v>
      </c>
      <c r="F1226" s="12">
        <v>96.4</v>
      </c>
      <c r="G1226" s="12">
        <f t="shared" si="254"/>
        <v>-8.3333333333333925E-2</v>
      </c>
      <c r="H1226" s="12">
        <f t="shared" si="248"/>
        <v>-0.30000000000000426</v>
      </c>
      <c r="I1226" s="12">
        <f>'Vehicle Data'!$B$6*'WLTP Calculations'!G1226</f>
        <v>-24.390500000000177</v>
      </c>
      <c r="J1226" s="12">
        <f>'Vehicle Data'!$B$6*9.81*'Vehicle Data'!$B$8</f>
        <v>57.42499320000001</v>
      </c>
      <c r="K1226" s="12">
        <f>0.5*(1.225*'Vehicle Data'!B$9*'Vehicle Data'!B$7*'WLTP Calculations'!F1226)</f>
        <v>11.690910000000001</v>
      </c>
      <c r="L1226" s="12">
        <f t="shared" si="255"/>
        <v>4.4725403199999833E-2</v>
      </c>
      <c r="M1226" s="12">
        <f t="shared" si="256"/>
        <v>1.1976469079111067</v>
      </c>
      <c r="N1226" s="12">
        <f t="shared" si="257"/>
        <v>1.1410401735300866</v>
      </c>
      <c r="O1226" s="12">
        <f t="shared" si="249"/>
        <v>229.3490748795474</v>
      </c>
      <c r="P1226" s="12">
        <f t="shared" si="250"/>
        <v>0</v>
      </c>
      <c r="Q1226" s="9">
        <f t="shared" si="258"/>
        <v>208618.47348255987</v>
      </c>
      <c r="R1226" s="9">
        <f t="shared" si="251"/>
        <v>208.61847348255986</v>
      </c>
      <c r="S1226" s="9">
        <f t="shared" si="259"/>
        <v>70654.937835975972</v>
      </c>
      <c r="T1226" s="38">
        <f t="shared" si="252"/>
        <v>70.654937835975971</v>
      </c>
      <c r="U1226" s="38">
        <f t="shared" si="253"/>
        <v>4592.5709593384381</v>
      </c>
      <c r="V1226" s="34"/>
      <c r="W1226" s="34"/>
      <c r="X1226" s="34"/>
      <c r="Y1226" s="34"/>
      <c r="Z1226" s="34"/>
      <c r="AA1226" s="34"/>
      <c r="AB1226" s="34"/>
      <c r="AC1226" s="34"/>
      <c r="AD1226" s="34"/>
      <c r="AE1226" s="34"/>
      <c r="AF1226" s="34"/>
      <c r="AG1226" s="34"/>
    </row>
    <row r="1227" spans="2:33" x14ac:dyDescent="0.75">
      <c r="B1227" s="6" t="s">
        <v>10</v>
      </c>
      <c r="C1227" s="6">
        <v>1223</v>
      </c>
      <c r="D1227" s="6">
        <v>201</v>
      </c>
      <c r="E1227" s="6">
        <f t="shared" si="247"/>
        <v>26.694444444444443</v>
      </c>
      <c r="F1227" s="12">
        <v>96.1</v>
      </c>
      <c r="G1227" s="12">
        <f t="shared" si="254"/>
        <v>-9.7222222222223209E-2</v>
      </c>
      <c r="H1227" s="12">
        <f t="shared" si="248"/>
        <v>-0.35000000000000142</v>
      </c>
      <c r="I1227" s="12">
        <f>'Vehicle Data'!$B$6*'WLTP Calculations'!G1227</f>
        <v>-28.455583333333625</v>
      </c>
      <c r="J1227" s="12">
        <f>'Vehicle Data'!$B$6*9.81*'Vehicle Data'!$B$8</f>
        <v>57.42499320000001</v>
      </c>
      <c r="K1227" s="12">
        <f>0.5*(1.225*'Vehicle Data'!B$9*'Vehicle Data'!B$7*'WLTP Calculations'!F1227)</f>
        <v>11.6545275</v>
      </c>
      <c r="L1227" s="12">
        <f t="shared" si="255"/>
        <v>4.0623937366666384E-2</v>
      </c>
      <c r="M1227" s="12">
        <f t="shared" si="256"/>
        <v>1.0844334391490664</v>
      </c>
      <c r="N1227" s="12">
        <f t="shared" si="257"/>
        <v>1.1355635076287047</v>
      </c>
      <c r="O1227" s="12">
        <f t="shared" si="249"/>
        <v>229.38382854099837</v>
      </c>
      <c r="P1227" s="12">
        <f t="shared" si="250"/>
        <v>0</v>
      </c>
      <c r="Q1227" s="9">
        <f t="shared" si="258"/>
        <v>208847.85731110087</v>
      </c>
      <c r="R1227" s="9">
        <f t="shared" si="251"/>
        <v>208.84785731110088</v>
      </c>
      <c r="S1227" s="9">
        <f t="shared" si="259"/>
        <v>70654.937835975972</v>
      </c>
      <c r="T1227" s="38">
        <f t="shared" si="252"/>
        <v>70.654937835975971</v>
      </c>
      <c r="U1227" s="38">
        <f t="shared" si="253"/>
        <v>4592.5709593384381</v>
      </c>
      <c r="V1227" s="34"/>
      <c r="W1227" s="34"/>
      <c r="X1227" s="34"/>
      <c r="Y1227" s="34"/>
      <c r="Z1227" s="34"/>
      <c r="AA1227" s="34"/>
      <c r="AB1227" s="34"/>
      <c r="AC1227" s="34"/>
      <c r="AD1227" s="34"/>
      <c r="AE1227" s="34"/>
      <c r="AF1227" s="34"/>
      <c r="AG1227" s="34"/>
    </row>
    <row r="1228" spans="2:33" x14ac:dyDescent="0.75">
      <c r="B1228" s="6" t="s">
        <v>10</v>
      </c>
      <c r="C1228" s="6">
        <v>1224</v>
      </c>
      <c r="D1228" s="6">
        <v>202</v>
      </c>
      <c r="E1228" s="6">
        <f t="shared" si="247"/>
        <v>26.583333333333332</v>
      </c>
      <c r="F1228" s="12">
        <v>95.7</v>
      </c>
      <c r="G1228" s="12">
        <f t="shared" si="254"/>
        <v>-8.3333333333332149E-2</v>
      </c>
      <c r="H1228" s="12">
        <f t="shared" si="248"/>
        <v>-0.29999999999999716</v>
      </c>
      <c r="I1228" s="12">
        <f>'Vehicle Data'!$B$6*'WLTP Calculations'!G1228</f>
        <v>-24.390499999999655</v>
      </c>
      <c r="J1228" s="12">
        <f>'Vehicle Data'!$B$6*9.81*'Vehicle Data'!$B$8</f>
        <v>57.42499320000001</v>
      </c>
      <c r="K1228" s="12">
        <f>0.5*(1.225*'Vehicle Data'!B$9*'Vehicle Data'!B$7*'WLTP Calculations'!F1228)</f>
        <v>11.606017500000002</v>
      </c>
      <c r="L1228" s="12">
        <f t="shared" si="255"/>
        <v>4.4640510700000358E-2</v>
      </c>
      <c r="M1228" s="12">
        <f t="shared" si="256"/>
        <v>1.1866935761083428</v>
      </c>
      <c r="N1228" s="12">
        <f t="shared" si="257"/>
        <v>1.2929694736120427</v>
      </c>
      <c r="O1228" s="12">
        <f t="shared" si="249"/>
        <v>262.47280314324468</v>
      </c>
      <c r="P1228" s="12">
        <f t="shared" si="250"/>
        <v>0</v>
      </c>
      <c r="Q1228" s="9">
        <f t="shared" si="258"/>
        <v>209110.33011424411</v>
      </c>
      <c r="R1228" s="9">
        <f t="shared" si="251"/>
        <v>209.11033011424411</v>
      </c>
      <c r="S1228" s="9">
        <f t="shared" si="259"/>
        <v>70654.937835975972</v>
      </c>
      <c r="T1228" s="38">
        <f t="shared" si="252"/>
        <v>70.654937835975971</v>
      </c>
      <c r="U1228" s="38">
        <f t="shared" si="253"/>
        <v>4592.5709593384381</v>
      </c>
      <c r="V1228" s="34"/>
      <c r="W1228" s="34"/>
      <c r="X1228" s="34"/>
      <c r="Y1228" s="34"/>
      <c r="Z1228" s="34"/>
      <c r="AA1228" s="34"/>
      <c r="AB1228" s="34"/>
      <c r="AC1228" s="34"/>
      <c r="AD1228" s="34"/>
      <c r="AE1228" s="34"/>
      <c r="AF1228" s="34"/>
      <c r="AG1228" s="34"/>
    </row>
    <row r="1229" spans="2:33" x14ac:dyDescent="0.75">
      <c r="B1229" s="6" t="s">
        <v>10</v>
      </c>
      <c r="C1229" s="6">
        <v>1225</v>
      </c>
      <c r="D1229" s="6">
        <v>203</v>
      </c>
      <c r="E1229" s="6">
        <f t="shared" si="247"/>
        <v>26.527777777777779</v>
      </c>
      <c r="F1229" s="12">
        <v>95.5</v>
      </c>
      <c r="G1229" s="12">
        <f t="shared" si="254"/>
        <v>-5.5555555555555358E-2</v>
      </c>
      <c r="H1229" s="12">
        <f t="shared" si="248"/>
        <v>-0.20000000000000284</v>
      </c>
      <c r="I1229" s="12">
        <f>'Vehicle Data'!$B$6*'WLTP Calculations'!G1229</f>
        <v>-16.260333333333278</v>
      </c>
      <c r="J1229" s="12">
        <f>'Vehicle Data'!$B$6*9.81*'Vehicle Data'!$B$8</f>
        <v>57.42499320000001</v>
      </c>
      <c r="K1229" s="12">
        <f>0.5*(1.225*'Vehicle Data'!B$9*'Vehicle Data'!B$7*'WLTP Calculations'!F1229)</f>
        <v>11.5817625</v>
      </c>
      <c r="L1229" s="12">
        <f t="shared" si="255"/>
        <v>5.2746422366666733E-2</v>
      </c>
      <c r="M1229" s="12">
        <f t="shared" si="256"/>
        <v>1.3992453711157424</v>
      </c>
      <c r="N1229" s="12">
        <f t="shared" si="257"/>
        <v>1.4512650455175891</v>
      </c>
      <c r="O1229" s="12">
        <f t="shared" si="249"/>
        <v>296.05806928558815</v>
      </c>
      <c r="P1229" s="12">
        <f t="shared" si="250"/>
        <v>0</v>
      </c>
      <c r="Q1229" s="9">
        <f t="shared" si="258"/>
        <v>209406.38818352969</v>
      </c>
      <c r="R1229" s="9">
        <f t="shared" si="251"/>
        <v>209.40638818352969</v>
      </c>
      <c r="S1229" s="9">
        <f t="shared" si="259"/>
        <v>70654.937835975972</v>
      </c>
      <c r="T1229" s="38">
        <f t="shared" si="252"/>
        <v>70.654937835975971</v>
      </c>
      <c r="U1229" s="38">
        <f t="shared" si="253"/>
        <v>4592.5709593384381</v>
      </c>
      <c r="V1229" s="34"/>
      <c r="W1229" s="34"/>
      <c r="X1229" s="34"/>
      <c r="Y1229" s="34"/>
      <c r="Z1229" s="34"/>
      <c r="AA1229" s="34"/>
      <c r="AB1229" s="34"/>
      <c r="AC1229" s="34"/>
      <c r="AD1229" s="34"/>
      <c r="AE1229" s="34"/>
      <c r="AF1229" s="34"/>
      <c r="AG1229" s="34"/>
    </row>
    <row r="1230" spans="2:33" x14ac:dyDescent="0.75">
      <c r="B1230" s="6" t="s">
        <v>10</v>
      </c>
      <c r="C1230" s="6">
        <v>1226</v>
      </c>
      <c r="D1230" s="6">
        <v>204</v>
      </c>
      <c r="E1230" s="6">
        <f t="shared" si="247"/>
        <v>26.472222222222221</v>
      </c>
      <c r="F1230" s="12">
        <v>95.3</v>
      </c>
      <c r="G1230" s="12">
        <f t="shared" si="254"/>
        <v>-4.1666666666667851E-2</v>
      </c>
      <c r="H1230" s="12">
        <f t="shared" si="248"/>
        <v>-0.14999999999999858</v>
      </c>
      <c r="I1230" s="12">
        <f>'Vehicle Data'!$B$6*'WLTP Calculations'!G1230</f>
        <v>-12.195250000000348</v>
      </c>
      <c r="J1230" s="12">
        <f>'Vehicle Data'!$B$6*9.81*'Vehicle Data'!$B$8</f>
        <v>57.42499320000001</v>
      </c>
      <c r="K1230" s="12">
        <f>0.5*(1.225*'Vehicle Data'!B$9*'Vehicle Data'!B$7*'WLTP Calculations'!F1230)</f>
        <v>11.5575075</v>
      </c>
      <c r="L1230" s="12">
        <f t="shared" si="255"/>
        <v>5.678725069999966E-2</v>
      </c>
      <c r="M1230" s="12">
        <f t="shared" si="256"/>
        <v>1.5032847199194355</v>
      </c>
      <c r="N1230" s="12">
        <f t="shared" si="257"/>
        <v>1.5023356556041647</v>
      </c>
      <c r="O1230" s="12">
        <f t="shared" si="249"/>
        <v>307.97880939885374</v>
      </c>
      <c r="P1230" s="12">
        <f t="shared" si="250"/>
        <v>0</v>
      </c>
      <c r="Q1230" s="9">
        <f t="shared" si="258"/>
        <v>209714.36699292855</v>
      </c>
      <c r="R1230" s="9">
        <f t="shared" si="251"/>
        <v>209.71436699292855</v>
      </c>
      <c r="S1230" s="9">
        <f t="shared" si="259"/>
        <v>70654.937835975972</v>
      </c>
      <c r="T1230" s="38">
        <f t="shared" si="252"/>
        <v>70.654937835975971</v>
      </c>
      <c r="U1230" s="38">
        <f t="shared" si="253"/>
        <v>4592.5709593384381</v>
      </c>
      <c r="V1230" s="34"/>
      <c r="W1230" s="34"/>
      <c r="X1230" s="34"/>
      <c r="Y1230" s="34"/>
      <c r="Z1230" s="34"/>
      <c r="AA1230" s="34"/>
      <c r="AB1230" s="34"/>
      <c r="AC1230" s="34"/>
      <c r="AD1230" s="34"/>
      <c r="AE1230" s="34"/>
      <c r="AF1230" s="34"/>
      <c r="AG1230" s="34"/>
    </row>
    <row r="1231" spans="2:33" x14ac:dyDescent="0.75">
      <c r="B1231" s="6" t="s">
        <v>10</v>
      </c>
      <c r="C1231" s="6">
        <v>1227</v>
      </c>
      <c r="D1231" s="6">
        <v>205</v>
      </c>
      <c r="E1231" s="6">
        <f t="shared" si="247"/>
        <v>26.444444444444443</v>
      </c>
      <c r="F1231" s="12">
        <v>95.2</v>
      </c>
      <c r="G1231" s="12">
        <f t="shared" si="254"/>
        <v>-4.1666666666666075E-2</v>
      </c>
      <c r="H1231" s="12">
        <f t="shared" si="248"/>
        <v>-0.14999999999999858</v>
      </c>
      <c r="I1231" s="12">
        <f>'Vehicle Data'!$B$6*'WLTP Calculations'!G1231</f>
        <v>-12.195249999999827</v>
      </c>
      <c r="J1231" s="12">
        <f>'Vehicle Data'!$B$6*9.81*'Vehicle Data'!$B$8</f>
        <v>57.42499320000001</v>
      </c>
      <c r="K1231" s="12">
        <f>0.5*(1.225*'Vehicle Data'!B$9*'Vehicle Data'!B$7*'WLTP Calculations'!F1231)</f>
        <v>11.545380000000002</v>
      </c>
      <c r="L1231" s="12">
        <f t="shared" si="255"/>
        <v>5.6775123200000187E-2</v>
      </c>
      <c r="M1231" s="12">
        <f t="shared" si="256"/>
        <v>1.5013865912888937</v>
      </c>
      <c r="N1231" s="12">
        <f t="shared" si="257"/>
        <v>1.4994894732833384</v>
      </c>
      <c r="O1231" s="12">
        <f t="shared" si="249"/>
        <v>308.89483149636771</v>
      </c>
      <c r="P1231" s="12">
        <f t="shared" si="250"/>
        <v>0</v>
      </c>
      <c r="Q1231" s="9">
        <f t="shared" si="258"/>
        <v>210023.26182442493</v>
      </c>
      <c r="R1231" s="9">
        <f t="shared" si="251"/>
        <v>210.02326182442494</v>
      </c>
      <c r="S1231" s="9">
        <f t="shared" si="259"/>
        <v>70654.937835975972</v>
      </c>
      <c r="T1231" s="38">
        <f t="shared" si="252"/>
        <v>70.654937835975971</v>
      </c>
      <c r="U1231" s="38">
        <f t="shared" si="253"/>
        <v>4592.5709593384381</v>
      </c>
      <c r="V1231" s="34"/>
      <c r="W1231" s="34"/>
      <c r="X1231" s="34"/>
      <c r="Y1231" s="34"/>
      <c r="Z1231" s="34"/>
      <c r="AA1231" s="34"/>
      <c r="AB1231" s="34"/>
      <c r="AC1231" s="34"/>
      <c r="AD1231" s="34"/>
      <c r="AE1231" s="34"/>
      <c r="AF1231" s="34"/>
      <c r="AG1231" s="34"/>
    </row>
    <row r="1232" spans="2:33" x14ac:dyDescent="0.75">
      <c r="B1232" s="6" t="s">
        <v>10</v>
      </c>
      <c r="C1232" s="6">
        <v>1228</v>
      </c>
      <c r="D1232" s="6">
        <v>206</v>
      </c>
      <c r="E1232" s="6">
        <f t="shared" si="247"/>
        <v>26.388888888888889</v>
      </c>
      <c r="F1232" s="12">
        <v>95</v>
      </c>
      <c r="G1232" s="12">
        <f t="shared" si="254"/>
        <v>-4.1666666666666075E-2</v>
      </c>
      <c r="H1232" s="12">
        <f t="shared" si="248"/>
        <v>-0.14999999999999858</v>
      </c>
      <c r="I1232" s="12">
        <f>'Vehicle Data'!$B$6*'WLTP Calculations'!G1232</f>
        <v>-12.195249999999827</v>
      </c>
      <c r="J1232" s="12">
        <f>'Vehicle Data'!$B$6*9.81*'Vehicle Data'!$B$8</f>
        <v>57.42499320000001</v>
      </c>
      <c r="K1232" s="12">
        <f>0.5*(1.225*'Vehicle Data'!B$9*'Vehicle Data'!B$7*'WLTP Calculations'!F1232)</f>
        <v>11.521125000000001</v>
      </c>
      <c r="L1232" s="12">
        <f t="shared" si="255"/>
        <v>5.6750868200000186E-2</v>
      </c>
      <c r="M1232" s="12">
        <f t="shared" si="256"/>
        <v>1.4975923552777828</v>
      </c>
      <c r="N1232" s="12">
        <f t="shared" si="257"/>
        <v>1.4966443015875051</v>
      </c>
      <c r="O1232" s="12">
        <f t="shared" si="249"/>
        <v>309.80537042861357</v>
      </c>
      <c r="P1232" s="12">
        <f t="shared" si="250"/>
        <v>0</v>
      </c>
      <c r="Q1232" s="9">
        <f t="shared" si="258"/>
        <v>210333.06719485353</v>
      </c>
      <c r="R1232" s="9">
        <f t="shared" si="251"/>
        <v>210.33306719485353</v>
      </c>
      <c r="S1232" s="9">
        <f t="shared" si="259"/>
        <v>70654.937835975972</v>
      </c>
      <c r="T1232" s="38">
        <f t="shared" si="252"/>
        <v>70.654937835975971</v>
      </c>
      <c r="U1232" s="38">
        <f t="shared" si="253"/>
        <v>4592.5709593384381</v>
      </c>
      <c r="V1232" s="34"/>
      <c r="W1232" s="34"/>
      <c r="X1232" s="34"/>
      <c r="Y1232" s="34"/>
      <c r="Z1232" s="34"/>
      <c r="AA1232" s="34"/>
      <c r="AB1232" s="34"/>
      <c r="AC1232" s="34"/>
      <c r="AD1232" s="34"/>
      <c r="AE1232" s="34"/>
      <c r="AF1232" s="34"/>
      <c r="AG1232" s="34"/>
    </row>
    <row r="1233" spans="2:33" x14ac:dyDescent="0.75">
      <c r="B1233" s="6" t="s">
        <v>10</v>
      </c>
      <c r="C1233" s="6">
        <v>1229</v>
      </c>
      <c r="D1233" s="6">
        <v>207</v>
      </c>
      <c r="E1233" s="6">
        <f t="shared" si="247"/>
        <v>26.361111111111111</v>
      </c>
      <c r="F1233" s="12">
        <v>94.9</v>
      </c>
      <c r="G1233" s="12">
        <f t="shared" si="254"/>
        <v>-4.1666666666666075E-2</v>
      </c>
      <c r="H1233" s="12">
        <f t="shared" si="248"/>
        <v>-0.14999999999999858</v>
      </c>
      <c r="I1233" s="12">
        <f>'Vehicle Data'!$B$6*'WLTP Calculations'!G1233</f>
        <v>-12.195249999999827</v>
      </c>
      <c r="J1233" s="12">
        <f>'Vehicle Data'!$B$6*9.81*'Vehicle Data'!$B$8</f>
        <v>57.42499320000001</v>
      </c>
      <c r="K1233" s="12">
        <f>0.5*(1.225*'Vehicle Data'!B$9*'Vehicle Data'!B$7*'WLTP Calculations'!F1233)</f>
        <v>11.508997500000001</v>
      </c>
      <c r="L1233" s="12">
        <f t="shared" si="255"/>
        <v>5.6738740700000186E-2</v>
      </c>
      <c r="M1233" s="12">
        <f t="shared" si="256"/>
        <v>1.4956962478972271</v>
      </c>
      <c r="N1233" s="12">
        <f t="shared" si="257"/>
        <v>1.4403340134101885</v>
      </c>
      <c r="O1233" s="12">
        <f t="shared" si="249"/>
        <v>299.58947478931918</v>
      </c>
      <c r="P1233" s="12">
        <f t="shared" si="250"/>
        <v>0</v>
      </c>
      <c r="Q1233" s="9">
        <f t="shared" si="258"/>
        <v>210632.65666964286</v>
      </c>
      <c r="R1233" s="9">
        <f t="shared" si="251"/>
        <v>210.63265666964287</v>
      </c>
      <c r="S1233" s="9">
        <f t="shared" si="259"/>
        <v>70654.937835975972</v>
      </c>
      <c r="T1233" s="38">
        <f t="shared" si="252"/>
        <v>70.654937835975971</v>
      </c>
      <c r="U1233" s="38">
        <f t="shared" si="253"/>
        <v>4592.5709593384381</v>
      </c>
      <c r="V1233" s="34"/>
      <c r="W1233" s="34"/>
      <c r="X1233" s="34"/>
      <c r="Y1233" s="34"/>
      <c r="Z1233" s="34"/>
      <c r="AA1233" s="34"/>
      <c r="AB1233" s="34"/>
      <c r="AC1233" s="34"/>
      <c r="AD1233" s="34"/>
      <c r="AE1233" s="34"/>
      <c r="AF1233" s="34"/>
      <c r="AG1233" s="34"/>
    </row>
    <row r="1234" spans="2:33" x14ac:dyDescent="0.75">
      <c r="B1234" s="6" t="s">
        <v>10</v>
      </c>
      <c r="C1234" s="6">
        <v>1230</v>
      </c>
      <c r="D1234" s="6">
        <v>208</v>
      </c>
      <c r="E1234" s="6">
        <f t="shared" si="247"/>
        <v>26.305555555555557</v>
      </c>
      <c r="F1234" s="12">
        <v>94.7</v>
      </c>
      <c r="G1234" s="12">
        <f t="shared" si="254"/>
        <v>-5.5555555555555358E-2</v>
      </c>
      <c r="H1234" s="12">
        <f t="shared" si="248"/>
        <v>-0.20000000000000284</v>
      </c>
      <c r="I1234" s="12">
        <f>'Vehicle Data'!$B$6*'WLTP Calculations'!G1234</f>
        <v>-16.260333333333278</v>
      </c>
      <c r="J1234" s="12">
        <f>'Vehicle Data'!$B$6*9.81*'Vehicle Data'!$B$8</f>
        <v>57.42499320000001</v>
      </c>
      <c r="K1234" s="12">
        <f>0.5*(1.225*'Vehicle Data'!B$9*'Vehicle Data'!B$7*'WLTP Calculations'!F1234)</f>
        <v>11.484742500000001</v>
      </c>
      <c r="L1234" s="12">
        <f t="shared" si="255"/>
        <v>5.2649402366666737E-2</v>
      </c>
      <c r="M1234" s="12">
        <f t="shared" si="256"/>
        <v>1.3849717789231502</v>
      </c>
      <c r="N1234" s="12">
        <f t="shared" si="257"/>
        <v>1.4365451673990706</v>
      </c>
      <c r="O1234" s="12">
        <f t="shared" si="249"/>
        <v>300.23793998640576</v>
      </c>
      <c r="P1234" s="12">
        <f t="shared" si="250"/>
        <v>0</v>
      </c>
      <c r="Q1234" s="9">
        <f t="shared" si="258"/>
        <v>210932.89460962926</v>
      </c>
      <c r="R1234" s="9">
        <f t="shared" si="251"/>
        <v>210.93289460962927</v>
      </c>
      <c r="S1234" s="9">
        <f t="shared" si="259"/>
        <v>70654.937835975972</v>
      </c>
      <c r="T1234" s="38">
        <f t="shared" si="252"/>
        <v>70.654937835975971</v>
      </c>
      <c r="U1234" s="38">
        <f t="shared" si="253"/>
        <v>4592.5709593384381</v>
      </c>
      <c r="V1234" s="34"/>
      <c r="W1234" s="34"/>
      <c r="X1234" s="34"/>
      <c r="Y1234" s="34"/>
      <c r="Z1234" s="34"/>
      <c r="AA1234" s="34"/>
      <c r="AB1234" s="34"/>
      <c r="AC1234" s="34"/>
      <c r="AD1234" s="34"/>
      <c r="AE1234" s="34"/>
      <c r="AF1234" s="34"/>
      <c r="AG1234" s="34"/>
    </row>
    <row r="1235" spans="2:33" x14ac:dyDescent="0.75">
      <c r="B1235" s="6" t="s">
        <v>10</v>
      </c>
      <c r="C1235" s="6">
        <v>1231</v>
      </c>
      <c r="D1235" s="6">
        <v>209</v>
      </c>
      <c r="E1235" s="6">
        <f t="shared" si="247"/>
        <v>26.25</v>
      </c>
      <c r="F1235" s="12">
        <v>94.5</v>
      </c>
      <c r="G1235" s="12">
        <f t="shared" si="254"/>
        <v>-4.1666666666667851E-2</v>
      </c>
      <c r="H1235" s="12">
        <f t="shared" si="248"/>
        <v>-0.14999999999999858</v>
      </c>
      <c r="I1235" s="12">
        <f>'Vehicle Data'!$B$6*'WLTP Calculations'!G1235</f>
        <v>-12.195250000000348</v>
      </c>
      <c r="J1235" s="12">
        <f>'Vehicle Data'!$B$6*9.81*'Vehicle Data'!$B$8</f>
        <v>57.42499320000001</v>
      </c>
      <c r="K1235" s="12">
        <f>0.5*(1.225*'Vehicle Data'!B$9*'Vehicle Data'!B$7*'WLTP Calculations'!F1235)</f>
        <v>11.460487500000001</v>
      </c>
      <c r="L1235" s="12">
        <f t="shared" si="255"/>
        <v>5.6690230699999657E-2</v>
      </c>
      <c r="M1235" s="12">
        <f t="shared" si="256"/>
        <v>1.488118555874991</v>
      </c>
      <c r="N1235" s="12">
        <f t="shared" si="257"/>
        <v>1.5937677050782348</v>
      </c>
      <c r="O1235" s="12">
        <f t="shared" si="249"/>
        <v>334.69121806642931</v>
      </c>
      <c r="P1235" s="12">
        <f t="shared" si="250"/>
        <v>0</v>
      </c>
      <c r="Q1235" s="9">
        <f t="shared" si="258"/>
        <v>211267.5858276957</v>
      </c>
      <c r="R1235" s="9">
        <f t="shared" si="251"/>
        <v>211.26758582769571</v>
      </c>
      <c r="S1235" s="9">
        <f t="shared" si="259"/>
        <v>70654.937835975972</v>
      </c>
      <c r="T1235" s="38">
        <f t="shared" si="252"/>
        <v>70.654937835975971</v>
      </c>
      <c r="U1235" s="38">
        <f t="shared" si="253"/>
        <v>4592.5709593384381</v>
      </c>
      <c r="V1235" s="34"/>
      <c r="W1235" s="34"/>
      <c r="X1235" s="34"/>
      <c r="Y1235" s="34"/>
      <c r="Z1235" s="34"/>
      <c r="AA1235" s="34"/>
      <c r="AB1235" s="34"/>
      <c r="AC1235" s="34"/>
      <c r="AD1235" s="34"/>
      <c r="AE1235" s="34"/>
      <c r="AF1235" s="34"/>
      <c r="AG1235" s="34"/>
    </row>
    <row r="1236" spans="2:33" x14ac:dyDescent="0.75">
      <c r="B1236" s="6" t="s">
        <v>10</v>
      </c>
      <c r="C1236" s="6">
        <v>1232</v>
      </c>
      <c r="D1236" s="6">
        <v>210</v>
      </c>
      <c r="E1236" s="6">
        <f t="shared" si="247"/>
        <v>26.222222222222221</v>
      </c>
      <c r="F1236" s="12">
        <v>94.4</v>
      </c>
      <c r="G1236" s="12">
        <f t="shared" si="254"/>
        <v>-1.3888888888889284E-2</v>
      </c>
      <c r="H1236" s="12">
        <f t="shared" si="248"/>
        <v>-4.9999999999997158E-2</v>
      </c>
      <c r="I1236" s="12">
        <f>'Vehicle Data'!$B$6*'WLTP Calculations'!G1236</f>
        <v>-4.0650833333334493</v>
      </c>
      <c r="J1236" s="12">
        <f>'Vehicle Data'!$B$6*9.81*'Vehicle Data'!$B$8</f>
        <v>57.42499320000001</v>
      </c>
      <c r="K1236" s="12">
        <f>0.5*(1.225*'Vehicle Data'!B$9*'Vehicle Data'!B$7*'WLTP Calculations'!F1236)</f>
        <v>11.448360000000001</v>
      </c>
      <c r="L1236" s="12">
        <f t="shared" si="255"/>
        <v>6.480826986666656E-2</v>
      </c>
      <c r="M1236" s="12">
        <f t="shared" si="256"/>
        <v>1.6994168542814787</v>
      </c>
      <c r="N1236" s="12">
        <f t="shared" si="257"/>
        <v>1.6994168542814787</v>
      </c>
      <c r="O1236" s="12">
        <f t="shared" si="249"/>
        <v>358.57695625339198</v>
      </c>
      <c r="P1236" s="12">
        <f t="shared" si="250"/>
        <v>0</v>
      </c>
      <c r="Q1236" s="9">
        <f t="shared" si="258"/>
        <v>211626.16278394908</v>
      </c>
      <c r="R1236" s="9">
        <f t="shared" si="251"/>
        <v>211.62616278394907</v>
      </c>
      <c r="S1236" s="9">
        <f t="shared" si="259"/>
        <v>70654.937835975972</v>
      </c>
      <c r="T1236" s="38">
        <f t="shared" si="252"/>
        <v>70.654937835975971</v>
      </c>
      <c r="U1236" s="38">
        <f t="shared" si="253"/>
        <v>4592.5709593384381</v>
      </c>
      <c r="V1236" s="34"/>
      <c r="W1236" s="34"/>
      <c r="X1236" s="34"/>
      <c r="Y1236" s="34"/>
      <c r="Z1236" s="34"/>
      <c r="AA1236" s="34"/>
      <c r="AB1236" s="34"/>
      <c r="AC1236" s="34"/>
      <c r="AD1236" s="34"/>
      <c r="AE1236" s="34"/>
      <c r="AF1236" s="34"/>
      <c r="AG1236" s="34"/>
    </row>
    <row r="1237" spans="2:33" x14ac:dyDescent="0.75">
      <c r="B1237" s="6" t="s">
        <v>10</v>
      </c>
      <c r="C1237" s="6">
        <v>1233</v>
      </c>
      <c r="D1237" s="6">
        <v>211</v>
      </c>
      <c r="E1237" s="6">
        <f t="shared" si="247"/>
        <v>26.222222222222221</v>
      </c>
      <c r="F1237" s="12">
        <v>94.4</v>
      </c>
      <c r="G1237" s="12">
        <f t="shared" si="254"/>
        <v>-1.3888888888889284E-2</v>
      </c>
      <c r="H1237" s="12">
        <f t="shared" si="248"/>
        <v>-5.0000000000004263E-2</v>
      </c>
      <c r="I1237" s="12">
        <f>'Vehicle Data'!$B$6*'WLTP Calculations'!G1237</f>
        <v>-4.0650833333334493</v>
      </c>
      <c r="J1237" s="12">
        <f>'Vehicle Data'!$B$6*9.81*'Vehicle Data'!$B$8</f>
        <v>57.42499320000001</v>
      </c>
      <c r="K1237" s="12">
        <f>0.5*(1.225*'Vehicle Data'!B$9*'Vehicle Data'!B$7*'WLTP Calculations'!F1237)</f>
        <v>11.448360000000001</v>
      </c>
      <c r="L1237" s="12">
        <f t="shared" si="255"/>
        <v>6.480826986666656E-2</v>
      </c>
      <c r="M1237" s="12">
        <f t="shared" si="256"/>
        <v>1.6994168542814787</v>
      </c>
      <c r="N1237" s="12">
        <f t="shared" si="257"/>
        <v>1.6983579028597193</v>
      </c>
      <c r="O1237" s="12">
        <f t="shared" si="249"/>
        <v>360.05187540626048</v>
      </c>
      <c r="P1237" s="12">
        <f t="shared" si="250"/>
        <v>0</v>
      </c>
      <c r="Q1237" s="9">
        <f t="shared" si="258"/>
        <v>211986.21465935535</v>
      </c>
      <c r="R1237" s="9">
        <f t="shared" si="251"/>
        <v>211.98621465935534</v>
      </c>
      <c r="S1237" s="9">
        <f t="shared" si="259"/>
        <v>70654.937835975972</v>
      </c>
      <c r="T1237" s="38">
        <f t="shared" si="252"/>
        <v>70.654937835975971</v>
      </c>
      <c r="U1237" s="38">
        <f t="shared" si="253"/>
        <v>4592.5709593384381</v>
      </c>
      <c r="V1237" s="34"/>
      <c r="W1237" s="34"/>
      <c r="X1237" s="34"/>
      <c r="Y1237" s="34"/>
      <c r="Z1237" s="34"/>
      <c r="AA1237" s="34"/>
      <c r="AB1237" s="34"/>
      <c r="AC1237" s="34"/>
      <c r="AD1237" s="34"/>
      <c r="AE1237" s="34"/>
      <c r="AF1237" s="34"/>
      <c r="AG1237" s="34"/>
    </row>
    <row r="1238" spans="2:33" x14ac:dyDescent="0.75">
      <c r="B1238" s="6" t="s">
        <v>10</v>
      </c>
      <c r="C1238" s="6">
        <v>1234</v>
      </c>
      <c r="D1238" s="6">
        <v>212</v>
      </c>
      <c r="E1238" s="6">
        <f t="shared" si="247"/>
        <v>26.194444444444443</v>
      </c>
      <c r="F1238" s="12">
        <v>94.3</v>
      </c>
      <c r="G1238" s="12">
        <f t="shared" si="254"/>
        <v>-1.3888888888889284E-2</v>
      </c>
      <c r="H1238" s="12">
        <f t="shared" si="248"/>
        <v>-5.0000000000004263E-2</v>
      </c>
      <c r="I1238" s="12">
        <f>'Vehicle Data'!$B$6*'WLTP Calculations'!G1238</f>
        <v>-4.0650833333334493</v>
      </c>
      <c r="J1238" s="12">
        <f>'Vehicle Data'!$B$6*9.81*'Vehicle Data'!$B$8</f>
        <v>57.42499320000001</v>
      </c>
      <c r="K1238" s="12">
        <f>0.5*(1.225*'Vehicle Data'!B$9*'Vehicle Data'!B$7*'WLTP Calculations'!F1238)</f>
        <v>11.436232500000001</v>
      </c>
      <c r="L1238" s="12">
        <f t="shared" si="255"/>
        <v>6.4796142366666559E-2</v>
      </c>
      <c r="M1238" s="12">
        <f t="shared" si="256"/>
        <v>1.6972989514379599</v>
      </c>
      <c r="N1238" s="12">
        <f t="shared" si="257"/>
        <v>1.6440576516694398</v>
      </c>
      <c r="O1238" s="12">
        <f t="shared" si="249"/>
        <v>350.18427980559068</v>
      </c>
      <c r="P1238" s="12">
        <f t="shared" si="250"/>
        <v>0</v>
      </c>
      <c r="Q1238" s="9">
        <f t="shared" si="258"/>
        <v>212336.39893916095</v>
      </c>
      <c r="R1238" s="9">
        <f t="shared" si="251"/>
        <v>212.33639893916094</v>
      </c>
      <c r="S1238" s="9">
        <f t="shared" si="259"/>
        <v>70654.937835975972</v>
      </c>
      <c r="T1238" s="38">
        <f t="shared" si="252"/>
        <v>70.654937835975971</v>
      </c>
      <c r="U1238" s="38">
        <f t="shared" si="253"/>
        <v>4592.5709593384381</v>
      </c>
      <c r="V1238" s="34"/>
      <c r="W1238" s="34"/>
      <c r="X1238" s="34"/>
      <c r="Y1238" s="34"/>
      <c r="Z1238" s="34"/>
      <c r="AA1238" s="34"/>
      <c r="AB1238" s="34"/>
      <c r="AC1238" s="34"/>
      <c r="AD1238" s="34"/>
      <c r="AE1238" s="34"/>
      <c r="AF1238" s="34"/>
      <c r="AG1238" s="34"/>
    </row>
    <row r="1239" spans="2:33" x14ac:dyDescent="0.75">
      <c r="B1239" s="6" t="s">
        <v>10</v>
      </c>
      <c r="C1239" s="6">
        <v>1235</v>
      </c>
      <c r="D1239" s="6">
        <v>213</v>
      </c>
      <c r="E1239" s="6">
        <f t="shared" si="247"/>
        <v>26.194444444444443</v>
      </c>
      <c r="F1239" s="12">
        <v>94.3</v>
      </c>
      <c r="G1239" s="12">
        <f t="shared" si="254"/>
        <v>-2.7777777777778567E-2</v>
      </c>
      <c r="H1239" s="12">
        <f t="shared" si="248"/>
        <v>-0.10000000000000142</v>
      </c>
      <c r="I1239" s="12">
        <f>'Vehicle Data'!$B$6*'WLTP Calculations'!G1239</f>
        <v>-8.1301666666668986</v>
      </c>
      <c r="J1239" s="12">
        <f>'Vehicle Data'!$B$6*9.81*'Vehicle Data'!$B$8</f>
        <v>57.42499320000001</v>
      </c>
      <c r="K1239" s="12">
        <f>0.5*(1.225*'Vehicle Data'!B$9*'Vehicle Data'!B$7*'WLTP Calculations'!F1239)</f>
        <v>11.436232500000001</v>
      </c>
      <c r="L1239" s="12">
        <f t="shared" si="255"/>
        <v>6.0731059033333111E-2</v>
      </c>
      <c r="M1239" s="12">
        <f t="shared" si="256"/>
        <v>1.59081635190092</v>
      </c>
      <c r="N1239" s="12">
        <f t="shared" si="257"/>
        <v>1.4825556170898193</v>
      </c>
      <c r="O1239" s="12">
        <f t="shared" si="249"/>
        <v>317.26690205722133</v>
      </c>
      <c r="P1239" s="12">
        <f t="shared" si="250"/>
        <v>0</v>
      </c>
      <c r="Q1239" s="9">
        <f t="shared" si="258"/>
        <v>212653.66584121817</v>
      </c>
      <c r="R1239" s="9">
        <f t="shared" si="251"/>
        <v>212.65366584121819</v>
      </c>
      <c r="S1239" s="9">
        <f t="shared" si="259"/>
        <v>70654.937835975972</v>
      </c>
      <c r="T1239" s="38">
        <f t="shared" si="252"/>
        <v>70.654937835975971</v>
      </c>
      <c r="U1239" s="38">
        <f t="shared" si="253"/>
        <v>4592.5709593384381</v>
      </c>
      <c r="V1239" s="34"/>
      <c r="W1239" s="34"/>
      <c r="X1239" s="34"/>
      <c r="Y1239" s="34"/>
      <c r="Z1239" s="34"/>
      <c r="AA1239" s="34"/>
      <c r="AB1239" s="34"/>
      <c r="AC1239" s="34"/>
      <c r="AD1239" s="34"/>
      <c r="AE1239" s="34"/>
      <c r="AF1239" s="34"/>
      <c r="AG1239" s="34"/>
    </row>
    <row r="1240" spans="2:33" x14ac:dyDescent="0.75">
      <c r="B1240" s="6" t="s">
        <v>10</v>
      </c>
      <c r="C1240" s="6">
        <v>1236</v>
      </c>
      <c r="D1240" s="6">
        <v>214</v>
      </c>
      <c r="E1240" s="6">
        <f t="shared" si="247"/>
        <v>26.138888888888886</v>
      </c>
      <c r="F1240" s="12">
        <v>94.1</v>
      </c>
      <c r="G1240" s="12">
        <f t="shared" si="254"/>
        <v>-5.5555555555553582E-2</v>
      </c>
      <c r="H1240" s="12">
        <f t="shared" si="248"/>
        <v>-0.19999999999999574</v>
      </c>
      <c r="I1240" s="12">
        <f>'Vehicle Data'!$B$6*'WLTP Calculations'!G1240</f>
        <v>-16.260333333332756</v>
      </c>
      <c r="J1240" s="12">
        <f>'Vehicle Data'!$B$6*9.81*'Vehicle Data'!$B$8</f>
        <v>57.42499320000001</v>
      </c>
      <c r="K1240" s="12">
        <f>0.5*(1.225*'Vehicle Data'!B$9*'Vehicle Data'!B$7*'WLTP Calculations'!F1240)</f>
        <v>11.411977500000001</v>
      </c>
      <c r="L1240" s="12">
        <f t="shared" si="255"/>
        <v>5.2576637366667248E-2</v>
      </c>
      <c r="M1240" s="12">
        <f t="shared" si="256"/>
        <v>1.3742948822787187</v>
      </c>
      <c r="N1240" s="12">
        <f t="shared" si="257"/>
        <v>1.2134717090879803</v>
      </c>
      <c r="O1240" s="12">
        <f t="shared" si="249"/>
        <v>260.89641745391577</v>
      </c>
      <c r="P1240" s="12">
        <f t="shared" si="250"/>
        <v>0</v>
      </c>
      <c r="Q1240" s="9">
        <f t="shared" si="258"/>
        <v>212914.56225867209</v>
      </c>
      <c r="R1240" s="9">
        <f t="shared" si="251"/>
        <v>212.91456225867208</v>
      </c>
      <c r="S1240" s="9">
        <f t="shared" si="259"/>
        <v>70654.937835975972</v>
      </c>
      <c r="T1240" s="38">
        <f t="shared" si="252"/>
        <v>70.654937835975971</v>
      </c>
      <c r="U1240" s="38">
        <f t="shared" si="253"/>
        <v>4592.5709593384381</v>
      </c>
      <c r="V1240" s="34"/>
      <c r="W1240" s="34"/>
      <c r="X1240" s="34"/>
      <c r="Y1240" s="34"/>
      <c r="Z1240" s="34"/>
      <c r="AA1240" s="34"/>
      <c r="AB1240" s="34"/>
      <c r="AC1240" s="34"/>
      <c r="AD1240" s="34"/>
      <c r="AE1240" s="34"/>
      <c r="AF1240" s="34"/>
      <c r="AG1240" s="34"/>
    </row>
    <row r="1241" spans="2:33" x14ac:dyDescent="0.75">
      <c r="B1241" s="6" t="s">
        <v>10</v>
      </c>
      <c r="C1241" s="6">
        <v>1237</v>
      </c>
      <c r="D1241" s="6">
        <v>215</v>
      </c>
      <c r="E1241" s="6">
        <f t="shared" si="247"/>
        <v>26.083333333333336</v>
      </c>
      <c r="F1241" s="12">
        <v>93.9</v>
      </c>
      <c r="G1241" s="12">
        <f t="shared" si="254"/>
        <v>-9.7222222222219656E-2</v>
      </c>
      <c r="H1241" s="12">
        <f t="shared" si="248"/>
        <v>-0.34999999999999432</v>
      </c>
      <c r="I1241" s="12">
        <f>'Vehicle Data'!$B$6*'WLTP Calculations'!G1241</f>
        <v>-28.455583333332587</v>
      </c>
      <c r="J1241" s="12">
        <f>'Vehicle Data'!$B$6*9.81*'Vehicle Data'!$B$8</f>
        <v>57.42499320000001</v>
      </c>
      <c r="K1241" s="12">
        <f>0.5*(1.225*'Vehicle Data'!B$9*'Vehicle Data'!B$7*'WLTP Calculations'!F1241)</f>
        <v>11.387722500000001</v>
      </c>
      <c r="L1241" s="12">
        <f t="shared" si="255"/>
        <v>4.0357132366667423E-2</v>
      </c>
      <c r="M1241" s="12">
        <f t="shared" si="256"/>
        <v>1.0526485358972419</v>
      </c>
      <c r="N1241" s="12">
        <f t="shared" si="257"/>
        <v>0.83812669672824103</v>
      </c>
      <c r="O1241" s="12">
        <f t="shared" si="249"/>
        <v>181.03536649330007</v>
      </c>
      <c r="P1241" s="12">
        <f t="shared" si="250"/>
        <v>0</v>
      </c>
      <c r="Q1241" s="9">
        <f t="shared" si="258"/>
        <v>213095.59762516539</v>
      </c>
      <c r="R1241" s="9">
        <f t="shared" si="251"/>
        <v>213.0955976251654</v>
      </c>
      <c r="S1241" s="9">
        <f t="shared" si="259"/>
        <v>70654.937835975972</v>
      </c>
      <c r="T1241" s="38">
        <f t="shared" si="252"/>
        <v>70.654937835975971</v>
      </c>
      <c r="U1241" s="38">
        <f t="shared" si="253"/>
        <v>4592.5709593384381</v>
      </c>
      <c r="V1241" s="34"/>
      <c r="W1241" s="34"/>
      <c r="X1241" s="34"/>
      <c r="Y1241" s="34"/>
      <c r="Z1241" s="34"/>
      <c r="AA1241" s="34"/>
      <c r="AB1241" s="34"/>
      <c r="AC1241" s="34"/>
      <c r="AD1241" s="34"/>
      <c r="AE1241" s="34"/>
      <c r="AF1241" s="34"/>
      <c r="AG1241" s="34"/>
    </row>
    <row r="1242" spans="2:33" x14ac:dyDescent="0.75">
      <c r="B1242" s="6" t="s">
        <v>10</v>
      </c>
      <c r="C1242" s="6">
        <v>1238</v>
      </c>
      <c r="D1242" s="6">
        <v>216</v>
      </c>
      <c r="E1242" s="6">
        <f t="shared" si="247"/>
        <v>25.944444444444446</v>
      </c>
      <c r="F1242" s="12">
        <v>93.4</v>
      </c>
      <c r="G1242" s="12">
        <f t="shared" si="254"/>
        <v>-0.15277777777778034</v>
      </c>
      <c r="H1242" s="12">
        <f t="shared" si="248"/>
        <v>-0.55000000000000426</v>
      </c>
      <c r="I1242" s="12">
        <f>'Vehicle Data'!$B$6*'WLTP Calculations'!G1242</f>
        <v>-44.715916666667425</v>
      </c>
      <c r="J1242" s="12">
        <f>'Vehicle Data'!$B$6*9.81*'Vehicle Data'!$B$8</f>
        <v>57.42499320000001</v>
      </c>
      <c r="K1242" s="12">
        <f>0.5*(1.225*'Vehicle Data'!B$9*'Vehicle Data'!B$7*'WLTP Calculations'!F1242)</f>
        <v>11.327085000000002</v>
      </c>
      <c r="L1242" s="12">
        <f t="shared" si="255"/>
        <v>2.403616153333259E-2</v>
      </c>
      <c r="M1242" s="12">
        <f t="shared" si="256"/>
        <v>0.62360485755924</v>
      </c>
      <c r="N1242" s="12">
        <f t="shared" si="257"/>
        <v>0.46348076187590892</v>
      </c>
      <c r="O1242" s="12">
        <f t="shared" si="249"/>
        <v>100.57532532707224</v>
      </c>
      <c r="P1242" s="12">
        <f t="shared" si="250"/>
        <v>0</v>
      </c>
      <c r="Q1242" s="9">
        <f t="shared" si="258"/>
        <v>213196.17295049247</v>
      </c>
      <c r="R1242" s="9">
        <f t="shared" si="251"/>
        <v>213.19617295049247</v>
      </c>
      <c r="S1242" s="9">
        <f t="shared" si="259"/>
        <v>70654.937835975972</v>
      </c>
      <c r="T1242" s="38">
        <f t="shared" si="252"/>
        <v>70.654937835975971</v>
      </c>
      <c r="U1242" s="38">
        <f t="shared" si="253"/>
        <v>4592.5709593384381</v>
      </c>
      <c r="V1242" s="34"/>
      <c r="W1242" s="34"/>
      <c r="X1242" s="34"/>
      <c r="Y1242" s="34"/>
      <c r="Z1242" s="34"/>
      <c r="AA1242" s="34"/>
      <c r="AB1242" s="34"/>
      <c r="AC1242" s="34"/>
      <c r="AD1242" s="34"/>
      <c r="AE1242" s="34"/>
      <c r="AF1242" s="34"/>
      <c r="AG1242" s="34"/>
    </row>
    <row r="1243" spans="2:33" x14ac:dyDescent="0.75">
      <c r="B1243" s="6" t="s">
        <v>10</v>
      </c>
      <c r="C1243" s="6">
        <v>1239</v>
      </c>
      <c r="D1243" s="6">
        <v>217</v>
      </c>
      <c r="E1243" s="6">
        <f t="shared" si="247"/>
        <v>25.777777777777775</v>
      </c>
      <c r="F1243" s="12">
        <v>92.8</v>
      </c>
      <c r="G1243" s="12">
        <f t="shared" si="254"/>
        <v>-0.19444444444444642</v>
      </c>
      <c r="H1243" s="12">
        <f t="shared" si="248"/>
        <v>-0.70000000000000284</v>
      </c>
      <c r="I1243" s="12">
        <f>'Vehicle Data'!$B$6*'WLTP Calculations'!G1243</f>
        <v>-56.911166666667249</v>
      </c>
      <c r="J1243" s="12">
        <f>'Vehicle Data'!$B$6*9.81*'Vehicle Data'!$B$8</f>
        <v>57.42499320000001</v>
      </c>
      <c r="K1243" s="12">
        <f>0.5*(1.225*'Vehicle Data'!B$9*'Vehicle Data'!B$7*'WLTP Calculations'!F1243)</f>
        <v>11.25432</v>
      </c>
      <c r="L1243" s="12">
        <f t="shared" si="255"/>
        <v>1.176814653333276E-2</v>
      </c>
      <c r="M1243" s="12">
        <f t="shared" si="256"/>
        <v>0.30335666619257778</v>
      </c>
      <c r="N1243" s="12">
        <f t="shared" si="257"/>
        <v>0.24886666287407117</v>
      </c>
      <c r="O1243" s="12">
        <f t="shared" si="249"/>
        <v>54.252932506547516</v>
      </c>
      <c r="P1243" s="12">
        <f t="shared" si="250"/>
        <v>0</v>
      </c>
      <c r="Q1243" s="9">
        <f t="shared" si="258"/>
        <v>213250.42588299903</v>
      </c>
      <c r="R1243" s="9">
        <f t="shared" si="251"/>
        <v>213.25042588299902</v>
      </c>
      <c r="S1243" s="9">
        <f t="shared" si="259"/>
        <v>70654.937835975972</v>
      </c>
      <c r="T1243" s="38">
        <f t="shared" si="252"/>
        <v>70.654937835975971</v>
      </c>
      <c r="U1243" s="38">
        <f t="shared" si="253"/>
        <v>4592.5709593384381</v>
      </c>
      <c r="V1243" s="34"/>
      <c r="W1243" s="34"/>
      <c r="X1243" s="34"/>
      <c r="Y1243" s="34"/>
      <c r="Z1243" s="34"/>
      <c r="AA1243" s="34"/>
      <c r="AB1243" s="34"/>
      <c r="AC1243" s="34"/>
      <c r="AD1243" s="34"/>
      <c r="AE1243" s="34"/>
      <c r="AF1243" s="34"/>
      <c r="AG1243" s="34"/>
    </row>
    <row r="1244" spans="2:33" x14ac:dyDescent="0.75">
      <c r="B1244" s="6" t="s">
        <v>10</v>
      </c>
      <c r="C1244" s="6">
        <v>1240</v>
      </c>
      <c r="D1244" s="6">
        <v>218</v>
      </c>
      <c r="E1244" s="6">
        <f t="shared" si="247"/>
        <v>25.555555555555554</v>
      </c>
      <c r="F1244" s="12">
        <v>92</v>
      </c>
      <c r="G1244" s="12">
        <f t="shared" si="254"/>
        <v>-0.20833333333333215</v>
      </c>
      <c r="H1244" s="12">
        <f t="shared" si="248"/>
        <v>-0.75</v>
      </c>
      <c r="I1244" s="12">
        <f>'Vehicle Data'!$B$6*'WLTP Calculations'!G1244</f>
        <v>-60.976249999999659</v>
      </c>
      <c r="J1244" s="12">
        <f>'Vehicle Data'!$B$6*9.81*'Vehicle Data'!$B$8</f>
        <v>57.42499320000001</v>
      </c>
      <c r="K1244" s="12">
        <f>0.5*(1.225*'Vehicle Data'!B$9*'Vehicle Data'!B$7*'WLTP Calculations'!F1244)</f>
        <v>11.157300000000001</v>
      </c>
      <c r="L1244" s="12">
        <f t="shared" si="255"/>
        <v>7.606043200000352E-3</v>
      </c>
      <c r="M1244" s="12">
        <f t="shared" si="256"/>
        <v>0.19437665955556455</v>
      </c>
      <c r="N1244" s="12">
        <f t="shared" si="257"/>
        <v>0.24410821411713343</v>
      </c>
      <c r="O1244" s="12">
        <f t="shared" si="249"/>
        <v>53.459698891652224</v>
      </c>
      <c r="P1244" s="12">
        <f t="shared" si="250"/>
        <v>0</v>
      </c>
      <c r="Q1244" s="9">
        <f t="shared" si="258"/>
        <v>213303.88558189067</v>
      </c>
      <c r="R1244" s="9">
        <f t="shared" si="251"/>
        <v>213.30388558189068</v>
      </c>
      <c r="S1244" s="9">
        <f t="shared" si="259"/>
        <v>70654.937835975972</v>
      </c>
      <c r="T1244" s="38">
        <f t="shared" si="252"/>
        <v>70.654937835975971</v>
      </c>
      <c r="U1244" s="38">
        <f t="shared" si="253"/>
        <v>4592.5709593384381</v>
      </c>
      <c r="V1244" s="34"/>
      <c r="W1244" s="34"/>
      <c r="X1244" s="34"/>
      <c r="Y1244" s="34"/>
      <c r="Z1244" s="34"/>
      <c r="AA1244" s="34"/>
      <c r="AB1244" s="34"/>
      <c r="AC1244" s="34"/>
      <c r="AD1244" s="34"/>
      <c r="AE1244" s="34"/>
      <c r="AF1244" s="34"/>
      <c r="AG1244" s="34"/>
    </row>
    <row r="1245" spans="2:33" x14ac:dyDescent="0.75">
      <c r="B1245" s="6" t="s">
        <v>10</v>
      </c>
      <c r="C1245" s="6">
        <v>1241</v>
      </c>
      <c r="D1245" s="6">
        <v>219</v>
      </c>
      <c r="E1245" s="6">
        <f t="shared" si="247"/>
        <v>25.361111111111111</v>
      </c>
      <c r="F1245" s="12">
        <v>91.3</v>
      </c>
      <c r="G1245" s="12">
        <f t="shared" si="254"/>
        <v>-0.19444444444444464</v>
      </c>
      <c r="H1245" s="12">
        <f t="shared" si="248"/>
        <v>-0.70000000000000284</v>
      </c>
      <c r="I1245" s="12">
        <f>'Vehicle Data'!$B$6*'WLTP Calculations'!G1245</f>
        <v>-56.91116666666673</v>
      </c>
      <c r="J1245" s="12">
        <f>'Vehicle Data'!$B$6*9.81*'Vehicle Data'!$B$8</f>
        <v>57.42499320000001</v>
      </c>
      <c r="K1245" s="12">
        <f>0.5*(1.225*'Vehicle Data'!B$9*'Vehicle Data'!B$7*'WLTP Calculations'!F1245)</f>
        <v>11.072407500000001</v>
      </c>
      <c r="L1245" s="12">
        <f t="shared" si="255"/>
        <v>1.158623403333328E-2</v>
      </c>
      <c r="M1245" s="12">
        <f t="shared" si="256"/>
        <v>0.29383976867870232</v>
      </c>
      <c r="N1245" s="12">
        <f t="shared" si="257"/>
        <v>0.34279739724490743</v>
      </c>
      <c r="O1245" s="12">
        <f t="shared" si="249"/>
        <v>75.415427393879639</v>
      </c>
      <c r="P1245" s="12">
        <f t="shared" si="250"/>
        <v>0</v>
      </c>
      <c r="Q1245" s="9">
        <f t="shared" si="258"/>
        <v>213379.30100928457</v>
      </c>
      <c r="R1245" s="9">
        <f t="shared" si="251"/>
        <v>213.37930100928457</v>
      </c>
      <c r="S1245" s="9">
        <f t="shared" si="259"/>
        <v>70654.937835975972</v>
      </c>
      <c r="T1245" s="38">
        <f t="shared" si="252"/>
        <v>70.654937835975971</v>
      </c>
      <c r="U1245" s="38">
        <f t="shared" si="253"/>
        <v>4592.5709593384381</v>
      </c>
      <c r="V1245" s="34"/>
      <c r="W1245" s="34"/>
      <c r="X1245" s="34"/>
      <c r="Y1245" s="34"/>
      <c r="Z1245" s="34"/>
      <c r="AA1245" s="34"/>
      <c r="AB1245" s="34"/>
      <c r="AC1245" s="34"/>
      <c r="AD1245" s="34"/>
      <c r="AE1245" s="34"/>
      <c r="AF1245" s="34"/>
      <c r="AG1245" s="34"/>
    </row>
    <row r="1246" spans="2:33" x14ac:dyDescent="0.75">
      <c r="B1246" s="6" t="s">
        <v>10</v>
      </c>
      <c r="C1246" s="6">
        <v>1242</v>
      </c>
      <c r="D1246" s="6">
        <v>220</v>
      </c>
      <c r="E1246" s="6">
        <f t="shared" si="247"/>
        <v>25.166666666666664</v>
      </c>
      <c r="F1246" s="12">
        <v>90.6</v>
      </c>
      <c r="G1246" s="12">
        <f t="shared" si="254"/>
        <v>-0.18055555555555536</v>
      </c>
      <c r="H1246" s="12">
        <f t="shared" si="248"/>
        <v>-0.64999999999999858</v>
      </c>
      <c r="I1246" s="12">
        <f>'Vehicle Data'!$B$6*'WLTP Calculations'!G1246</f>
        <v>-52.846083333333283</v>
      </c>
      <c r="J1246" s="12">
        <f>'Vehicle Data'!$B$6*9.81*'Vehicle Data'!$B$8</f>
        <v>57.42499320000001</v>
      </c>
      <c r="K1246" s="12">
        <f>0.5*(1.225*'Vehicle Data'!B$9*'Vehicle Data'!B$7*'WLTP Calculations'!F1246)</f>
        <v>10.987515</v>
      </c>
      <c r="L1246" s="12">
        <f t="shared" si="255"/>
        <v>1.5566424866666727E-2</v>
      </c>
      <c r="M1246" s="12">
        <f t="shared" si="256"/>
        <v>0.3917550258111126</v>
      </c>
      <c r="N1246" s="12">
        <f t="shared" si="257"/>
        <v>0.38954826123889041</v>
      </c>
      <c r="O1246" s="12">
        <f t="shared" si="249"/>
        <v>86.090165733794777</v>
      </c>
      <c r="P1246" s="12">
        <f t="shared" si="250"/>
        <v>0</v>
      </c>
      <c r="Q1246" s="9">
        <f t="shared" si="258"/>
        <v>213465.39117501836</v>
      </c>
      <c r="R1246" s="9">
        <f t="shared" si="251"/>
        <v>213.46539117501837</v>
      </c>
      <c r="S1246" s="9">
        <f t="shared" si="259"/>
        <v>70654.937835975972</v>
      </c>
      <c r="T1246" s="38">
        <f t="shared" si="252"/>
        <v>70.654937835975971</v>
      </c>
      <c r="U1246" s="38">
        <f t="shared" si="253"/>
        <v>4592.5709593384381</v>
      </c>
      <c r="V1246" s="34"/>
      <c r="W1246" s="34"/>
      <c r="X1246" s="34"/>
      <c r="Y1246" s="34"/>
      <c r="Z1246" s="34"/>
      <c r="AA1246" s="34"/>
      <c r="AB1246" s="34"/>
      <c r="AC1246" s="34"/>
      <c r="AD1246" s="34"/>
      <c r="AE1246" s="34"/>
      <c r="AF1246" s="34"/>
      <c r="AG1246" s="34"/>
    </row>
    <row r="1247" spans="2:33" x14ac:dyDescent="0.75">
      <c r="B1247" s="6" t="s">
        <v>10</v>
      </c>
      <c r="C1247" s="6">
        <v>1243</v>
      </c>
      <c r="D1247" s="6">
        <v>221</v>
      </c>
      <c r="E1247" s="6">
        <f t="shared" si="247"/>
        <v>25</v>
      </c>
      <c r="F1247" s="12">
        <v>90</v>
      </c>
      <c r="G1247" s="12">
        <f t="shared" si="254"/>
        <v>-0.18055555555555536</v>
      </c>
      <c r="H1247" s="12">
        <f t="shared" si="248"/>
        <v>-0.64999999999999858</v>
      </c>
      <c r="I1247" s="12">
        <f>'Vehicle Data'!$B$6*'WLTP Calculations'!G1247</f>
        <v>-52.846083333333283</v>
      </c>
      <c r="J1247" s="12">
        <f>'Vehicle Data'!$B$6*9.81*'Vehicle Data'!$B$8</f>
        <v>57.42499320000001</v>
      </c>
      <c r="K1247" s="12">
        <f>0.5*(1.225*'Vehicle Data'!B$9*'Vehicle Data'!B$7*'WLTP Calculations'!F1247)</f>
        <v>10.914750000000002</v>
      </c>
      <c r="L1247" s="12">
        <f t="shared" si="255"/>
        <v>1.5493659866666728E-2</v>
      </c>
      <c r="M1247" s="12">
        <f t="shared" si="256"/>
        <v>0.38734149666666817</v>
      </c>
      <c r="N1247" s="12">
        <f t="shared" si="257"/>
        <v>0.3847822658115756</v>
      </c>
      <c r="O1247" s="12">
        <f t="shared" si="249"/>
        <v>85.42166301016978</v>
      </c>
      <c r="P1247" s="12">
        <f t="shared" si="250"/>
        <v>0</v>
      </c>
      <c r="Q1247" s="9">
        <f t="shared" si="258"/>
        <v>213550.81283802853</v>
      </c>
      <c r="R1247" s="9">
        <f t="shared" si="251"/>
        <v>213.55081283802855</v>
      </c>
      <c r="S1247" s="9">
        <f t="shared" si="259"/>
        <v>70654.937835975972</v>
      </c>
      <c r="T1247" s="38">
        <f t="shared" si="252"/>
        <v>70.654937835975971</v>
      </c>
      <c r="U1247" s="38">
        <f t="shared" si="253"/>
        <v>4592.5709593384381</v>
      </c>
      <c r="V1247" s="34"/>
      <c r="W1247" s="34"/>
      <c r="X1247" s="34"/>
      <c r="Y1247" s="34"/>
      <c r="Z1247" s="34"/>
      <c r="AA1247" s="34"/>
      <c r="AB1247" s="34"/>
      <c r="AC1247" s="34"/>
      <c r="AD1247" s="34"/>
      <c r="AE1247" s="34"/>
      <c r="AF1247" s="34"/>
      <c r="AG1247" s="34"/>
    </row>
    <row r="1248" spans="2:33" x14ac:dyDescent="0.75">
      <c r="B1248" s="6" t="s">
        <v>10</v>
      </c>
      <c r="C1248" s="6">
        <v>1244</v>
      </c>
      <c r="D1248" s="6">
        <v>222</v>
      </c>
      <c r="E1248" s="6">
        <f t="shared" si="247"/>
        <v>24.805555555555554</v>
      </c>
      <c r="F1248" s="12">
        <v>89.3</v>
      </c>
      <c r="G1248" s="12">
        <f t="shared" si="254"/>
        <v>-0.18055555555555536</v>
      </c>
      <c r="H1248" s="12">
        <f t="shared" si="248"/>
        <v>-0.64999999999999858</v>
      </c>
      <c r="I1248" s="12">
        <f>'Vehicle Data'!$B$6*'WLTP Calculations'!G1248</f>
        <v>-52.846083333333283</v>
      </c>
      <c r="J1248" s="12">
        <f>'Vehicle Data'!$B$6*9.81*'Vehicle Data'!$B$8</f>
        <v>57.42499320000001</v>
      </c>
      <c r="K1248" s="12">
        <f>0.5*(1.225*'Vehicle Data'!B$9*'Vehicle Data'!B$7*'WLTP Calculations'!F1248)</f>
        <v>10.829857500000001</v>
      </c>
      <c r="L1248" s="12">
        <f t="shared" si="255"/>
        <v>1.5408767366666729E-2</v>
      </c>
      <c r="M1248" s="12">
        <f t="shared" si="256"/>
        <v>0.38222303495648297</v>
      </c>
      <c r="N1248" s="12">
        <f t="shared" si="257"/>
        <v>0.4301221149212992</v>
      </c>
      <c r="O1248" s="12">
        <f t="shared" si="249"/>
        <v>95.917231627449723</v>
      </c>
      <c r="P1248" s="12">
        <f t="shared" si="250"/>
        <v>0</v>
      </c>
      <c r="Q1248" s="9">
        <f t="shared" si="258"/>
        <v>213646.73006965598</v>
      </c>
      <c r="R1248" s="9">
        <f t="shared" si="251"/>
        <v>213.64673006965597</v>
      </c>
      <c r="S1248" s="9">
        <f t="shared" si="259"/>
        <v>70654.937835975972</v>
      </c>
      <c r="T1248" s="38">
        <f t="shared" si="252"/>
        <v>70.654937835975971</v>
      </c>
      <c r="U1248" s="38">
        <f t="shared" si="253"/>
        <v>4592.5709593384381</v>
      </c>
      <c r="V1248" s="34"/>
      <c r="W1248" s="34"/>
      <c r="X1248" s="34"/>
      <c r="Y1248" s="34"/>
      <c r="Z1248" s="34"/>
      <c r="AA1248" s="34"/>
      <c r="AB1248" s="34"/>
      <c r="AC1248" s="34"/>
      <c r="AD1248" s="34"/>
      <c r="AE1248" s="34"/>
      <c r="AF1248" s="34"/>
      <c r="AG1248" s="34"/>
    </row>
    <row r="1249" spans="2:33" x14ac:dyDescent="0.75">
      <c r="B1249" s="6" t="s">
        <v>10</v>
      </c>
      <c r="C1249" s="6">
        <v>1245</v>
      </c>
      <c r="D1249" s="6">
        <v>223</v>
      </c>
      <c r="E1249" s="6">
        <f t="shared" si="247"/>
        <v>24.638888888888889</v>
      </c>
      <c r="F1249" s="12">
        <v>88.7</v>
      </c>
      <c r="G1249" s="12">
        <f t="shared" si="254"/>
        <v>-0.16666666666666607</v>
      </c>
      <c r="H1249" s="12">
        <f t="shared" si="248"/>
        <v>-0.60000000000000142</v>
      </c>
      <c r="I1249" s="12">
        <f>'Vehicle Data'!$B$6*'WLTP Calculations'!G1249</f>
        <v>-48.780999999999835</v>
      </c>
      <c r="J1249" s="12">
        <f>'Vehicle Data'!$B$6*9.81*'Vehicle Data'!$B$8</f>
        <v>57.42499320000001</v>
      </c>
      <c r="K1249" s="12">
        <f>0.5*(1.225*'Vehicle Data'!B$9*'Vehicle Data'!B$7*'WLTP Calculations'!F1249)</f>
        <v>10.757092500000001</v>
      </c>
      <c r="L1249" s="12">
        <f t="shared" si="255"/>
        <v>1.9401085700000174E-2</v>
      </c>
      <c r="M1249" s="12">
        <f t="shared" si="256"/>
        <v>0.47802119488611544</v>
      </c>
      <c r="N1249" s="12">
        <f t="shared" si="257"/>
        <v>0.42577326577685476</v>
      </c>
      <c r="O1249" s="12">
        <f t="shared" si="249"/>
        <v>95.373211534015468</v>
      </c>
      <c r="P1249" s="12">
        <f t="shared" si="250"/>
        <v>0</v>
      </c>
      <c r="Q1249" s="9">
        <f t="shared" si="258"/>
        <v>213742.10328119001</v>
      </c>
      <c r="R1249" s="9">
        <f t="shared" si="251"/>
        <v>213.74210328119</v>
      </c>
      <c r="S1249" s="9">
        <f t="shared" si="259"/>
        <v>70654.937835975972</v>
      </c>
      <c r="T1249" s="38">
        <f t="shared" si="252"/>
        <v>70.654937835975971</v>
      </c>
      <c r="U1249" s="38">
        <f t="shared" si="253"/>
        <v>4592.5709593384381</v>
      </c>
      <c r="V1249" s="34"/>
      <c r="W1249" s="34"/>
      <c r="X1249" s="34"/>
      <c r="Y1249" s="34"/>
      <c r="Z1249" s="34"/>
      <c r="AA1249" s="34"/>
      <c r="AB1249" s="34"/>
      <c r="AC1249" s="34"/>
      <c r="AD1249" s="34"/>
      <c r="AE1249" s="34"/>
      <c r="AF1249" s="34"/>
      <c r="AG1249" s="34"/>
    </row>
    <row r="1250" spans="2:33" x14ac:dyDescent="0.75">
      <c r="B1250" s="6" t="s">
        <v>10</v>
      </c>
      <c r="C1250" s="6">
        <v>1246</v>
      </c>
      <c r="D1250" s="6">
        <v>224</v>
      </c>
      <c r="E1250" s="6">
        <f t="shared" si="247"/>
        <v>24.472222222222221</v>
      </c>
      <c r="F1250" s="12">
        <v>88.1</v>
      </c>
      <c r="G1250" s="12">
        <f t="shared" si="254"/>
        <v>-0.18055555555555536</v>
      </c>
      <c r="H1250" s="12">
        <f t="shared" si="248"/>
        <v>-0.64999999999999858</v>
      </c>
      <c r="I1250" s="12">
        <f>'Vehicle Data'!$B$6*'WLTP Calculations'!G1250</f>
        <v>-52.846083333333283</v>
      </c>
      <c r="J1250" s="12">
        <f>'Vehicle Data'!$B$6*9.81*'Vehicle Data'!$B$8</f>
        <v>57.42499320000001</v>
      </c>
      <c r="K1250" s="12">
        <f>0.5*(1.225*'Vehicle Data'!B$9*'Vehicle Data'!B$7*'WLTP Calculations'!F1250)</f>
        <v>10.6843275</v>
      </c>
      <c r="L1250" s="12">
        <f t="shared" si="255"/>
        <v>1.5263237366666727E-2</v>
      </c>
      <c r="M1250" s="12">
        <f t="shared" si="256"/>
        <v>0.37352533666759408</v>
      </c>
      <c r="N1250" s="12">
        <f t="shared" si="257"/>
        <v>0.32166531528009268</v>
      </c>
      <c r="O1250" s="12">
        <f t="shared" si="249"/>
        <v>72.374695938020849</v>
      </c>
      <c r="P1250" s="12">
        <f t="shared" si="250"/>
        <v>0</v>
      </c>
      <c r="Q1250" s="9">
        <f t="shared" si="258"/>
        <v>213814.47797712803</v>
      </c>
      <c r="R1250" s="9">
        <f t="shared" si="251"/>
        <v>213.81447797712804</v>
      </c>
      <c r="S1250" s="9">
        <f t="shared" si="259"/>
        <v>70654.937835975972</v>
      </c>
      <c r="T1250" s="38">
        <f t="shared" si="252"/>
        <v>70.654937835975971</v>
      </c>
      <c r="U1250" s="38">
        <f t="shared" si="253"/>
        <v>4592.5709593384381</v>
      </c>
      <c r="V1250" s="34"/>
      <c r="W1250" s="34"/>
      <c r="X1250" s="34"/>
      <c r="Y1250" s="34"/>
      <c r="Z1250" s="34"/>
      <c r="AA1250" s="34"/>
      <c r="AB1250" s="34"/>
      <c r="AC1250" s="34"/>
      <c r="AD1250" s="34"/>
      <c r="AE1250" s="34"/>
      <c r="AF1250" s="34"/>
      <c r="AG1250" s="34"/>
    </row>
    <row r="1251" spans="2:33" x14ac:dyDescent="0.75">
      <c r="B1251" s="6" t="s">
        <v>10</v>
      </c>
      <c r="C1251" s="6">
        <v>1247</v>
      </c>
      <c r="D1251" s="6">
        <v>225</v>
      </c>
      <c r="E1251" s="6">
        <f t="shared" si="247"/>
        <v>24.277777777777779</v>
      </c>
      <c r="F1251" s="12">
        <v>87.4</v>
      </c>
      <c r="G1251" s="12">
        <f t="shared" si="254"/>
        <v>-0.19444444444444464</v>
      </c>
      <c r="H1251" s="12">
        <f t="shared" si="248"/>
        <v>-0.69999999999999574</v>
      </c>
      <c r="I1251" s="12">
        <f>'Vehicle Data'!$B$6*'WLTP Calculations'!G1251</f>
        <v>-56.91116666666673</v>
      </c>
      <c r="J1251" s="12">
        <f>'Vehicle Data'!$B$6*9.81*'Vehicle Data'!$B$8</f>
        <v>57.42499320000001</v>
      </c>
      <c r="K1251" s="12">
        <f>0.5*(1.225*'Vehicle Data'!B$9*'Vehicle Data'!B$7*'WLTP Calculations'!F1251)</f>
        <v>10.599435000000001</v>
      </c>
      <c r="L1251" s="12">
        <f t="shared" si="255"/>
        <v>1.1113261533333281E-2</v>
      </c>
      <c r="M1251" s="12">
        <f t="shared" si="256"/>
        <v>0.26980529389259134</v>
      </c>
      <c r="N1251" s="12">
        <f t="shared" si="257"/>
        <v>0.26770259072268388</v>
      </c>
      <c r="O1251" s="12">
        <f t="shared" si="249"/>
        <v>60.500785503326554</v>
      </c>
      <c r="P1251" s="12">
        <f t="shared" si="250"/>
        <v>0</v>
      </c>
      <c r="Q1251" s="9">
        <f t="shared" si="258"/>
        <v>213874.97876263136</v>
      </c>
      <c r="R1251" s="9">
        <f t="shared" si="251"/>
        <v>213.87497876263137</v>
      </c>
      <c r="S1251" s="9">
        <f t="shared" si="259"/>
        <v>70654.937835975972</v>
      </c>
      <c r="T1251" s="38">
        <f t="shared" si="252"/>
        <v>70.654937835975971</v>
      </c>
      <c r="U1251" s="38">
        <f t="shared" si="253"/>
        <v>4592.5709593384381</v>
      </c>
      <c r="V1251" s="34"/>
      <c r="W1251" s="34"/>
      <c r="X1251" s="34"/>
      <c r="Y1251" s="34"/>
      <c r="Z1251" s="34"/>
      <c r="AA1251" s="34"/>
      <c r="AB1251" s="34"/>
      <c r="AC1251" s="34"/>
      <c r="AD1251" s="34"/>
      <c r="AE1251" s="34"/>
      <c r="AF1251" s="34"/>
      <c r="AG1251" s="34"/>
    </row>
    <row r="1252" spans="2:33" x14ac:dyDescent="0.75">
      <c r="B1252" s="6" t="s">
        <v>10</v>
      </c>
      <c r="C1252" s="6">
        <v>1248</v>
      </c>
      <c r="D1252" s="6">
        <v>226</v>
      </c>
      <c r="E1252" s="6">
        <f t="shared" si="247"/>
        <v>24.083333333333332</v>
      </c>
      <c r="F1252" s="12">
        <v>86.7</v>
      </c>
      <c r="G1252" s="12">
        <f t="shared" si="254"/>
        <v>-0.19444444444444464</v>
      </c>
      <c r="H1252" s="12">
        <f t="shared" si="248"/>
        <v>-0.70000000000000284</v>
      </c>
      <c r="I1252" s="12">
        <f>'Vehicle Data'!$B$6*'WLTP Calculations'!G1252</f>
        <v>-56.91116666666673</v>
      </c>
      <c r="J1252" s="12">
        <f>'Vehicle Data'!$B$6*9.81*'Vehicle Data'!$B$8</f>
        <v>57.42499320000001</v>
      </c>
      <c r="K1252" s="12">
        <f>0.5*(1.225*'Vehicle Data'!B$9*'Vehicle Data'!B$7*'WLTP Calculations'!F1252)</f>
        <v>10.514542500000001</v>
      </c>
      <c r="L1252" s="12">
        <f t="shared" si="255"/>
        <v>1.102836903333328E-2</v>
      </c>
      <c r="M1252" s="12">
        <f t="shared" si="256"/>
        <v>0.26559988755277647</v>
      </c>
      <c r="N1252" s="12">
        <f t="shared" si="257"/>
        <v>0.26351369125786905</v>
      </c>
      <c r="O1252" s="12">
        <f t="shared" si="249"/>
        <v>59.817607915536279</v>
      </c>
      <c r="P1252" s="12">
        <f t="shared" si="250"/>
        <v>0</v>
      </c>
      <c r="Q1252" s="9">
        <f t="shared" si="258"/>
        <v>213934.79637054689</v>
      </c>
      <c r="R1252" s="9">
        <f t="shared" si="251"/>
        <v>213.93479637054688</v>
      </c>
      <c r="S1252" s="9">
        <f t="shared" si="259"/>
        <v>70654.937835975972</v>
      </c>
      <c r="T1252" s="38">
        <f t="shared" si="252"/>
        <v>70.654937835975971</v>
      </c>
      <c r="U1252" s="38">
        <f t="shared" si="253"/>
        <v>4592.5709593384381</v>
      </c>
      <c r="V1252" s="34"/>
      <c r="W1252" s="34"/>
      <c r="X1252" s="34"/>
      <c r="Y1252" s="34"/>
      <c r="Z1252" s="34"/>
      <c r="AA1252" s="34"/>
      <c r="AB1252" s="34"/>
      <c r="AC1252" s="34"/>
      <c r="AD1252" s="34"/>
      <c r="AE1252" s="34"/>
      <c r="AF1252" s="34"/>
      <c r="AG1252" s="34"/>
    </row>
    <row r="1253" spans="2:33" x14ac:dyDescent="0.75">
      <c r="B1253" s="6" t="s">
        <v>10</v>
      </c>
      <c r="C1253" s="6">
        <v>1249</v>
      </c>
      <c r="D1253" s="6">
        <v>227</v>
      </c>
      <c r="E1253" s="6">
        <f t="shared" si="247"/>
        <v>23.888888888888889</v>
      </c>
      <c r="F1253" s="12">
        <v>86</v>
      </c>
      <c r="G1253" s="12">
        <f t="shared" si="254"/>
        <v>-0.19444444444444464</v>
      </c>
      <c r="H1253" s="12">
        <f t="shared" si="248"/>
        <v>-0.70000000000000284</v>
      </c>
      <c r="I1253" s="12">
        <f>'Vehicle Data'!$B$6*'WLTP Calculations'!G1253</f>
        <v>-56.91116666666673</v>
      </c>
      <c r="J1253" s="12">
        <f>'Vehicle Data'!$B$6*9.81*'Vehicle Data'!$B$8</f>
        <v>57.42499320000001</v>
      </c>
      <c r="K1253" s="12">
        <f>0.5*(1.225*'Vehicle Data'!B$9*'Vehicle Data'!B$7*'WLTP Calculations'!F1253)</f>
        <v>10.429650000000001</v>
      </c>
      <c r="L1253" s="12">
        <f t="shared" si="255"/>
        <v>1.0943476533333281E-2</v>
      </c>
      <c r="M1253" s="12">
        <f t="shared" si="256"/>
        <v>0.26142749496296169</v>
      </c>
      <c r="N1253" s="12">
        <f t="shared" si="257"/>
        <v>0.30751775114490748</v>
      </c>
      <c r="O1253" s="12">
        <f t="shared" si="249"/>
        <v>70.114047261038905</v>
      </c>
      <c r="P1253" s="12">
        <f t="shared" si="250"/>
        <v>0</v>
      </c>
      <c r="Q1253" s="9">
        <f t="shared" si="258"/>
        <v>214004.91041780793</v>
      </c>
      <c r="R1253" s="9">
        <f t="shared" si="251"/>
        <v>214.00491041780793</v>
      </c>
      <c r="S1253" s="9">
        <f t="shared" si="259"/>
        <v>70654.937835975972</v>
      </c>
      <c r="T1253" s="38">
        <f t="shared" si="252"/>
        <v>70.654937835975971</v>
      </c>
      <c r="U1253" s="38">
        <f t="shared" si="253"/>
        <v>4592.5709593384381</v>
      </c>
      <c r="V1253" s="34"/>
      <c r="W1253" s="34"/>
      <c r="X1253" s="34"/>
      <c r="Y1253" s="34"/>
      <c r="Z1253" s="34"/>
      <c r="AA1253" s="34"/>
      <c r="AB1253" s="34"/>
      <c r="AC1253" s="34"/>
      <c r="AD1253" s="34"/>
      <c r="AE1253" s="34"/>
      <c r="AF1253" s="34"/>
      <c r="AG1253" s="34"/>
    </row>
    <row r="1254" spans="2:33" x14ac:dyDescent="0.75">
      <c r="B1254" s="6" t="s">
        <v>10</v>
      </c>
      <c r="C1254" s="6">
        <v>1250</v>
      </c>
      <c r="D1254" s="6">
        <v>228</v>
      </c>
      <c r="E1254" s="6">
        <f t="shared" si="247"/>
        <v>23.694444444444443</v>
      </c>
      <c r="F1254" s="12">
        <v>85.3</v>
      </c>
      <c r="G1254" s="12">
        <f t="shared" si="254"/>
        <v>-0.18055555555555536</v>
      </c>
      <c r="H1254" s="12">
        <f t="shared" si="248"/>
        <v>-0.64999999999999858</v>
      </c>
      <c r="I1254" s="12">
        <f>'Vehicle Data'!$B$6*'WLTP Calculations'!G1254</f>
        <v>-52.846083333333283</v>
      </c>
      <c r="J1254" s="12">
        <f>'Vehicle Data'!$B$6*9.81*'Vehicle Data'!$B$8</f>
        <v>57.42499320000001</v>
      </c>
      <c r="K1254" s="12">
        <f>0.5*(1.225*'Vehicle Data'!B$9*'Vehicle Data'!B$7*'WLTP Calculations'!F1254)</f>
        <v>10.3447575</v>
      </c>
      <c r="L1254" s="12">
        <f t="shared" si="255"/>
        <v>1.4923667366666728E-2</v>
      </c>
      <c r="M1254" s="12">
        <f t="shared" si="256"/>
        <v>0.35360800732685327</v>
      </c>
      <c r="N1254" s="12">
        <f t="shared" si="257"/>
        <v>0.39932955766203987</v>
      </c>
      <c r="O1254" s="12">
        <f t="shared" si="249"/>
        <v>91.446468704607128</v>
      </c>
      <c r="P1254" s="12">
        <f t="shared" si="250"/>
        <v>0</v>
      </c>
      <c r="Q1254" s="9">
        <f t="shared" si="258"/>
        <v>214096.35688651254</v>
      </c>
      <c r="R1254" s="9">
        <f t="shared" si="251"/>
        <v>214.09635688651255</v>
      </c>
      <c r="S1254" s="9">
        <f t="shared" si="259"/>
        <v>70654.937835975972</v>
      </c>
      <c r="T1254" s="38">
        <f t="shared" si="252"/>
        <v>70.654937835975971</v>
      </c>
      <c r="U1254" s="38">
        <f t="shared" si="253"/>
        <v>4592.5709593384381</v>
      </c>
      <c r="V1254" s="34"/>
      <c r="W1254" s="34"/>
      <c r="X1254" s="34"/>
      <c r="Y1254" s="34"/>
      <c r="Z1254" s="34"/>
      <c r="AA1254" s="34"/>
      <c r="AB1254" s="34"/>
      <c r="AC1254" s="34"/>
      <c r="AD1254" s="34"/>
      <c r="AE1254" s="34"/>
      <c r="AF1254" s="34"/>
      <c r="AG1254" s="34"/>
    </row>
    <row r="1255" spans="2:33" x14ac:dyDescent="0.75">
      <c r="B1255" s="6" t="s">
        <v>10</v>
      </c>
      <c r="C1255" s="6">
        <v>1251</v>
      </c>
      <c r="D1255" s="6">
        <v>229</v>
      </c>
      <c r="E1255" s="6">
        <f t="shared" si="247"/>
        <v>23.527777777777779</v>
      </c>
      <c r="F1255" s="12">
        <v>84.7</v>
      </c>
      <c r="G1255" s="12">
        <f t="shared" si="254"/>
        <v>-0.16666666666666607</v>
      </c>
      <c r="H1255" s="12">
        <f t="shared" si="248"/>
        <v>-0.60000000000000142</v>
      </c>
      <c r="I1255" s="12">
        <f>'Vehicle Data'!$B$6*'WLTP Calculations'!G1255</f>
        <v>-48.780999999999835</v>
      </c>
      <c r="J1255" s="12">
        <f>'Vehicle Data'!$B$6*9.81*'Vehicle Data'!$B$8</f>
        <v>57.42499320000001</v>
      </c>
      <c r="K1255" s="12">
        <f>0.5*(1.225*'Vehicle Data'!B$9*'Vehicle Data'!B$7*'WLTP Calculations'!F1255)</f>
        <v>10.271992500000001</v>
      </c>
      <c r="L1255" s="12">
        <f t="shared" si="255"/>
        <v>1.8915985700000179E-2</v>
      </c>
      <c r="M1255" s="12">
        <f t="shared" si="256"/>
        <v>0.44505110799722647</v>
      </c>
      <c r="N1255" s="12">
        <f t="shared" si="257"/>
        <v>0.44262484023055365</v>
      </c>
      <c r="O1255" s="12">
        <f t="shared" si="249"/>
        <v>101.80371325302734</v>
      </c>
      <c r="P1255" s="12">
        <f t="shared" si="250"/>
        <v>0</v>
      </c>
      <c r="Q1255" s="9">
        <f t="shared" si="258"/>
        <v>214198.16059976557</v>
      </c>
      <c r="R1255" s="9">
        <f t="shared" si="251"/>
        <v>214.19816059976557</v>
      </c>
      <c r="S1255" s="9">
        <f t="shared" si="259"/>
        <v>70654.937835975972</v>
      </c>
      <c r="T1255" s="38">
        <f t="shared" si="252"/>
        <v>70.654937835975971</v>
      </c>
      <c r="U1255" s="38">
        <f t="shared" si="253"/>
        <v>4592.5709593384381</v>
      </c>
      <c r="V1255" s="34"/>
      <c r="W1255" s="34"/>
      <c r="X1255" s="34"/>
      <c r="Y1255" s="34"/>
      <c r="Z1255" s="34"/>
      <c r="AA1255" s="34"/>
      <c r="AB1255" s="34"/>
      <c r="AC1255" s="34"/>
      <c r="AD1255" s="34"/>
      <c r="AE1255" s="34"/>
      <c r="AF1255" s="34"/>
      <c r="AG1255" s="34"/>
    </row>
    <row r="1256" spans="2:33" x14ac:dyDescent="0.75">
      <c r="B1256" s="6" t="s">
        <v>10</v>
      </c>
      <c r="C1256" s="6">
        <v>1252</v>
      </c>
      <c r="D1256" s="6">
        <v>230</v>
      </c>
      <c r="E1256" s="6">
        <f t="shared" si="247"/>
        <v>23.361111111111111</v>
      </c>
      <c r="F1256" s="12">
        <v>84.1</v>
      </c>
      <c r="G1256" s="12">
        <f t="shared" si="254"/>
        <v>-0.16666666666666785</v>
      </c>
      <c r="H1256" s="12">
        <f t="shared" si="248"/>
        <v>-0.60000000000000142</v>
      </c>
      <c r="I1256" s="12">
        <f>'Vehicle Data'!$B$6*'WLTP Calculations'!G1256</f>
        <v>-48.781000000000354</v>
      </c>
      <c r="J1256" s="12">
        <f>'Vehicle Data'!$B$6*9.81*'Vehicle Data'!$B$8</f>
        <v>57.42499320000001</v>
      </c>
      <c r="K1256" s="12">
        <f>0.5*(1.225*'Vehicle Data'!B$9*'Vehicle Data'!B$7*'WLTP Calculations'!F1256)</f>
        <v>10.199227499999999</v>
      </c>
      <c r="L1256" s="12">
        <f t="shared" si="255"/>
        <v>1.8843220699999656E-2</v>
      </c>
      <c r="M1256" s="12">
        <f t="shared" si="256"/>
        <v>0.44019857246388083</v>
      </c>
      <c r="N1256" s="12">
        <f t="shared" si="257"/>
        <v>0.43778443219722024</v>
      </c>
      <c r="O1256" s="12">
        <f t="shared" si="249"/>
        <v>101.12820383755788</v>
      </c>
      <c r="P1256" s="12">
        <f t="shared" si="250"/>
        <v>0</v>
      </c>
      <c r="Q1256" s="9">
        <f t="shared" si="258"/>
        <v>214299.28880360312</v>
      </c>
      <c r="R1256" s="9">
        <f t="shared" si="251"/>
        <v>214.29928880360313</v>
      </c>
      <c r="S1256" s="9">
        <f t="shared" si="259"/>
        <v>70654.937835975972</v>
      </c>
      <c r="T1256" s="38">
        <f t="shared" si="252"/>
        <v>70.654937835975971</v>
      </c>
      <c r="U1256" s="38">
        <f t="shared" si="253"/>
        <v>4592.5709593384381</v>
      </c>
      <c r="V1256" s="34"/>
      <c r="W1256" s="34"/>
      <c r="X1256" s="34"/>
      <c r="Y1256" s="34"/>
      <c r="Z1256" s="34"/>
      <c r="AA1256" s="34"/>
      <c r="AB1256" s="34"/>
      <c r="AC1256" s="34"/>
      <c r="AD1256" s="34"/>
      <c r="AE1256" s="34"/>
      <c r="AF1256" s="34"/>
      <c r="AG1256" s="34"/>
    </row>
    <row r="1257" spans="2:33" x14ac:dyDescent="0.75">
      <c r="B1257" s="6" t="s">
        <v>10</v>
      </c>
      <c r="C1257" s="6">
        <v>1253</v>
      </c>
      <c r="D1257" s="6">
        <v>231</v>
      </c>
      <c r="E1257" s="6">
        <f t="shared" si="247"/>
        <v>23.194444444444443</v>
      </c>
      <c r="F1257" s="12">
        <v>83.5</v>
      </c>
      <c r="G1257" s="12">
        <f t="shared" si="254"/>
        <v>-0.16666666666666607</v>
      </c>
      <c r="H1257" s="12">
        <f t="shared" si="248"/>
        <v>-0.59999999999999432</v>
      </c>
      <c r="I1257" s="12">
        <f>'Vehicle Data'!$B$6*'WLTP Calculations'!G1257</f>
        <v>-48.780999999999835</v>
      </c>
      <c r="J1257" s="12">
        <f>'Vehicle Data'!$B$6*9.81*'Vehicle Data'!$B$8</f>
        <v>57.42499320000001</v>
      </c>
      <c r="K1257" s="12">
        <f>0.5*(1.225*'Vehicle Data'!B$9*'Vehicle Data'!B$7*'WLTP Calculations'!F1257)</f>
        <v>10.126462500000001</v>
      </c>
      <c r="L1257" s="12">
        <f t="shared" si="255"/>
        <v>1.8770455700000178E-2</v>
      </c>
      <c r="M1257" s="12">
        <f t="shared" si="256"/>
        <v>0.43537029193055965</v>
      </c>
      <c r="N1257" s="12">
        <f t="shared" si="257"/>
        <v>0.43296827916389297</v>
      </c>
      <c r="O1257" s="12">
        <f t="shared" si="249"/>
        <v>100.44864076602317</v>
      </c>
      <c r="P1257" s="12">
        <f t="shared" si="250"/>
        <v>0</v>
      </c>
      <c r="Q1257" s="9">
        <f t="shared" si="258"/>
        <v>214399.73744436915</v>
      </c>
      <c r="R1257" s="9">
        <f t="shared" si="251"/>
        <v>214.39973744436915</v>
      </c>
      <c r="S1257" s="9">
        <f t="shared" si="259"/>
        <v>70654.937835975972</v>
      </c>
      <c r="T1257" s="38">
        <f t="shared" si="252"/>
        <v>70.654937835975971</v>
      </c>
      <c r="U1257" s="38">
        <f t="shared" si="253"/>
        <v>4592.5709593384381</v>
      </c>
      <c r="V1257" s="34"/>
      <c r="W1257" s="34"/>
      <c r="X1257" s="34"/>
      <c r="Y1257" s="34"/>
      <c r="Z1257" s="34"/>
      <c r="AA1257" s="34"/>
      <c r="AB1257" s="34"/>
      <c r="AC1257" s="34"/>
      <c r="AD1257" s="34"/>
      <c r="AE1257" s="34"/>
      <c r="AF1257" s="34"/>
      <c r="AG1257" s="34"/>
    </row>
    <row r="1258" spans="2:33" x14ac:dyDescent="0.75">
      <c r="B1258" s="6" t="s">
        <v>10</v>
      </c>
      <c r="C1258" s="6">
        <v>1254</v>
      </c>
      <c r="D1258" s="6">
        <v>232</v>
      </c>
      <c r="E1258" s="6">
        <f t="shared" si="247"/>
        <v>23.027777777777779</v>
      </c>
      <c r="F1258" s="12">
        <v>82.9</v>
      </c>
      <c r="G1258" s="12">
        <f t="shared" si="254"/>
        <v>-0.16666666666666607</v>
      </c>
      <c r="H1258" s="12">
        <f t="shared" si="248"/>
        <v>-0.60000000000000142</v>
      </c>
      <c r="I1258" s="12">
        <f>'Vehicle Data'!$B$6*'WLTP Calculations'!G1258</f>
        <v>-48.780999999999835</v>
      </c>
      <c r="J1258" s="12">
        <f>'Vehicle Data'!$B$6*9.81*'Vehicle Data'!$B$8</f>
        <v>57.42499320000001</v>
      </c>
      <c r="K1258" s="12">
        <f>0.5*(1.225*'Vehicle Data'!B$9*'Vehicle Data'!B$7*'WLTP Calculations'!F1258)</f>
        <v>10.053697500000002</v>
      </c>
      <c r="L1258" s="12">
        <f t="shared" si="255"/>
        <v>1.8697690700000175E-2</v>
      </c>
      <c r="M1258" s="12">
        <f t="shared" si="256"/>
        <v>0.43056626639722628</v>
      </c>
      <c r="N1258" s="12">
        <f t="shared" si="257"/>
        <v>0.42817638113055956</v>
      </c>
      <c r="O1258" s="12">
        <f t="shared" si="249"/>
        <v>99.765096803420377</v>
      </c>
      <c r="P1258" s="12">
        <f t="shared" si="250"/>
        <v>0</v>
      </c>
      <c r="Q1258" s="9">
        <f t="shared" si="258"/>
        <v>214499.50254117258</v>
      </c>
      <c r="R1258" s="9">
        <f t="shared" si="251"/>
        <v>214.49950254117257</v>
      </c>
      <c r="S1258" s="9">
        <f t="shared" si="259"/>
        <v>70654.937835975972</v>
      </c>
      <c r="T1258" s="38">
        <f t="shared" si="252"/>
        <v>70.654937835975971</v>
      </c>
      <c r="U1258" s="38">
        <f t="shared" si="253"/>
        <v>4592.5709593384381</v>
      </c>
      <c r="V1258" s="34"/>
      <c r="W1258" s="34"/>
      <c r="X1258" s="34"/>
      <c r="Y1258" s="34"/>
      <c r="Z1258" s="34"/>
      <c r="AA1258" s="34"/>
      <c r="AB1258" s="34"/>
      <c r="AC1258" s="34"/>
      <c r="AD1258" s="34"/>
      <c r="AE1258" s="34"/>
      <c r="AF1258" s="34"/>
      <c r="AG1258" s="34"/>
    </row>
    <row r="1259" spans="2:33" x14ac:dyDescent="0.75">
      <c r="B1259" s="6" t="s">
        <v>10</v>
      </c>
      <c r="C1259" s="6">
        <v>1255</v>
      </c>
      <c r="D1259" s="6">
        <v>233</v>
      </c>
      <c r="E1259" s="6">
        <f t="shared" si="247"/>
        <v>22.861111111111111</v>
      </c>
      <c r="F1259" s="12">
        <v>82.3</v>
      </c>
      <c r="G1259" s="12">
        <f t="shared" si="254"/>
        <v>-0.16666666666666607</v>
      </c>
      <c r="H1259" s="12">
        <f t="shared" si="248"/>
        <v>-0.60000000000000142</v>
      </c>
      <c r="I1259" s="12">
        <f>'Vehicle Data'!$B$6*'WLTP Calculations'!G1259</f>
        <v>-48.780999999999835</v>
      </c>
      <c r="J1259" s="12">
        <f>'Vehicle Data'!$B$6*9.81*'Vehicle Data'!$B$8</f>
        <v>57.42499320000001</v>
      </c>
      <c r="K1259" s="12">
        <f>0.5*(1.225*'Vehicle Data'!B$9*'Vehicle Data'!B$7*'WLTP Calculations'!F1259)</f>
        <v>9.9809324999999998</v>
      </c>
      <c r="L1259" s="12">
        <f t="shared" si="255"/>
        <v>1.8624925700000176E-2</v>
      </c>
      <c r="M1259" s="12">
        <f t="shared" si="256"/>
        <v>0.42578649586389289</v>
      </c>
      <c r="N1259" s="12">
        <f t="shared" si="257"/>
        <v>0.42340873809722035</v>
      </c>
      <c r="O1259" s="12">
        <f t="shared" si="249"/>
        <v>99.077644714749567</v>
      </c>
      <c r="P1259" s="12">
        <f t="shared" si="250"/>
        <v>0</v>
      </c>
      <c r="Q1259" s="9">
        <f t="shared" si="258"/>
        <v>214598.58018588732</v>
      </c>
      <c r="R1259" s="9">
        <f t="shared" si="251"/>
        <v>214.59858018588733</v>
      </c>
      <c r="S1259" s="9">
        <f t="shared" si="259"/>
        <v>70654.937835975972</v>
      </c>
      <c r="T1259" s="38">
        <f t="shared" si="252"/>
        <v>70.654937835975971</v>
      </c>
      <c r="U1259" s="38">
        <f t="shared" si="253"/>
        <v>4592.5709593384381</v>
      </c>
      <c r="V1259" s="34"/>
      <c r="W1259" s="34"/>
      <c r="X1259" s="34"/>
      <c r="Y1259" s="34"/>
      <c r="Z1259" s="34"/>
      <c r="AA1259" s="34"/>
      <c r="AB1259" s="34"/>
      <c r="AC1259" s="34"/>
      <c r="AD1259" s="34"/>
      <c r="AE1259" s="34"/>
      <c r="AF1259" s="34"/>
      <c r="AG1259" s="34"/>
    </row>
    <row r="1260" spans="2:33" x14ac:dyDescent="0.75">
      <c r="B1260" s="6" t="s">
        <v>10</v>
      </c>
      <c r="C1260" s="6">
        <v>1256</v>
      </c>
      <c r="D1260" s="6">
        <v>234</v>
      </c>
      <c r="E1260" s="6">
        <f t="shared" si="247"/>
        <v>22.694444444444446</v>
      </c>
      <c r="F1260" s="12">
        <v>81.7</v>
      </c>
      <c r="G1260" s="12">
        <f t="shared" si="254"/>
        <v>-0.16666666666666785</v>
      </c>
      <c r="H1260" s="12">
        <f t="shared" si="248"/>
        <v>-0.60000000000000142</v>
      </c>
      <c r="I1260" s="12">
        <f>'Vehicle Data'!$B$6*'WLTP Calculations'!G1260</f>
        <v>-48.781000000000354</v>
      </c>
      <c r="J1260" s="12">
        <f>'Vehicle Data'!$B$6*9.81*'Vehicle Data'!$B$8</f>
        <v>57.42499320000001</v>
      </c>
      <c r="K1260" s="12">
        <f>0.5*(1.225*'Vehicle Data'!B$9*'Vehicle Data'!B$7*'WLTP Calculations'!F1260)</f>
        <v>9.9081675000000011</v>
      </c>
      <c r="L1260" s="12">
        <f t="shared" si="255"/>
        <v>1.8552160699999657E-2</v>
      </c>
      <c r="M1260" s="12">
        <f t="shared" si="256"/>
        <v>0.42103098033054781</v>
      </c>
      <c r="N1260" s="12">
        <f t="shared" si="257"/>
        <v>0.41866535006388117</v>
      </c>
      <c r="O1260" s="12">
        <f t="shared" si="249"/>
        <v>98.38635726501208</v>
      </c>
      <c r="P1260" s="12">
        <f t="shared" si="250"/>
        <v>0</v>
      </c>
      <c r="Q1260" s="9">
        <f t="shared" si="258"/>
        <v>214696.96654315232</v>
      </c>
      <c r="R1260" s="9">
        <f t="shared" si="251"/>
        <v>214.69696654315231</v>
      </c>
      <c r="S1260" s="9">
        <f t="shared" si="259"/>
        <v>70654.937835975972</v>
      </c>
      <c r="T1260" s="38">
        <f t="shared" si="252"/>
        <v>70.654937835975971</v>
      </c>
      <c r="U1260" s="38">
        <f t="shared" si="253"/>
        <v>4592.5709593384381</v>
      </c>
      <c r="V1260" s="34"/>
      <c r="W1260" s="34"/>
      <c r="X1260" s="34"/>
      <c r="Y1260" s="34"/>
      <c r="Z1260" s="34"/>
      <c r="AA1260" s="34"/>
      <c r="AB1260" s="34"/>
      <c r="AC1260" s="34"/>
      <c r="AD1260" s="34"/>
      <c r="AE1260" s="34"/>
      <c r="AF1260" s="34"/>
      <c r="AG1260" s="34"/>
    </row>
    <row r="1261" spans="2:33" x14ac:dyDescent="0.75">
      <c r="B1261" s="6" t="s">
        <v>10</v>
      </c>
      <c r="C1261" s="6">
        <v>1257</v>
      </c>
      <c r="D1261" s="6">
        <v>235</v>
      </c>
      <c r="E1261" s="6">
        <f t="shared" si="247"/>
        <v>22.527777777777775</v>
      </c>
      <c r="F1261" s="12">
        <v>81.099999999999994</v>
      </c>
      <c r="G1261" s="12">
        <f t="shared" si="254"/>
        <v>-0.16666666666666785</v>
      </c>
      <c r="H1261" s="12">
        <f t="shared" si="248"/>
        <v>-0.60000000000000142</v>
      </c>
      <c r="I1261" s="12">
        <f>'Vehicle Data'!$B$6*'WLTP Calculations'!G1261</f>
        <v>-48.781000000000354</v>
      </c>
      <c r="J1261" s="12">
        <f>'Vehicle Data'!$B$6*9.81*'Vehicle Data'!$B$8</f>
        <v>57.42499320000001</v>
      </c>
      <c r="K1261" s="12">
        <f>0.5*(1.225*'Vehicle Data'!B$9*'Vehicle Data'!B$7*'WLTP Calculations'!F1261)</f>
        <v>9.8354025000000007</v>
      </c>
      <c r="L1261" s="12">
        <f t="shared" si="255"/>
        <v>1.8479395699999658E-2</v>
      </c>
      <c r="M1261" s="12">
        <f t="shared" si="256"/>
        <v>0.41629971979721447</v>
      </c>
      <c r="N1261" s="12">
        <f t="shared" si="257"/>
        <v>0.4139462170305595</v>
      </c>
      <c r="O1261" s="12">
        <f t="shared" si="249"/>
        <v>97.69130721921205</v>
      </c>
      <c r="P1261" s="12">
        <f t="shared" si="250"/>
        <v>0</v>
      </c>
      <c r="Q1261" s="9">
        <f t="shared" si="258"/>
        <v>214794.65785037153</v>
      </c>
      <c r="R1261" s="9">
        <f t="shared" si="251"/>
        <v>214.79465785037152</v>
      </c>
      <c r="S1261" s="9">
        <f t="shared" si="259"/>
        <v>70654.937835975972</v>
      </c>
      <c r="T1261" s="38">
        <f t="shared" si="252"/>
        <v>70.654937835975971</v>
      </c>
      <c r="U1261" s="38">
        <f t="shared" si="253"/>
        <v>4592.5709593384381</v>
      </c>
      <c r="V1261" s="34"/>
      <c r="W1261" s="34"/>
      <c r="X1261" s="34"/>
      <c r="Y1261" s="34"/>
      <c r="Z1261" s="34"/>
      <c r="AA1261" s="34"/>
      <c r="AB1261" s="34"/>
      <c r="AC1261" s="34"/>
      <c r="AD1261" s="34"/>
      <c r="AE1261" s="34"/>
      <c r="AF1261" s="34"/>
      <c r="AG1261" s="34"/>
    </row>
    <row r="1262" spans="2:33" x14ac:dyDescent="0.75">
      <c r="B1262" s="6" t="s">
        <v>10</v>
      </c>
      <c r="C1262" s="6">
        <v>1258</v>
      </c>
      <c r="D1262" s="6">
        <v>236</v>
      </c>
      <c r="E1262" s="6">
        <f t="shared" si="247"/>
        <v>22.361111111111111</v>
      </c>
      <c r="F1262" s="12">
        <v>80.5</v>
      </c>
      <c r="G1262" s="12">
        <f t="shared" si="254"/>
        <v>-0.1666666666666643</v>
      </c>
      <c r="H1262" s="12">
        <f t="shared" si="248"/>
        <v>-0.59999999999999432</v>
      </c>
      <c r="I1262" s="12">
        <f>'Vehicle Data'!$B$6*'WLTP Calculations'!G1262</f>
        <v>-48.78099999999931</v>
      </c>
      <c r="J1262" s="12">
        <f>'Vehicle Data'!$B$6*9.81*'Vehicle Data'!$B$8</f>
        <v>57.42499320000001</v>
      </c>
      <c r="K1262" s="12">
        <f>0.5*(1.225*'Vehicle Data'!B$9*'Vehicle Data'!B$7*'WLTP Calculations'!F1262)</f>
        <v>9.7626375000000003</v>
      </c>
      <c r="L1262" s="12">
        <f t="shared" si="255"/>
        <v>1.84066307000007E-2</v>
      </c>
      <c r="M1262" s="12">
        <f t="shared" si="256"/>
        <v>0.41159271426390454</v>
      </c>
      <c r="N1262" s="12">
        <f t="shared" si="257"/>
        <v>0.4543624720990852</v>
      </c>
      <c r="O1262" s="12">
        <f t="shared" si="249"/>
        <v>107.68390588748319</v>
      </c>
      <c r="P1262" s="12">
        <f t="shared" si="250"/>
        <v>0</v>
      </c>
      <c r="Q1262" s="9">
        <f t="shared" si="258"/>
        <v>214902.341756259</v>
      </c>
      <c r="R1262" s="9">
        <f t="shared" si="251"/>
        <v>214.90234175625901</v>
      </c>
      <c r="S1262" s="9">
        <f t="shared" si="259"/>
        <v>70654.937835975972</v>
      </c>
      <c r="T1262" s="38">
        <f t="shared" si="252"/>
        <v>70.654937835975971</v>
      </c>
      <c r="U1262" s="38">
        <f t="shared" si="253"/>
        <v>4592.5709593384381</v>
      </c>
      <c r="V1262" s="34"/>
      <c r="W1262" s="34"/>
      <c r="X1262" s="34"/>
      <c r="Y1262" s="34"/>
      <c r="Z1262" s="34"/>
      <c r="AA1262" s="34"/>
      <c r="AB1262" s="34"/>
      <c r="AC1262" s="34"/>
      <c r="AD1262" s="34"/>
      <c r="AE1262" s="34"/>
      <c r="AF1262" s="34"/>
      <c r="AG1262" s="34"/>
    </row>
    <row r="1263" spans="2:33" x14ac:dyDescent="0.75">
      <c r="B1263" s="6" t="s">
        <v>10</v>
      </c>
      <c r="C1263" s="6">
        <v>1259</v>
      </c>
      <c r="D1263" s="6">
        <v>237</v>
      </c>
      <c r="E1263" s="6">
        <f t="shared" si="247"/>
        <v>22.194444444444446</v>
      </c>
      <c r="F1263" s="12">
        <v>79.900000000000006</v>
      </c>
      <c r="G1263" s="12">
        <f t="shared" si="254"/>
        <v>-0.15277777777777679</v>
      </c>
      <c r="H1263" s="12">
        <f t="shared" si="248"/>
        <v>-0.54999999999999716</v>
      </c>
      <c r="I1263" s="12">
        <f>'Vehicle Data'!$B$6*'WLTP Calculations'!G1263</f>
        <v>-44.715916666666381</v>
      </c>
      <c r="J1263" s="12">
        <f>'Vehicle Data'!$B$6*9.81*'Vehicle Data'!$B$8</f>
        <v>57.42499320000001</v>
      </c>
      <c r="K1263" s="12">
        <f>0.5*(1.225*'Vehicle Data'!B$9*'Vehicle Data'!B$7*'WLTP Calculations'!F1263)</f>
        <v>9.6898725000000017</v>
      </c>
      <c r="L1263" s="12">
        <f t="shared" si="255"/>
        <v>2.2398949033333629E-2</v>
      </c>
      <c r="M1263" s="12">
        <f t="shared" si="256"/>
        <v>0.49713222993426587</v>
      </c>
      <c r="N1263" s="12">
        <f t="shared" si="257"/>
        <v>0.58456572178379407</v>
      </c>
      <c r="O1263" s="12">
        <f t="shared" si="249"/>
        <v>139.12664178454298</v>
      </c>
      <c r="P1263" s="12">
        <f t="shared" si="250"/>
        <v>0</v>
      </c>
      <c r="Q1263" s="9">
        <f t="shared" si="258"/>
        <v>215041.46839804354</v>
      </c>
      <c r="R1263" s="9">
        <f t="shared" si="251"/>
        <v>215.04146839804355</v>
      </c>
      <c r="S1263" s="9">
        <f t="shared" si="259"/>
        <v>70654.937835975972</v>
      </c>
      <c r="T1263" s="38">
        <f t="shared" si="252"/>
        <v>70.654937835975971</v>
      </c>
      <c r="U1263" s="38">
        <f t="shared" si="253"/>
        <v>4592.5709593384381</v>
      </c>
      <c r="V1263" s="34"/>
      <c r="W1263" s="34"/>
      <c r="X1263" s="34"/>
      <c r="Y1263" s="34"/>
      <c r="Z1263" s="34"/>
      <c r="AA1263" s="34"/>
      <c r="AB1263" s="34"/>
      <c r="AC1263" s="34"/>
      <c r="AD1263" s="34"/>
      <c r="AE1263" s="34"/>
      <c r="AF1263" s="34"/>
      <c r="AG1263" s="34"/>
    </row>
    <row r="1264" spans="2:33" x14ac:dyDescent="0.75">
      <c r="B1264" s="6" t="s">
        <v>10</v>
      </c>
      <c r="C1264" s="6">
        <v>1260</v>
      </c>
      <c r="D1264" s="6">
        <v>238</v>
      </c>
      <c r="E1264" s="6">
        <f t="shared" si="247"/>
        <v>22.055555555555557</v>
      </c>
      <c r="F1264" s="12">
        <v>79.400000000000006</v>
      </c>
      <c r="G1264" s="12">
        <f t="shared" si="254"/>
        <v>-0.12500000000000178</v>
      </c>
      <c r="H1264" s="12">
        <f t="shared" si="248"/>
        <v>-0.45000000000000284</v>
      </c>
      <c r="I1264" s="12">
        <f>'Vehicle Data'!$B$6*'WLTP Calculations'!G1264</f>
        <v>-36.585750000000523</v>
      </c>
      <c r="J1264" s="12">
        <f>'Vehicle Data'!$B$6*9.81*'Vehicle Data'!$B$8</f>
        <v>57.42499320000001</v>
      </c>
      <c r="K1264" s="12">
        <f>0.5*(1.225*'Vehicle Data'!B$9*'Vehicle Data'!B$7*'WLTP Calculations'!F1264)</f>
        <v>9.6292350000000013</v>
      </c>
      <c r="L1264" s="12">
        <f t="shared" si="255"/>
        <v>3.0468478199999489E-2</v>
      </c>
      <c r="M1264" s="12">
        <f t="shared" si="256"/>
        <v>0.67199921363332216</v>
      </c>
      <c r="N1264" s="12">
        <f t="shared" si="257"/>
        <v>0.75898025327036167</v>
      </c>
      <c r="O1264" s="12">
        <f t="shared" si="249"/>
        <v>181.39628053161644</v>
      </c>
      <c r="P1264" s="12">
        <f t="shared" si="250"/>
        <v>0</v>
      </c>
      <c r="Q1264" s="9">
        <f t="shared" si="258"/>
        <v>215222.86467857516</v>
      </c>
      <c r="R1264" s="9">
        <f t="shared" si="251"/>
        <v>215.22286467857515</v>
      </c>
      <c r="S1264" s="9">
        <f t="shared" si="259"/>
        <v>70654.937835975972</v>
      </c>
      <c r="T1264" s="38">
        <f t="shared" si="252"/>
        <v>70.654937835975971</v>
      </c>
      <c r="U1264" s="38">
        <f t="shared" si="253"/>
        <v>4592.5709593384381</v>
      </c>
      <c r="V1264" s="34"/>
      <c r="W1264" s="34"/>
      <c r="X1264" s="34"/>
      <c r="Y1264" s="34"/>
      <c r="Z1264" s="34"/>
      <c r="AA1264" s="34"/>
      <c r="AB1264" s="34"/>
      <c r="AC1264" s="34"/>
      <c r="AD1264" s="34"/>
      <c r="AE1264" s="34"/>
      <c r="AF1264" s="34"/>
      <c r="AG1264" s="34"/>
    </row>
    <row r="1265" spans="2:33" x14ac:dyDescent="0.75">
      <c r="B1265" s="6" t="s">
        <v>10</v>
      </c>
      <c r="C1265" s="6">
        <v>1261</v>
      </c>
      <c r="D1265" s="6">
        <v>239</v>
      </c>
      <c r="E1265" s="6">
        <f t="shared" si="247"/>
        <v>21.944444444444443</v>
      </c>
      <c r="F1265" s="12">
        <v>79</v>
      </c>
      <c r="G1265" s="12">
        <f t="shared" si="254"/>
        <v>-9.7222222222223209E-2</v>
      </c>
      <c r="H1265" s="12">
        <f t="shared" si="248"/>
        <v>-0.35000000000000142</v>
      </c>
      <c r="I1265" s="12">
        <f>'Vehicle Data'!$B$6*'WLTP Calculations'!G1265</f>
        <v>-28.455583333333625</v>
      </c>
      <c r="J1265" s="12">
        <f>'Vehicle Data'!$B$6*9.81*'Vehicle Data'!$B$8</f>
        <v>57.42499320000001</v>
      </c>
      <c r="K1265" s="12">
        <f>0.5*(1.225*'Vehicle Data'!B$9*'Vehicle Data'!B$7*'WLTP Calculations'!F1265)</f>
        <v>9.580725000000001</v>
      </c>
      <c r="L1265" s="12">
        <f t="shared" si="255"/>
        <v>3.8550134866666384E-2</v>
      </c>
      <c r="M1265" s="12">
        <f t="shared" si="256"/>
        <v>0.84596129290740119</v>
      </c>
      <c r="N1265" s="12">
        <f t="shared" si="257"/>
        <v>1.0216918332023137</v>
      </c>
      <c r="O1265" s="12">
        <f t="shared" si="249"/>
        <v>245.2060399685553</v>
      </c>
      <c r="P1265" s="12">
        <f t="shared" si="250"/>
        <v>0</v>
      </c>
      <c r="Q1265" s="9">
        <f t="shared" si="258"/>
        <v>215468.07071854372</v>
      </c>
      <c r="R1265" s="9">
        <f t="shared" si="251"/>
        <v>215.46807071854371</v>
      </c>
      <c r="S1265" s="9">
        <f t="shared" si="259"/>
        <v>70654.937835975972</v>
      </c>
      <c r="T1265" s="38">
        <f t="shared" si="252"/>
        <v>70.654937835975971</v>
      </c>
      <c r="U1265" s="38">
        <f t="shared" si="253"/>
        <v>4592.5709593384381</v>
      </c>
      <c r="V1265" s="34"/>
      <c r="W1265" s="34"/>
      <c r="X1265" s="34"/>
      <c r="Y1265" s="34"/>
      <c r="Z1265" s="34"/>
      <c r="AA1265" s="34"/>
      <c r="AB1265" s="34"/>
      <c r="AC1265" s="34"/>
      <c r="AD1265" s="34"/>
      <c r="AE1265" s="34"/>
      <c r="AF1265" s="34"/>
      <c r="AG1265" s="34"/>
    </row>
    <row r="1266" spans="2:33" x14ac:dyDescent="0.75">
      <c r="B1266" s="6" t="s">
        <v>10</v>
      </c>
      <c r="C1266" s="6">
        <v>1262</v>
      </c>
      <c r="D1266" s="6">
        <v>240</v>
      </c>
      <c r="E1266" s="6">
        <f t="shared" si="247"/>
        <v>21.861111111111111</v>
      </c>
      <c r="F1266" s="12">
        <v>78.7</v>
      </c>
      <c r="G1266" s="12">
        <f t="shared" si="254"/>
        <v>-4.1666666666666075E-2</v>
      </c>
      <c r="H1266" s="12">
        <f t="shared" si="248"/>
        <v>-0.14999999999999858</v>
      </c>
      <c r="I1266" s="12">
        <f>'Vehicle Data'!$B$6*'WLTP Calculations'!G1266</f>
        <v>-12.195249999999827</v>
      </c>
      <c r="J1266" s="12">
        <f>'Vehicle Data'!$B$6*9.81*'Vehicle Data'!$B$8</f>
        <v>57.42499320000001</v>
      </c>
      <c r="K1266" s="12">
        <f>0.5*(1.225*'Vehicle Data'!B$9*'Vehicle Data'!B$7*'WLTP Calculations'!F1266)</f>
        <v>9.5443425000000008</v>
      </c>
      <c r="L1266" s="12">
        <f t="shared" si="255"/>
        <v>5.4774085700000183E-2</v>
      </c>
      <c r="M1266" s="12">
        <f t="shared" si="256"/>
        <v>1.1974223734972262</v>
      </c>
      <c r="N1266" s="12">
        <f t="shared" si="257"/>
        <v>1.3751568503490774</v>
      </c>
      <c r="O1266" s="12">
        <f t="shared" si="249"/>
        <v>331.41280093412763</v>
      </c>
      <c r="P1266" s="12">
        <f t="shared" si="250"/>
        <v>0</v>
      </c>
      <c r="Q1266" s="9">
        <f t="shared" si="258"/>
        <v>215799.48351947786</v>
      </c>
      <c r="R1266" s="9">
        <f t="shared" si="251"/>
        <v>215.79948351947786</v>
      </c>
      <c r="S1266" s="9">
        <f t="shared" si="259"/>
        <v>70654.937835975972</v>
      </c>
      <c r="T1266" s="38">
        <f t="shared" si="252"/>
        <v>70.654937835975971</v>
      </c>
      <c r="U1266" s="38">
        <f t="shared" si="253"/>
        <v>4592.5709593384381</v>
      </c>
      <c r="V1266" s="34"/>
      <c r="W1266" s="34"/>
      <c r="X1266" s="34"/>
      <c r="Y1266" s="34"/>
      <c r="Z1266" s="34"/>
      <c r="AA1266" s="34"/>
      <c r="AB1266" s="34"/>
      <c r="AC1266" s="34"/>
      <c r="AD1266" s="34"/>
      <c r="AE1266" s="34"/>
      <c r="AF1266" s="34"/>
      <c r="AG1266" s="34"/>
    </row>
    <row r="1267" spans="2:33" x14ac:dyDescent="0.75">
      <c r="B1267" s="6" t="s">
        <v>10</v>
      </c>
      <c r="C1267" s="6">
        <v>1263</v>
      </c>
      <c r="D1267" s="6">
        <v>241</v>
      </c>
      <c r="E1267" s="6">
        <f t="shared" si="247"/>
        <v>21.861111111111111</v>
      </c>
      <c r="F1267" s="12">
        <v>78.7</v>
      </c>
      <c r="G1267" s="12">
        <f t="shared" si="254"/>
        <v>1.3888888888889284E-2</v>
      </c>
      <c r="H1267" s="12">
        <f t="shared" si="248"/>
        <v>4.9999999999997158E-2</v>
      </c>
      <c r="I1267" s="12">
        <f>'Vehicle Data'!$B$6*'WLTP Calculations'!G1267</f>
        <v>4.0650833333334493</v>
      </c>
      <c r="J1267" s="12">
        <f>'Vehicle Data'!$B$6*9.81*'Vehicle Data'!$B$8</f>
        <v>57.42499320000001</v>
      </c>
      <c r="K1267" s="12">
        <f>0.5*(1.225*'Vehicle Data'!B$9*'Vehicle Data'!B$7*'WLTP Calculations'!F1267)</f>
        <v>9.5443425000000008</v>
      </c>
      <c r="L1267" s="12">
        <f t="shared" si="255"/>
        <v>7.1034419033333462E-2</v>
      </c>
      <c r="M1267" s="12">
        <f t="shared" si="256"/>
        <v>1.5528913272009288</v>
      </c>
      <c r="N1267" s="12">
        <f t="shared" si="257"/>
        <v>1.6874808812152788</v>
      </c>
      <c r="O1267" s="12">
        <f t="shared" si="249"/>
        <v>408.3703732540975</v>
      </c>
      <c r="P1267" s="12">
        <f t="shared" si="250"/>
        <v>0</v>
      </c>
      <c r="Q1267" s="9">
        <f t="shared" si="258"/>
        <v>216207.85389273195</v>
      </c>
      <c r="R1267" s="9">
        <f t="shared" si="251"/>
        <v>216.20785389273195</v>
      </c>
      <c r="S1267" s="9">
        <f t="shared" si="259"/>
        <v>70654.937835975972</v>
      </c>
      <c r="T1267" s="38">
        <f t="shared" si="252"/>
        <v>70.654937835975971</v>
      </c>
      <c r="U1267" s="38">
        <f t="shared" si="253"/>
        <v>4592.5709593384381</v>
      </c>
      <c r="V1267" s="34"/>
      <c r="W1267" s="34"/>
      <c r="X1267" s="34"/>
      <c r="Y1267" s="34"/>
      <c r="Z1267" s="34"/>
      <c r="AA1267" s="34"/>
      <c r="AB1267" s="34"/>
      <c r="AC1267" s="34"/>
      <c r="AD1267" s="34"/>
      <c r="AE1267" s="34"/>
      <c r="AF1267" s="34"/>
      <c r="AG1267" s="34"/>
    </row>
    <row r="1268" spans="2:33" x14ac:dyDescent="0.75">
      <c r="B1268" s="6" t="s">
        <v>10</v>
      </c>
      <c r="C1268" s="6">
        <v>1264</v>
      </c>
      <c r="D1268" s="6">
        <v>242</v>
      </c>
      <c r="E1268" s="6">
        <f t="shared" si="247"/>
        <v>21.888888888888889</v>
      </c>
      <c r="F1268" s="12">
        <v>78.8</v>
      </c>
      <c r="G1268" s="12">
        <f t="shared" si="254"/>
        <v>5.5555555555555358E-2</v>
      </c>
      <c r="H1268" s="12">
        <f t="shared" si="248"/>
        <v>0.19999999999999574</v>
      </c>
      <c r="I1268" s="12">
        <f>'Vehicle Data'!$B$6*'WLTP Calculations'!G1268</f>
        <v>16.260333333333278</v>
      </c>
      <c r="J1268" s="12">
        <f>'Vehicle Data'!$B$6*9.81*'Vehicle Data'!$B$8</f>
        <v>57.42499320000001</v>
      </c>
      <c r="K1268" s="12">
        <f>0.5*(1.225*'Vehicle Data'!B$9*'Vehicle Data'!B$7*'WLTP Calculations'!F1268)</f>
        <v>9.5564700000000009</v>
      </c>
      <c r="L1268" s="12">
        <f t="shared" si="255"/>
        <v>8.3241796533333301E-2</v>
      </c>
      <c r="M1268" s="12">
        <f t="shared" si="256"/>
        <v>1.8220704352296289</v>
      </c>
      <c r="N1268" s="12">
        <f t="shared" si="257"/>
        <v>1.915257459957872</v>
      </c>
      <c r="O1268" s="12">
        <f t="shared" si="249"/>
        <v>465.40756276976288</v>
      </c>
      <c r="P1268" s="12">
        <f t="shared" si="250"/>
        <v>0</v>
      </c>
      <c r="Q1268" s="9">
        <f t="shared" si="258"/>
        <v>216673.26145550172</v>
      </c>
      <c r="R1268" s="9">
        <f t="shared" si="251"/>
        <v>216.67326145550172</v>
      </c>
      <c r="S1268" s="9">
        <f t="shared" si="259"/>
        <v>70654.937835975972</v>
      </c>
      <c r="T1268" s="38">
        <f t="shared" si="252"/>
        <v>70.654937835975971</v>
      </c>
      <c r="U1268" s="38">
        <f t="shared" si="253"/>
        <v>4592.5709593384381</v>
      </c>
      <c r="V1268" s="34"/>
      <c r="W1268" s="34"/>
      <c r="X1268" s="34"/>
      <c r="Y1268" s="34"/>
      <c r="Z1268" s="34"/>
      <c r="AA1268" s="34"/>
      <c r="AB1268" s="34"/>
      <c r="AC1268" s="34"/>
      <c r="AD1268" s="34"/>
      <c r="AE1268" s="34"/>
      <c r="AF1268" s="34"/>
      <c r="AG1268" s="34"/>
    </row>
    <row r="1269" spans="2:33" x14ac:dyDescent="0.75">
      <c r="B1269" s="6" t="s">
        <v>10</v>
      </c>
      <c r="C1269" s="6">
        <v>1265</v>
      </c>
      <c r="D1269" s="6">
        <v>243</v>
      </c>
      <c r="E1269" s="6">
        <f t="shared" si="247"/>
        <v>21.972222222222221</v>
      </c>
      <c r="F1269" s="12">
        <v>79.099999999999994</v>
      </c>
      <c r="G1269" s="12">
        <f t="shared" si="254"/>
        <v>8.3333333333333925E-2</v>
      </c>
      <c r="H1269" s="12">
        <f t="shared" si="248"/>
        <v>0.30000000000000426</v>
      </c>
      <c r="I1269" s="12">
        <f>'Vehicle Data'!$B$6*'WLTP Calculations'!G1269</f>
        <v>24.390500000000177</v>
      </c>
      <c r="J1269" s="12">
        <f>'Vehicle Data'!$B$6*9.81*'Vehicle Data'!$B$8</f>
        <v>57.42499320000001</v>
      </c>
      <c r="K1269" s="12">
        <f>0.5*(1.225*'Vehicle Data'!B$9*'Vehicle Data'!B$7*'WLTP Calculations'!F1269)</f>
        <v>9.5928524999999993</v>
      </c>
      <c r="L1269" s="12">
        <f t="shared" si="255"/>
        <v>9.1408345700000185E-2</v>
      </c>
      <c r="M1269" s="12">
        <f t="shared" si="256"/>
        <v>2.0084444846861151</v>
      </c>
      <c r="N1269" s="12">
        <f t="shared" si="257"/>
        <v>1.967825548233799</v>
      </c>
      <c r="O1269" s="12">
        <f t="shared" si="249"/>
        <v>480.14943376904694</v>
      </c>
      <c r="P1269" s="12">
        <f t="shared" si="250"/>
        <v>0</v>
      </c>
      <c r="Q1269" s="9">
        <f t="shared" si="258"/>
        <v>217153.41088927077</v>
      </c>
      <c r="R1269" s="9">
        <f t="shared" si="251"/>
        <v>217.15341088927079</v>
      </c>
      <c r="S1269" s="9">
        <f t="shared" si="259"/>
        <v>70654.937835975972</v>
      </c>
      <c r="T1269" s="38">
        <f t="shared" si="252"/>
        <v>70.654937835975971</v>
      </c>
      <c r="U1269" s="38">
        <f t="shared" si="253"/>
        <v>4592.5709593384381</v>
      </c>
      <c r="V1269" s="34"/>
      <c r="W1269" s="34"/>
      <c r="X1269" s="34"/>
      <c r="Y1269" s="34"/>
      <c r="Z1269" s="34"/>
      <c r="AA1269" s="34"/>
      <c r="AB1269" s="34"/>
      <c r="AC1269" s="34"/>
      <c r="AD1269" s="34"/>
      <c r="AE1269" s="34"/>
      <c r="AF1269" s="34"/>
      <c r="AG1269" s="34"/>
    </row>
    <row r="1270" spans="2:33" x14ac:dyDescent="0.75">
      <c r="B1270" s="6" t="s">
        <v>10</v>
      </c>
      <c r="C1270" s="6">
        <v>1266</v>
      </c>
      <c r="D1270" s="6">
        <v>244</v>
      </c>
      <c r="E1270" s="6">
        <f t="shared" si="247"/>
        <v>22.055555555555557</v>
      </c>
      <c r="F1270" s="12">
        <v>79.400000000000006</v>
      </c>
      <c r="G1270" s="12">
        <f t="shared" si="254"/>
        <v>6.9444444444444642E-2</v>
      </c>
      <c r="H1270" s="12">
        <f t="shared" si="248"/>
        <v>0.25</v>
      </c>
      <c r="I1270" s="12">
        <f>'Vehicle Data'!$B$6*'WLTP Calculations'!G1270</f>
        <v>20.325416666666726</v>
      </c>
      <c r="J1270" s="12">
        <f>'Vehicle Data'!$B$6*9.81*'Vehicle Data'!$B$8</f>
        <v>57.42499320000001</v>
      </c>
      <c r="K1270" s="12">
        <f>0.5*(1.225*'Vehicle Data'!B$9*'Vehicle Data'!B$7*'WLTP Calculations'!F1270)</f>
        <v>9.6292350000000013</v>
      </c>
      <c r="L1270" s="12">
        <f t="shared" si="255"/>
        <v>8.7379644866666717E-2</v>
      </c>
      <c r="M1270" s="12">
        <f t="shared" si="256"/>
        <v>1.9272066117814828</v>
      </c>
      <c r="N1270" s="12">
        <f t="shared" si="257"/>
        <v>1.8849602220092536</v>
      </c>
      <c r="O1270" s="12">
        <f t="shared" si="249"/>
        <v>461.81525439226715</v>
      </c>
      <c r="P1270" s="12">
        <f t="shared" si="250"/>
        <v>0</v>
      </c>
      <c r="Q1270" s="9">
        <f t="shared" si="258"/>
        <v>217615.22614366305</v>
      </c>
      <c r="R1270" s="9">
        <f t="shared" si="251"/>
        <v>217.61522614366305</v>
      </c>
      <c r="S1270" s="9">
        <f t="shared" si="259"/>
        <v>70654.937835975972</v>
      </c>
      <c r="T1270" s="38">
        <f t="shared" si="252"/>
        <v>70.654937835975971</v>
      </c>
      <c r="U1270" s="38">
        <f t="shared" si="253"/>
        <v>4592.5709593384381</v>
      </c>
      <c r="V1270" s="34"/>
      <c r="W1270" s="34"/>
      <c r="X1270" s="34"/>
      <c r="Y1270" s="34"/>
      <c r="Z1270" s="34"/>
      <c r="AA1270" s="34"/>
      <c r="AB1270" s="34"/>
      <c r="AC1270" s="34"/>
      <c r="AD1270" s="34"/>
      <c r="AE1270" s="34"/>
      <c r="AF1270" s="34"/>
      <c r="AG1270" s="34"/>
    </row>
    <row r="1271" spans="2:33" x14ac:dyDescent="0.75">
      <c r="B1271" s="6" t="s">
        <v>10</v>
      </c>
      <c r="C1271" s="6">
        <v>1267</v>
      </c>
      <c r="D1271" s="6">
        <v>245</v>
      </c>
      <c r="E1271" s="6">
        <f t="shared" si="247"/>
        <v>22.111111111111111</v>
      </c>
      <c r="F1271" s="12">
        <v>79.599999999999994</v>
      </c>
      <c r="G1271" s="12">
        <f t="shared" si="254"/>
        <v>5.5555555555553582E-2</v>
      </c>
      <c r="H1271" s="12">
        <f t="shared" si="248"/>
        <v>0.19999999999999574</v>
      </c>
      <c r="I1271" s="12">
        <f>'Vehicle Data'!$B$6*'WLTP Calculations'!G1271</f>
        <v>16.260333333332756</v>
      </c>
      <c r="J1271" s="12">
        <f>'Vehicle Data'!$B$6*9.81*'Vehicle Data'!$B$8</f>
        <v>57.42499320000001</v>
      </c>
      <c r="K1271" s="12">
        <f>0.5*(1.225*'Vehicle Data'!B$9*'Vehicle Data'!B$7*'WLTP Calculations'!F1271)</f>
        <v>9.6534899999999997</v>
      </c>
      <c r="L1271" s="12">
        <f t="shared" si="255"/>
        <v>8.3338816533332777E-2</v>
      </c>
      <c r="M1271" s="12">
        <f t="shared" si="256"/>
        <v>1.8427138322370247</v>
      </c>
      <c r="N1271" s="12">
        <f t="shared" si="257"/>
        <v>1.7551882783907313</v>
      </c>
      <c r="O1271" s="12">
        <f t="shared" si="249"/>
        <v>431.77631648411989</v>
      </c>
      <c r="P1271" s="12">
        <f t="shared" si="250"/>
        <v>0</v>
      </c>
      <c r="Q1271" s="9">
        <f t="shared" si="258"/>
        <v>218047.00246014717</v>
      </c>
      <c r="R1271" s="9">
        <f t="shared" si="251"/>
        <v>218.04700246014716</v>
      </c>
      <c r="S1271" s="9">
        <f t="shared" si="259"/>
        <v>70654.937835975972</v>
      </c>
      <c r="T1271" s="38">
        <f t="shared" si="252"/>
        <v>70.654937835975971</v>
      </c>
      <c r="U1271" s="38">
        <f t="shared" si="253"/>
        <v>4592.5709593384381</v>
      </c>
      <c r="V1271" s="34"/>
      <c r="W1271" s="34"/>
      <c r="X1271" s="34"/>
      <c r="Y1271" s="34"/>
      <c r="Z1271" s="34"/>
      <c r="AA1271" s="34"/>
      <c r="AB1271" s="34"/>
      <c r="AC1271" s="34"/>
      <c r="AD1271" s="34"/>
      <c r="AE1271" s="34"/>
      <c r="AF1271" s="34"/>
      <c r="AG1271" s="34"/>
    </row>
    <row r="1272" spans="2:33" x14ac:dyDescent="0.75">
      <c r="B1272" s="6" t="s">
        <v>10</v>
      </c>
      <c r="C1272" s="6">
        <v>1268</v>
      </c>
      <c r="D1272" s="6">
        <v>246</v>
      </c>
      <c r="E1272" s="6">
        <f t="shared" si="247"/>
        <v>22.166666666666664</v>
      </c>
      <c r="F1272" s="12">
        <v>79.8</v>
      </c>
      <c r="G1272" s="12">
        <f t="shared" si="254"/>
        <v>2.7777777777776791E-2</v>
      </c>
      <c r="H1272" s="12">
        <f t="shared" si="248"/>
        <v>0.10000000000000142</v>
      </c>
      <c r="I1272" s="12">
        <f>'Vehicle Data'!$B$6*'WLTP Calculations'!G1272</f>
        <v>8.1301666666663781</v>
      </c>
      <c r="J1272" s="12">
        <f>'Vehicle Data'!$B$6*9.81*'Vehicle Data'!$B$8</f>
        <v>57.42499320000001</v>
      </c>
      <c r="K1272" s="12">
        <f>0.5*(1.225*'Vehicle Data'!B$9*'Vehicle Data'!B$7*'WLTP Calculations'!F1272)</f>
        <v>9.6777449999999998</v>
      </c>
      <c r="L1272" s="12">
        <f t="shared" si="255"/>
        <v>7.5232904866666395E-2</v>
      </c>
      <c r="M1272" s="12">
        <f t="shared" si="256"/>
        <v>1.6676627245444382</v>
      </c>
      <c r="N1272" s="12">
        <f t="shared" si="257"/>
        <v>1.4874440301000003</v>
      </c>
      <c r="O1272" s="12">
        <f t="shared" si="249"/>
        <v>367.39867543470007</v>
      </c>
      <c r="P1272" s="12">
        <f t="shared" si="250"/>
        <v>0</v>
      </c>
      <c r="Q1272" s="9">
        <f t="shared" si="258"/>
        <v>218414.40113558187</v>
      </c>
      <c r="R1272" s="9">
        <f t="shared" si="251"/>
        <v>218.41440113558187</v>
      </c>
      <c r="S1272" s="9">
        <f t="shared" si="259"/>
        <v>70654.937835975972</v>
      </c>
      <c r="T1272" s="38">
        <f t="shared" si="252"/>
        <v>70.654937835975971</v>
      </c>
      <c r="U1272" s="38">
        <f t="shared" si="253"/>
        <v>4592.5709593384381</v>
      </c>
      <c r="V1272" s="34"/>
      <c r="W1272" s="34"/>
      <c r="X1272" s="34"/>
      <c r="Y1272" s="34"/>
      <c r="Z1272" s="34"/>
      <c r="AA1272" s="34"/>
      <c r="AB1272" s="34"/>
      <c r="AC1272" s="34"/>
      <c r="AD1272" s="34"/>
      <c r="AE1272" s="34"/>
      <c r="AF1272" s="34"/>
      <c r="AG1272" s="34"/>
    </row>
    <row r="1273" spans="2:33" x14ac:dyDescent="0.75">
      <c r="B1273" s="6" t="s">
        <v>10</v>
      </c>
      <c r="C1273" s="6">
        <v>1269</v>
      </c>
      <c r="D1273" s="6">
        <v>247</v>
      </c>
      <c r="E1273" s="6">
        <f t="shared" si="247"/>
        <v>22.166666666666664</v>
      </c>
      <c r="F1273" s="12">
        <v>79.8</v>
      </c>
      <c r="G1273" s="12">
        <f t="shared" si="254"/>
        <v>-2.7777777777776791E-2</v>
      </c>
      <c r="H1273" s="12">
        <f t="shared" si="248"/>
        <v>-0.10000000000000142</v>
      </c>
      <c r="I1273" s="12">
        <f>'Vehicle Data'!$B$6*'WLTP Calculations'!G1273</f>
        <v>-8.1301666666663781</v>
      </c>
      <c r="J1273" s="12">
        <f>'Vehicle Data'!$B$6*9.81*'Vehicle Data'!$B$8</f>
        <v>57.42499320000001</v>
      </c>
      <c r="K1273" s="12">
        <f>0.5*(1.225*'Vehicle Data'!B$9*'Vehicle Data'!B$7*'WLTP Calculations'!F1273)</f>
        <v>9.6777449999999998</v>
      </c>
      <c r="L1273" s="12">
        <f t="shared" si="255"/>
        <v>5.8972571533333636E-2</v>
      </c>
      <c r="M1273" s="12">
        <f t="shared" si="256"/>
        <v>1.3072253356555621</v>
      </c>
      <c r="N1273" s="12">
        <f t="shared" si="257"/>
        <v>1.1704937922796324</v>
      </c>
      <c r="O1273" s="12">
        <f t="shared" si="249"/>
        <v>290.28246048534885</v>
      </c>
      <c r="P1273" s="12">
        <f t="shared" si="250"/>
        <v>0</v>
      </c>
      <c r="Q1273" s="9">
        <f t="shared" si="258"/>
        <v>218704.68359606722</v>
      </c>
      <c r="R1273" s="9">
        <f t="shared" si="251"/>
        <v>218.70468359606721</v>
      </c>
      <c r="S1273" s="9">
        <f t="shared" si="259"/>
        <v>70654.937835975972</v>
      </c>
      <c r="T1273" s="38">
        <f t="shared" si="252"/>
        <v>70.654937835975971</v>
      </c>
      <c r="U1273" s="38">
        <f t="shared" si="253"/>
        <v>4592.5709593384381</v>
      </c>
      <c r="V1273" s="34"/>
      <c r="W1273" s="34"/>
      <c r="X1273" s="34"/>
      <c r="Y1273" s="34"/>
      <c r="Z1273" s="34"/>
      <c r="AA1273" s="34"/>
      <c r="AB1273" s="34"/>
      <c r="AC1273" s="34"/>
      <c r="AD1273" s="34"/>
      <c r="AE1273" s="34"/>
      <c r="AF1273" s="34"/>
      <c r="AG1273" s="34"/>
    </row>
    <row r="1274" spans="2:33" x14ac:dyDescent="0.75">
      <c r="B1274" s="6" t="s">
        <v>10</v>
      </c>
      <c r="C1274" s="6">
        <v>1270</v>
      </c>
      <c r="D1274" s="6">
        <v>248</v>
      </c>
      <c r="E1274" s="6">
        <f t="shared" si="247"/>
        <v>22.111111111111111</v>
      </c>
      <c r="F1274" s="12">
        <v>79.599999999999994</v>
      </c>
      <c r="G1274" s="12">
        <f t="shared" si="254"/>
        <v>-6.9444444444444642E-2</v>
      </c>
      <c r="H1274" s="12">
        <f t="shared" si="248"/>
        <v>-0.25</v>
      </c>
      <c r="I1274" s="12">
        <f>'Vehicle Data'!$B$6*'WLTP Calculations'!G1274</f>
        <v>-20.325416666666726</v>
      </c>
      <c r="J1274" s="12">
        <f>'Vehicle Data'!$B$6*9.81*'Vehicle Data'!$B$8</f>
        <v>57.42499320000001</v>
      </c>
      <c r="K1274" s="12">
        <f>0.5*(1.225*'Vehicle Data'!B$9*'Vehicle Data'!B$7*'WLTP Calculations'!F1274)</f>
        <v>9.6534899999999997</v>
      </c>
      <c r="L1274" s="12">
        <f t="shared" si="255"/>
        <v>4.6753066533333283E-2</v>
      </c>
      <c r="M1274" s="12">
        <f t="shared" si="256"/>
        <v>1.0337622489037026</v>
      </c>
      <c r="N1274" s="12">
        <f t="shared" si="257"/>
        <v>0.94186873933750204</v>
      </c>
      <c r="O1274" s="12">
        <f t="shared" si="249"/>
        <v>234.52531609503799</v>
      </c>
      <c r="P1274" s="12">
        <f t="shared" si="250"/>
        <v>0</v>
      </c>
      <c r="Q1274" s="9">
        <f t="shared" si="258"/>
        <v>218939.20891216226</v>
      </c>
      <c r="R1274" s="9">
        <f t="shared" si="251"/>
        <v>218.93920891216226</v>
      </c>
      <c r="S1274" s="9">
        <f t="shared" si="259"/>
        <v>70654.937835975972</v>
      </c>
      <c r="T1274" s="38">
        <f t="shared" si="252"/>
        <v>70.654937835975971</v>
      </c>
      <c r="U1274" s="38">
        <f t="shared" si="253"/>
        <v>4592.5709593384381</v>
      </c>
      <c r="V1274" s="34"/>
      <c r="W1274" s="34"/>
      <c r="X1274" s="34"/>
      <c r="Y1274" s="34"/>
      <c r="Z1274" s="34"/>
      <c r="AA1274" s="34"/>
      <c r="AB1274" s="34"/>
      <c r="AC1274" s="34"/>
      <c r="AD1274" s="34"/>
      <c r="AE1274" s="34"/>
      <c r="AF1274" s="34"/>
      <c r="AG1274" s="34"/>
    </row>
    <row r="1275" spans="2:33" x14ac:dyDescent="0.75">
      <c r="B1275" s="6" t="s">
        <v>10</v>
      </c>
      <c r="C1275" s="6">
        <v>1271</v>
      </c>
      <c r="D1275" s="6">
        <v>249</v>
      </c>
      <c r="E1275" s="6">
        <f t="shared" si="247"/>
        <v>22.027777777777775</v>
      </c>
      <c r="F1275" s="12">
        <v>79.3</v>
      </c>
      <c r="G1275" s="12">
        <f t="shared" si="254"/>
        <v>-9.7222222222221433E-2</v>
      </c>
      <c r="H1275" s="12">
        <f t="shared" si="248"/>
        <v>-0.34999999999999432</v>
      </c>
      <c r="I1275" s="12">
        <f>'Vehicle Data'!$B$6*'WLTP Calculations'!G1275</f>
        <v>-28.455583333333106</v>
      </c>
      <c r="J1275" s="12">
        <f>'Vehicle Data'!$B$6*9.81*'Vehicle Data'!$B$8</f>
        <v>57.42499320000001</v>
      </c>
      <c r="K1275" s="12">
        <f>0.5*(1.225*'Vehicle Data'!B$9*'Vehicle Data'!B$7*'WLTP Calculations'!F1275)</f>
        <v>9.6171074999999995</v>
      </c>
      <c r="L1275" s="12">
        <f t="shared" si="255"/>
        <v>3.8586517366666906E-2</v>
      </c>
      <c r="M1275" s="12">
        <f t="shared" si="256"/>
        <v>0.84997522977130147</v>
      </c>
      <c r="N1275" s="12">
        <f t="shared" si="257"/>
        <v>0.8027534074175966</v>
      </c>
      <c r="O1275" s="12">
        <f t="shared" si="249"/>
        <v>200.68835185439914</v>
      </c>
      <c r="P1275" s="12">
        <f t="shared" si="250"/>
        <v>0</v>
      </c>
      <c r="Q1275" s="9">
        <f t="shared" si="258"/>
        <v>219139.89726401665</v>
      </c>
      <c r="R1275" s="9">
        <f t="shared" si="251"/>
        <v>219.13989726401664</v>
      </c>
      <c r="S1275" s="9">
        <f t="shared" si="259"/>
        <v>70654.937835975972</v>
      </c>
      <c r="T1275" s="38">
        <f t="shared" si="252"/>
        <v>70.654937835975971</v>
      </c>
      <c r="U1275" s="38">
        <f t="shared" si="253"/>
        <v>4592.5709593384381</v>
      </c>
      <c r="V1275" s="34"/>
      <c r="W1275" s="34"/>
      <c r="X1275" s="34"/>
      <c r="Y1275" s="34"/>
      <c r="Z1275" s="34"/>
      <c r="AA1275" s="34"/>
      <c r="AB1275" s="34"/>
      <c r="AC1275" s="34"/>
      <c r="AD1275" s="34"/>
      <c r="AE1275" s="34"/>
      <c r="AF1275" s="34"/>
      <c r="AG1275" s="34"/>
    </row>
    <row r="1276" spans="2:33" x14ac:dyDescent="0.75">
      <c r="B1276" s="6" t="s">
        <v>10</v>
      </c>
      <c r="C1276" s="6">
        <v>1272</v>
      </c>
      <c r="D1276" s="6">
        <v>250</v>
      </c>
      <c r="E1276" s="6">
        <f t="shared" si="247"/>
        <v>21.916666666666668</v>
      </c>
      <c r="F1276" s="12">
        <v>78.900000000000006</v>
      </c>
      <c r="G1276" s="12">
        <f t="shared" si="254"/>
        <v>-0.11111111111111072</v>
      </c>
      <c r="H1276" s="12">
        <f t="shared" si="248"/>
        <v>-0.39999999999999858</v>
      </c>
      <c r="I1276" s="12">
        <f>'Vehicle Data'!$B$6*'WLTP Calculations'!G1276</f>
        <v>-32.520666666666557</v>
      </c>
      <c r="J1276" s="12">
        <f>'Vehicle Data'!$B$6*9.81*'Vehicle Data'!$B$8</f>
        <v>57.42499320000001</v>
      </c>
      <c r="K1276" s="12">
        <f>0.5*(1.225*'Vehicle Data'!B$9*'Vehicle Data'!B$7*'WLTP Calculations'!F1276)</f>
        <v>9.568597500000001</v>
      </c>
      <c r="L1276" s="12">
        <f t="shared" si="255"/>
        <v>3.4472924033333456E-2</v>
      </c>
      <c r="M1276" s="12">
        <f t="shared" si="256"/>
        <v>0.75553158506389162</v>
      </c>
      <c r="N1276" s="12">
        <f t="shared" si="257"/>
        <v>0.79740822909907227</v>
      </c>
      <c r="O1276" s="12">
        <f t="shared" si="249"/>
        <v>200.14946550386713</v>
      </c>
      <c r="P1276" s="12">
        <f t="shared" si="250"/>
        <v>0</v>
      </c>
      <c r="Q1276" s="9">
        <f t="shared" si="258"/>
        <v>219340.04672952052</v>
      </c>
      <c r="R1276" s="9">
        <f t="shared" si="251"/>
        <v>219.34004672952051</v>
      </c>
      <c r="S1276" s="9">
        <f t="shared" si="259"/>
        <v>70654.937835975972</v>
      </c>
      <c r="T1276" s="38">
        <f t="shared" si="252"/>
        <v>70.654937835975971</v>
      </c>
      <c r="U1276" s="38">
        <f t="shared" si="253"/>
        <v>4592.5709593384381</v>
      </c>
      <c r="V1276" s="34"/>
      <c r="W1276" s="34"/>
      <c r="X1276" s="34"/>
      <c r="Y1276" s="34"/>
      <c r="Z1276" s="34"/>
      <c r="AA1276" s="34"/>
      <c r="AB1276" s="34"/>
      <c r="AC1276" s="34"/>
      <c r="AD1276" s="34"/>
      <c r="AE1276" s="34"/>
      <c r="AF1276" s="34"/>
      <c r="AG1276" s="34"/>
    </row>
    <row r="1277" spans="2:33" x14ac:dyDescent="0.75">
      <c r="B1277" s="6" t="s">
        <v>10</v>
      </c>
      <c r="C1277" s="6">
        <v>1273</v>
      </c>
      <c r="D1277" s="6">
        <v>251</v>
      </c>
      <c r="E1277" s="6">
        <f t="shared" si="247"/>
        <v>21.805555555555554</v>
      </c>
      <c r="F1277" s="12">
        <v>78.5</v>
      </c>
      <c r="G1277" s="12">
        <f t="shared" si="254"/>
        <v>-9.7222222222223209E-2</v>
      </c>
      <c r="H1277" s="12">
        <f t="shared" si="248"/>
        <v>-0.35000000000000142</v>
      </c>
      <c r="I1277" s="12">
        <f>'Vehicle Data'!$B$6*'WLTP Calculations'!G1277</f>
        <v>-28.455583333333625</v>
      </c>
      <c r="J1277" s="12">
        <f>'Vehicle Data'!$B$6*9.81*'Vehicle Data'!$B$8</f>
        <v>57.42499320000001</v>
      </c>
      <c r="K1277" s="12">
        <f>0.5*(1.225*'Vehicle Data'!B$9*'Vehicle Data'!B$7*'WLTP Calculations'!F1277)</f>
        <v>9.5200875000000007</v>
      </c>
      <c r="L1277" s="12">
        <f t="shared" si="255"/>
        <v>3.8489497366666382E-2</v>
      </c>
      <c r="M1277" s="12">
        <f t="shared" si="256"/>
        <v>0.83928487313425293</v>
      </c>
      <c r="N1277" s="12">
        <f t="shared" si="257"/>
        <v>0.88143731146157478</v>
      </c>
      <c r="O1277" s="12">
        <f t="shared" si="249"/>
        <v>222.12220248831684</v>
      </c>
      <c r="P1277" s="12">
        <f t="shared" si="250"/>
        <v>0</v>
      </c>
      <c r="Q1277" s="9">
        <f t="shared" si="258"/>
        <v>219562.16893200882</v>
      </c>
      <c r="R1277" s="9">
        <f t="shared" si="251"/>
        <v>219.56216893200883</v>
      </c>
      <c r="S1277" s="9">
        <f t="shared" si="259"/>
        <v>70654.937835975972</v>
      </c>
      <c r="T1277" s="38">
        <f t="shared" si="252"/>
        <v>70.654937835975971</v>
      </c>
      <c r="U1277" s="38">
        <f t="shared" si="253"/>
        <v>4592.5709593384381</v>
      </c>
      <c r="V1277" s="34"/>
      <c r="W1277" s="34"/>
      <c r="X1277" s="34"/>
      <c r="Y1277" s="34"/>
      <c r="Z1277" s="34"/>
      <c r="AA1277" s="34"/>
      <c r="AB1277" s="34"/>
      <c r="AC1277" s="34"/>
      <c r="AD1277" s="34"/>
      <c r="AE1277" s="34"/>
      <c r="AF1277" s="34"/>
      <c r="AG1277" s="34"/>
    </row>
    <row r="1278" spans="2:33" x14ac:dyDescent="0.75">
      <c r="B1278" s="6" t="s">
        <v>10</v>
      </c>
      <c r="C1278" s="6">
        <v>1274</v>
      </c>
      <c r="D1278" s="6">
        <v>252</v>
      </c>
      <c r="E1278" s="6">
        <f t="shared" si="247"/>
        <v>21.722222222222221</v>
      </c>
      <c r="F1278" s="12">
        <v>78.2</v>
      </c>
      <c r="G1278" s="12">
        <f t="shared" si="254"/>
        <v>-8.3333333333332149E-2</v>
      </c>
      <c r="H1278" s="12">
        <f t="shared" si="248"/>
        <v>-0.29999999999999716</v>
      </c>
      <c r="I1278" s="12">
        <f>'Vehicle Data'!$B$6*'WLTP Calculations'!G1278</f>
        <v>-24.390499999999655</v>
      </c>
      <c r="J1278" s="12">
        <f>'Vehicle Data'!$B$6*9.81*'Vehicle Data'!$B$8</f>
        <v>57.42499320000001</v>
      </c>
      <c r="K1278" s="12">
        <f>0.5*(1.225*'Vehicle Data'!B$9*'Vehicle Data'!B$7*'WLTP Calculations'!F1278)</f>
        <v>9.4837050000000005</v>
      </c>
      <c r="L1278" s="12">
        <f t="shared" si="255"/>
        <v>4.2518198200000357E-2</v>
      </c>
      <c r="M1278" s="12">
        <f t="shared" si="256"/>
        <v>0.92358974978889663</v>
      </c>
      <c r="N1278" s="12">
        <f t="shared" si="257"/>
        <v>0.9654064630467627</v>
      </c>
      <c r="O1278" s="12">
        <f t="shared" si="249"/>
        <v>244.24783515083095</v>
      </c>
      <c r="P1278" s="12">
        <f t="shared" si="250"/>
        <v>0</v>
      </c>
      <c r="Q1278" s="9">
        <f t="shared" si="258"/>
        <v>219806.41676715965</v>
      </c>
      <c r="R1278" s="9">
        <f t="shared" si="251"/>
        <v>219.80641676715965</v>
      </c>
      <c r="S1278" s="9">
        <f t="shared" si="259"/>
        <v>70654.937835975972</v>
      </c>
      <c r="T1278" s="38">
        <f t="shared" si="252"/>
        <v>70.654937835975971</v>
      </c>
      <c r="U1278" s="38">
        <f t="shared" si="253"/>
        <v>4592.5709593384381</v>
      </c>
      <c r="V1278" s="34"/>
      <c r="W1278" s="34"/>
      <c r="X1278" s="34"/>
      <c r="Y1278" s="34"/>
      <c r="Z1278" s="34"/>
      <c r="AA1278" s="34"/>
      <c r="AB1278" s="34"/>
      <c r="AC1278" s="34"/>
      <c r="AD1278" s="34"/>
      <c r="AE1278" s="34"/>
      <c r="AF1278" s="34"/>
      <c r="AG1278" s="34"/>
    </row>
    <row r="1279" spans="2:33" x14ac:dyDescent="0.75">
      <c r="B1279" s="6" t="s">
        <v>10</v>
      </c>
      <c r="C1279" s="6">
        <v>1275</v>
      </c>
      <c r="D1279" s="6">
        <v>253</v>
      </c>
      <c r="E1279" s="6">
        <f t="shared" si="247"/>
        <v>21.638888888888889</v>
      </c>
      <c r="F1279" s="12">
        <v>77.900000000000006</v>
      </c>
      <c r="G1279" s="12">
        <f t="shared" si="254"/>
        <v>-6.9444444444444642E-2</v>
      </c>
      <c r="H1279" s="12">
        <f t="shared" si="248"/>
        <v>-0.25</v>
      </c>
      <c r="I1279" s="12">
        <f>'Vehicle Data'!$B$6*'WLTP Calculations'!G1279</f>
        <v>-20.325416666666726</v>
      </c>
      <c r="J1279" s="12">
        <f>'Vehicle Data'!$B$6*9.81*'Vehicle Data'!$B$8</f>
        <v>57.42499320000001</v>
      </c>
      <c r="K1279" s="12">
        <f>0.5*(1.225*'Vehicle Data'!B$9*'Vehicle Data'!B$7*'WLTP Calculations'!F1279)</f>
        <v>9.4473225000000021</v>
      </c>
      <c r="L1279" s="12">
        <f t="shared" si="255"/>
        <v>4.654689903333329E-2</v>
      </c>
      <c r="M1279" s="12">
        <f t="shared" si="256"/>
        <v>1.0072231763046287</v>
      </c>
      <c r="N1279" s="12">
        <f t="shared" si="257"/>
        <v>1.1372755279287006</v>
      </c>
      <c r="O1279" s="12">
        <f t="shared" si="249"/>
        <v>288.86798409388996</v>
      </c>
      <c r="P1279" s="12">
        <f t="shared" si="250"/>
        <v>0</v>
      </c>
      <c r="Q1279" s="9">
        <f t="shared" si="258"/>
        <v>220095.28475125355</v>
      </c>
      <c r="R1279" s="9">
        <f t="shared" si="251"/>
        <v>220.09528475125356</v>
      </c>
      <c r="S1279" s="9">
        <f t="shared" si="259"/>
        <v>70654.937835975972</v>
      </c>
      <c r="T1279" s="38">
        <f t="shared" si="252"/>
        <v>70.654937835975971</v>
      </c>
      <c r="U1279" s="38">
        <f t="shared" si="253"/>
        <v>4592.5709593384381</v>
      </c>
      <c r="V1279" s="34"/>
      <c r="W1279" s="34"/>
      <c r="X1279" s="34"/>
      <c r="Y1279" s="34"/>
      <c r="Z1279" s="34"/>
      <c r="AA1279" s="34"/>
      <c r="AB1279" s="34"/>
      <c r="AC1279" s="34"/>
      <c r="AD1279" s="34"/>
      <c r="AE1279" s="34"/>
      <c r="AF1279" s="34"/>
      <c r="AG1279" s="34"/>
    </row>
    <row r="1280" spans="2:33" x14ac:dyDescent="0.75">
      <c r="B1280" s="6" t="s">
        <v>10</v>
      </c>
      <c r="C1280" s="6">
        <v>1276</v>
      </c>
      <c r="D1280" s="6">
        <v>254</v>
      </c>
      <c r="E1280" s="6">
        <f t="shared" si="247"/>
        <v>21.583333333333332</v>
      </c>
      <c r="F1280" s="12">
        <v>77.7</v>
      </c>
      <c r="G1280" s="12">
        <f t="shared" si="254"/>
        <v>-2.7777777777778567E-2</v>
      </c>
      <c r="H1280" s="12">
        <f t="shared" si="248"/>
        <v>-0.10000000000000142</v>
      </c>
      <c r="I1280" s="12">
        <f>'Vehicle Data'!$B$6*'WLTP Calculations'!G1280</f>
        <v>-8.1301666666668986</v>
      </c>
      <c r="J1280" s="12">
        <f>'Vehicle Data'!$B$6*9.81*'Vehicle Data'!$B$8</f>
        <v>57.42499320000001</v>
      </c>
      <c r="K1280" s="12">
        <f>0.5*(1.225*'Vehicle Data'!B$9*'Vehicle Data'!B$7*'WLTP Calculations'!F1280)</f>
        <v>9.4230675000000002</v>
      </c>
      <c r="L1280" s="12">
        <f t="shared" si="255"/>
        <v>5.8717894033333107E-2</v>
      </c>
      <c r="M1280" s="12">
        <f t="shared" si="256"/>
        <v>1.2673278795527727</v>
      </c>
      <c r="N1280" s="12">
        <f t="shared" si="257"/>
        <v>1.3989349524694432</v>
      </c>
      <c r="O1280" s="12">
        <f t="shared" si="249"/>
        <v>356.728412879708</v>
      </c>
      <c r="P1280" s="12">
        <f t="shared" si="250"/>
        <v>0</v>
      </c>
      <c r="Q1280" s="9">
        <f t="shared" si="258"/>
        <v>220452.01316413327</v>
      </c>
      <c r="R1280" s="9">
        <f t="shared" si="251"/>
        <v>220.45201316413326</v>
      </c>
      <c r="S1280" s="9">
        <f t="shared" si="259"/>
        <v>70654.937835975972</v>
      </c>
      <c r="T1280" s="38">
        <f t="shared" si="252"/>
        <v>70.654937835975971</v>
      </c>
      <c r="U1280" s="38">
        <f t="shared" si="253"/>
        <v>4592.5709593384381</v>
      </c>
      <c r="V1280" s="34"/>
      <c r="W1280" s="34"/>
      <c r="X1280" s="34"/>
      <c r="Y1280" s="34"/>
      <c r="Z1280" s="34"/>
      <c r="AA1280" s="34"/>
      <c r="AB1280" s="34"/>
      <c r="AC1280" s="34"/>
      <c r="AD1280" s="34"/>
      <c r="AE1280" s="34"/>
      <c r="AF1280" s="34"/>
      <c r="AG1280" s="34"/>
    </row>
    <row r="1281" spans="2:33" x14ac:dyDescent="0.75">
      <c r="B1281" s="6" t="s">
        <v>10</v>
      </c>
      <c r="C1281" s="6">
        <v>1277</v>
      </c>
      <c r="D1281" s="6">
        <v>255</v>
      </c>
      <c r="E1281" s="6">
        <f t="shared" si="247"/>
        <v>21.583333333333332</v>
      </c>
      <c r="F1281" s="12">
        <v>77.7</v>
      </c>
      <c r="G1281" s="12">
        <f t="shared" si="254"/>
        <v>1.3888888888889284E-2</v>
      </c>
      <c r="H1281" s="12">
        <f t="shared" si="248"/>
        <v>4.9999999999997158E-2</v>
      </c>
      <c r="I1281" s="12">
        <f>'Vehicle Data'!$B$6*'WLTP Calculations'!G1281</f>
        <v>4.0650833333334493</v>
      </c>
      <c r="J1281" s="12">
        <f>'Vehicle Data'!$B$6*9.81*'Vehicle Data'!$B$8</f>
        <v>57.42499320000001</v>
      </c>
      <c r="K1281" s="12">
        <f>0.5*(1.225*'Vehicle Data'!B$9*'Vehicle Data'!B$7*'WLTP Calculations'!F1281)</f>
        <v>9.4230675000000002</v>
      </c>
      <c r="L1281" s="12">
        <f t="shared" si="255"/>
        <v>7.0913144033333458E-2</v>
      </c>
      <c r="M1281" s="12">
        <f t="shared" si="256"/>
        <v>1.5305420253861137</v>
      </c>
      <c r="N1281" s="12">
        <f t="shared" si="257"/>
        <v>1.5755834583356521</v>
      </c>
      <c r="O1281" s="12">
        <f t="shared" si="249"/>
        <v>403.34936533392693</v>
      </c>
      <c r="P1281" s="12">
        <f t="shared" si="250"/>
        <v>0</v>
      </c>
      <c r="Q1281" s="9">
        <f t="shared" si="258"/>
        <v>220855.36252946721</v>
      </c>
      <c r="R1281" s="9">
        <f t="shared" si="251"/>
        <v>220.85536252946721</v>
      </c>
      <c r="S1281" s="9">
        <f t="shared" si="259"/>
        <v>70654.937835975972</v>
      </c>
      <c r="T1281" s="38">
        <f t="shared" si="252"/>
        <v>70.654937835975971</v>
      </c>
      <c r="U1281" s="38">
        <f t="shared" si="253"/>
        <v>4592.5709593384381</v>
      </c>
      <c r="V1281" s="34"/>
      <c r="W1281" s="34"/>
      <c r="X1281" s="34"/>
      <c r="Y1281" s="34"/>
      <c r="Z1281" s="34"/>
      <c r="AA1281" s="34"/>
      <c r="AB1281" s="34"/>
      <c r="AC1281" s="34"/>
      <c r="AD1281" s="34"/>
      <c r="AE1281" s="34"/>
      <c r="AF1281" s="34"/>
      <c r="AG1281" s="34"/>
    </row>
    <row r="1282" spans="2:33" x14ac:dyDescent="0.75">
      <c r="B1282" s="6" t="s">
        <v>10</v>
      </c>
      <c r="C1282" s="6">
        <v>1278</v>
      </c>
      <c r="D1282" s="6">
        <v>256</v>
      </c>
      <c r="E1282" s="6">
        <f t="shared" si="247"/>
        <v>21.611111111111111</v>
      </c>
      <c r="F1282" s="12">
        <v>77.8</v>
      </c>
      <c r="G1282" s="12">
        <f t="shared" si="254"/>
        <v>2.7777777777778567E-2</v>
      </c>
      <c r="H1282" s="12">
        <f t="shared" si="248"/>
        <v>0.10000000000000142</v>
      </c>
      <c r="I1282" s="12">
        <f>'Vehicle Data'!$B$6*'WLTP Calculations'!G1282</f>
        <v>8.1301666666668986</v>
      </c>
      <c r="J1282" s="12">
        <f>'Vehicle Data'!$B$6*9.81*'Vehicle Data'!$B$8</f>
        <v>57.42499320000001</v>
      </c>
      <c r="K1282" s="12">
        <f>0.5*(1.225*'Vehicle Data'!B$9*'Vehicle Data'!B$7*'WLTP Calculations'!F1282)</f>
        <v>9.4351950000000002</v>
      </c>
      <c r="L1282" s="12">
        <f t="shared" si="255"/>
        <v>7.49903548666669E-2</v>
      </c>
      <c r="M1282" s="12">
        <f t="shared" si="256"/>
        <v>1.6206248912851902</v>
      </c>
      <c r="N1282" s="12">
        <f t="shared" si="257"/>
        <v>1.6657795800912043</v>
      </c>
      <c r="O1282" s="12">
        <f t="shared" si="249"/>
        <v>428.10535208343953</v>
      </c>
      <c r="P1282" s="12">
        <f t="shared" si="250"/>
        <v>0</v>
      </c>
      <c r="Q1282" s="9">
        <f t="shared" si="258"/>
        <v>221283.46788155066</v>
      </c>
      <c r="R1282" s="9">
        <f t="shared" si="251"/>
        <v>221.28346788155065</v>
      </c>
      <c r="S1282" s="9">
        <f t="shared" si="259"/>
        <v>70654.937835975972</v>
      </c>
      <c r="T1282" s="38">
        <f t="shared" si="252"/>
        <v>70.654937835975971</v>
      </c>
      <c r="U1282" s="38">
        <f t="shared" si="253"/>
        <v>4592.5709593384381</v>
      </c>
      <c r="V1282" s="34"/>
      <c r="W1282" s="34"/>
      <c r="X1282" s="34"/>
      <c r="Y1282" s="34"/>
      <c r="Z1282" s="34"/>
      <c r="AA1282" s="34"/>
      <c r="AB1282" s="34"/>
      <c r="AC1282" s="34"/>
      <c r="AD1282" s="34"/>
      <c r="AE1282" s="34"/>
      <c r="AF1282" s="34"/>
      <c r="AG1282" s="34"/>
    </row>
    <row r="1283" spans="2:33" x14ac:dyDescent="0.75">
      <c r="B1283" s="6" t="s">
        <v>10</v>
      </c>
      <c r="C1283" s="6">
        <v>1279</v>
      </c>
      <c r="D1283" s="6">
        <v>257</v>
      </c>
      <c r="E1283" s="6">
        <f t="shared" si="247"/>
        <v>21.638888888888889</v>
      </c>
      <c r="F1283" s="12">
        <v>77.900000000000006</v>
      </c>
      <c r="G1283" s="12">
        <f t="shared" si="254"/>
        <v>4.1666666666666075E-2</v>
      </c>
      <c r="H1283" s="12">
        <f t="shared" si="248"/>
        <v>0.14999999999999858</v>
      </c>
      <c r="I1283" s="12">
        <f>'Vehicle Data'!$B$6*'WLTP Calculations'!G1283</f>
        <v>12.195249999999827</v>
      </c>
      <c r="J1283" s="12">
        <f>'Vehicle Data'!$B$6*9.81*'Vehicle Data'!$B$8</f>
        <v>57.42499320000001</v>
      </c>
      <c r="K1283" s="12">
        <f>0.5*(1.225*'Vehicle Data'!B$9*'Vehicle Data'!B$7*'WLTP Calculations'!F1283)</f>
        <v>9.4473225000000021</v>
      </c>
      <c r="L1283" s="12">
        <f t="shared" si="255"/>
        <v>7.9067565699999828E-2</v>
      </c>
      <c r="M1283" s="12">
        <f t="shared" si="256"/>
        <v>1.7109342688972184</v>
      </c>
      <c r="N1283" s="12">
        <f t="shared" si="257"/>
        <v>1.7574885518101828</v>
      </c>
      <c r="O1283" s="12">
        <f t="shared" si="249"/>
        <v>453.43204636702717</v>
      </c>
      <c r="P1283" s="12">
        <f t="shared" si="250"/>
        <v>0</v>
      </c>
      <c r="Q1283" s="9">
        <f t="shared" si="258"/>
        <v>221736.89992791769</v>
      </c>
      <c r="R1283" s="9">
        <f t="shared" si="251"/>
        <v>221.7368999279177</v>
      </c>
      <c r="S1283" s="9">
        <f t="shared" si="259"/>
        <v>70654.937835975972</v>
      </c>
      <c r="T1283" s="38">
        <f t="shared" si="252"/>
        <v>70.654937835975971</v>
      </c>
      <c r="U1283" s="38">
        <f t="shared" si="253"/>
        <v>4592.5709593384381</v>
      </c>
      <c r="V1283" s="34"/>
      <c r="W1283" s="34"/>
      <c r="X1283" s="34"/>
      <c r="Y1283" s="34"/>
      <c r="Z1283" s="34"/>
      <c r="AA1283" s="34"/>
      <c r="AB1283" s="34"/>
      <c r="AC1283" s="34"/>
      <c r="AD1283" s="34"/>
      <c r="AE1283" s="34"/>
      <c r="AF1283" s="34"/>
      <c r="AG1283" s="34"/>
    </row>
    <row r="1284" spans="2:33" x14ac:dyDescent="0.75">
      <c r="B1284" s="6" t="s">
        <v>10</v>
      </c>
      <c r="C1284" s="6">
        <v>1280</v>
      </c>
      <c r="D1284" s="6">
        <v>258</v>
      </c>
      <c r="E1284" s="6">
        <f t="shared" ref="E1284:E1347" si="260">F1284/3.6</f>
        <v>21.694444444444443</v>
      </c>
      <c r="F1284" s="12">
        <v>78.099999999999994</v>
      </c>
      <c r="G1284" s="12">
        <f t="shared" si="254"/>
        <v>5.5555555555555358E-2</v>
      </c>
      <c r="H1284" s="12">
        <f t="shared" si="248"/>
        <v>0.19999999999999574</v>
      </c>
      <c r="I1284" s="12">
        <f>'Vehicle Data'!$B$6*'WLTP Calculations'!G1284</f>
        <v>16.260333333333278</v>
      </c>
      <c r="J1284" s="12">
        <f>'Vehicle Data'!$B$6*9.81*'Vehicle Data'!$B$8</f>
        <v>57.42499320000001</v>
      </c>
      <c r="K1284" s="12">
        <f>0.5*(1.225*'Vehicle Data'!B$9*'Vehicle Data'!B$7*'WLTP Calculations'!F1284)</f>
        <v>9.4715775000000004</v>
      </c>
      <c r="L1284" s="12">
        <f t="shared" si="255"/>
        <v>8.3156904033333284E-2</v>
      </c>
      <c r="M1284" s="12">
        <f t="shared" si="256"/>
        <v>1.804042834723147</v>
      </c>
      <c r="N1284" s="12">
        <f t="shared" si="257"/>
        <v>1.7182009593490761</v>
      </c>
      <c r="O1284" s="12">
        <f t="shared" si="249"/>
        <v>445.01404847141072</v>
      </c>
      <c r="P1284" s="12">
        <f t="shared" si="250"/>
        <v>0</v>
      </c>
      <c r="Q1284" s="9">
        <f t="shared" si="258"/>
        <v>222181.9139763891</v>
      </c>
      <c r="R1284" s="9">
        <f t="shared" si="251"/>
        <v>222.1819139763891</v>
      </c>
      <c r="S1284" s="9">
        <f t="shared" si="259"/>
        <v>70654.937835975972</v>
      </c>
      <c r="T1284" s="38">
        <f t="shared" si="252"/>
        <v>70.654937835975971</v>
      </c>
      <c r="U1284" s="38">
        <f t="shared" si="253"/>
        <v>4592.5709593384381</v>
      </c>
      <c r="V1284" s="34"/>
      <c r="W1284" s="34"/>
      <c r="X1284" s="34"/>
      <c r="Y1284" s="34"/>
      <c r="Z1284" s="34"/>
      <c r="AA1284" s="34"/>
      <c r="AB1284" s="34"/>
      <c r="AC1284" s="34"/>
      <c r="AD1284" s="34"/>
      <c r="AE1284" s="34"/>
      <c r="AF1284" s="34"/>
      <c r="AG1284" s="34"/>
    </row>
    <row r="1285" spans="2:33" x14ac:dyDescent="0.75">
      <c r="B1285" s="6" t="s">
        <v>10</v>
      </c>
      <c r="C1285" s="6">
        <v>1281</v>
      </c>
      <c r="D1285" s="6">
        <v>259</v>
      </c>
      <c r="E1285" s="6">
        <f t="shared" si="260"/>
        <v>21.75</v>
      </c>
      <c r="F1285" s="12">
        <v>78.3</v>
      </c>
      <c r="G1285" s="12">
        <f t="shared" si="254"/>
        <v>2.7777777777778567E-2</v>
      </c>
      <c r="H1285" s="12">
        <f t="shared" ref="H1285:H1348" si="261">($F1286-$F1284)/2</f>
        <v>0.10000000000000142</v>
      </c>
      <c r="I1285" s="12">
        <f>'Vehicle Data'!$B$6*'WLTP Calculations'!G1285</f>
        <v>8.1301666666668986</v>
      </c>
      <c r="J1285" s="12">
        <f>'Vehicle Data'!$B$6*9.81*'Vehicle Data'!$B$8</f>
        <v>57.42499320000001</v>
      </c>
      <c r="K1285" s="12">
        <f>0.5*(1.225*'Vehicle Data'!B$9*'Vehicle Data'!B$7*'WLTP Calculations'!F1285)</f>
        <v>9.4958325000000006</v>
      </c>
      <c r="L1285" s="12">
        <f t="shared" si="255"/>
        <v>7.5050992366666916E-2</v>
      </c>
      <c r="M1285" s="12">
        <f t="shared" si="256"/>
        <v>1.6323590839750055</v>
      </c>
      <c r="N1285" s="12">
        <f t="shared" si="257"/>
        <v>1.588151302725004</v>
      </c>
      <c r="O1285" s="12">
        <f t="shared" ref="O1285:O1348" si="262">IF((M1285 + M1286) / 2 &gt; 0, ((M1285 + M1286) / 2) * D1286, 0)</f>
        <v>412.91933870850107</v>
      </c>
      <c r="P1285" s="12">
        <f t="shared" ref="P1285:P1348" si="263">IF((M1285 + M1286) / 2 &lt; 0, ((M1285 + M1286) / 2) * D1286, 0)</f>
        <v>0</v>
      </c>
      <c r="Q1285" s="9">
        <f t="shared" si="258"/>
        <v>222594.83331509761</v>
      </c>
      <c r="R1285" s="9">
        <f t="shared" ref="R1285:R1348" si="264">Q1285/1000</f>
        <v>222.59483331509762</v>
      </c>
      <c r="S1285" s="9">
        <f t="shared" si="259"/>
        <v>70654.937835975972</v>
      </c>
      <c r="T1285" s="38">
        <f t="shared" ref="T1285:T1348" si="265">S1285/1000</f>
        <v>70.654937835975971</v>
      </c>
      <c r="U1285" s="38">
        <f t="shared" ref="U1285:U1348" si="266">T1285*X$4</f>
        <v>4592.5709593384381</v>
      </c>
      <c r="V1285" s="34"/>
      <c r="W1285" s="34"/>
      <c r="X1285" s="34"/>
      <c r="Y1285" s="34"/>
      <c r="Z1285" s="34"/>
      <c r="AA1285" s="34"/>
      <c r="AB1285" s="34"/>
      <c r="AC1285" s="34"/>
      <c r="AD1285" s="34"/>
      <c r="AE1285" s="34"/>
      <c r="AF1285" s="34"/>
      <c r="AG1285" s="34"/>
    </row>
    <row r="1286" spans="2:33" x14ac:dyDescent="0.75">
      <c r="B1286" s="6" t="s">
        <v>10</v>
      </c>
      <c r="C1286" s="6">
        <v>1282</v>
      </c>
      <c r="D1286" s="6">
        <v>260</v>
      </c>
      <c r="E1286" s="6">
        <f t="shared" si="260"/>
        <v>21.75</v>
      </c>
      <c r="F1286" s="12">
        <v>78.3</v>
      </c>
      <c r="G1286" s="12">
        <f t="shared" ref="G1286:G1349" si="267">($E1287-$E1285)/2</f>
        <v>1.3888888888889284E-2</v>
      </c>
      <c r="H1286" s="12">
        <f t="shared" si="261"/>
        <v>5.0000000000004263E-2</v>
      </c>
      <c r="I1286" s="12">
        <f>'Vehicle Data'!$B$6*'WLTP Calculations'!G1286</f>
        <v>4.0650833333334493</v>
      </c>
      <c r="J1286" s="12">
        <f>'Vehicle Data'!$B$6*9.81*'Vehicle Data'!$B$8</f>
        <v>57.42499320000001</v>
      </c>
      <c r="K1286" s="12">
        <f>0.5*(1.225*'Vehicle Data'!B$9*'Vehicle Data'!B$7*'WLTP Calculations'!F1286)</f>
        <v>9.4958325000000006</v>
      </c>
      <c r="L1286" s="12">
        <f t="shared" ref="L1286:L1349" si="268">(I1286+J1286+K1286)/1000</f>
        <v>7.0985909033333461E-2</v>
      </c>
      <c r="M1286" s="12">
        <f t="shared" ref="M1286:M1349" si="269">(L1286*E1286)</f>
        <v>1.5439435214750028</v>
      </c>
      <c r="N1286" s="12">
        <f t="shared" ref="N1286:N1349" si="270">(((M1286+M1287)/2)*(C1287-C1286))</f>
        <v>1.5450614918782435</v>
      </c>
      <c r="O1286" s="12">
        <f t="shared" si="262"/>
        <v>403.26104938022155</v>
      </c>
      <c r="P1286" s="12">
        <f t="shared" si="263"/>
        <v>0</v>
      </c>
      <c r="Q1286" s="9">
        <f t="shared" ref="Q1286:Q1349" si="271">(Q1285+O1286)</f>
        <v>222998.09436447785</v>
      </c>
      <c r="R1286" s="9">
        <f t="shared" si="264"/>
        <v>222.99809436447785</v>
      </c>
      <c r="S1286" s="9">
        <f t="shared" ref="S1286:T1349" si="272">S1285+(P1286*-1)</f>
        <v>70654.937835975972</v>
      </c>
      <c r="T1286" s="38">
        <f t="shared" si="265"/>
        <v>70.654937835975971</v>
      </c>
      <c r="U1286" s="38">
        <f t="shared" si="266"/>
        <v>4592.5709593384381</v>
      </c>
      <c r="V1286" s="34"/>
      <c r="W1286" s="34"/>
      <c r="X1286" s="34"/>
      <c r="Y1286" s="34"/>
      <c r="Z1286" s="34"/>
      <c r="AA1286" s="34"/>
      <c r="AB1286" s="34"/>
      <c r="AC1286" s="34"/>
      <c r="AD1286" s="34"/>
      <c r="AE1286" s="34"/>
      <c r="AF1286" s="34"/>
      <c r="AG1286" s="34"/>
    </row>
    <row r="1287" spans="2:33" x14ac:dyDescent="0.75">
      <c r="B1287" s="6" t="s">
        <v>10</v>
      </c>
      <c r="C1287" s="6">
        <v>1283</v>
      </c>
      <c r="D1287" s="6">
        <v>261</v>
      </c>
      <c r="E1287" s="6">
        <f t="shared" si="260"/>
        <v>21.777777777777779</v>
      </c>
      <c r="F1287" s="12">
        <v>78.400000000000006</v>
      </c>
      <c r="G1287" s="12">
        <f t="shared" si="267"/>
        <v>1.3888888888889284E-2</v>
      </c>
      <c r="H1287" s="12">
        <f t="shared" si="261"/>
        <v>5.0000000000004263E-2</v>
      </c>
      <c r="I1287" s="12">
        <f>'Vehicle Data'!$B$6*'WLTP Calculations'!G1287</f>
        <v>4.0650833333334493</v>
      </c>
      <c r="J1287" s="12">
        <f>'Vehicle Data'!$B$6*9.81*'Vehicle Data'!$B$8</f>
        <v>57.42499320000001</v>
      </c>
      <c r="K1287" s="12">
        <f>0.5*(1.225*'Vehicle Data'!B$9*'Vehicle Data'!B$7*'WLTP Calculations'!F1287)</f>
        <v>9.5079600000000006</v>
      </c>
      <c r="L1287" s="12">
        <f t="shared" si="268"/>
        <v>7.0998036533333461E-2</v>
      </c>
      <c r="M1287" s="12">
        <f t="shared" si="269"/>
        <v>1.5461794622814844</v>
      </c>
      <c r="N1287" s="12">
        <f t="shared" si="270"/>
        <v>1.5019152215407425</v>
      </c>
      <c r="O1287" s="12">
        <f t="shared" si="262"/>
        <v>393.50178804367454</v>
      </c>
      <c r="P1287" s="12">
        <f t="shared" si="263"/>
        <v>0</v>
      </c>
      <c r="Q1287" s="9">
        <f t="shared" si="271"/>
        <v>223391.59615252152</v>
      </c>
      <c r="R1287" s="9">
        <f t="shared" si="264"/>
        <v>223.39159615252152</v>
      </c>
      <c r="S1287" s="9">
        <f t="shared" si="272"/>
        <v>70654.937835975972</v>
      </c>
      <c r="T1287" s="38">
        <f t="shared" si="265"/>
        <v>70.654937835975971</v>
      </c>
      <c r="U1287" s="38">
        <f t="shared" si="266"/>
        <v>4592.5709593384381</v>
      </c>
      <c r="V1287" s="34"/>
      <c r="W1287" s="34"/>
      <c r="X1287" s="34"/>
      <c r="Y1287" s="34"/>
      <c r="Z1287" s="34"/>
      <c r="AA1287" s="34"/>
      <c r="AB1287" s="34"/>
      <c r="AC1287" s="34"/>
      <c r="AD1287" s="34"/>
      <c r="AE1287" s="34"/>
      <c r="AF1287" s="34"/>
      <c r="AG1287" s="34"/>
    </row>
    <row r="1288" spans="2:33" x14ac:dyDescent="0.75">
      <c r="B1288" s="6" t="s">
        <v>10</v>
      </c>
      <c r="C1288" s="6">
        <v>1284</v>
      </c>
      <c r="D1288" s="6">
        <v>262</v>
      </c>
      <c r="E1288" s="6">
        <f t="shared" si="260"/>
        <v>21.777777777777779</v>
      </c>
      <c r="F1288" s="12">
        <v>78.400000000000006</v>
      </c>
      <c r="G1288" s="12">
        <f t="shared" si="267"/>
        <v>0</v>
      </c>
      <c r="H1288" s="12">
        <f t="shared" si="261"/>
        <v>0</v>
      </c>
      <c r="I1288" s="12">
        <f>'Vehicle Data'!$B$6*'WLTP Calculations'!G1288</f>
        <v>0</v>
      </c>
      <c r="J1288" s="12">
        <f>'Vehicle Data'!$B$6*9.81*'Vehicle Data'!$B$8</f>
        <v>57.42499320000001</v>
      </c>
      <c r="K1288" s="12">
        <f>0.5*(1.225*'Vehicle Data'!B$9*'Vehicle Data'!B$7*'WLTP Calculations'!F1288)</f>
        <v>9.5079600000000006</v>
      </c>
      <c r="L1288" s="12">
        <f t="shared" si="268"/>
        <v>6.693295320000002E-2</v>
      </c>
      <c r="M1288" s="12">
        <f t="shared" si="269"/>
        <v>1.4576509808000004</v>
      </c>
      <c r="N1288" s="12">
        <f t="shared" si="270"/>
        <v>1.3691224993185163</v>
      </c>
      <c r="O1288" s="12">
        <f t="shared" si="262"/>
        <v>360.07921732076977</v>
      </c>
      <c r="P1288" s="12">
        <f t="shared" si="263"/>
        <v>0</v>
      </c>
      <c r="Q1288" s="9">
        <f t="shared" si="271"/>
        <v>223751.6753698423</v>
      </c>
      <c r="R1288" s="9">
        <f t="shared" si="264"/>
        <v>223.7516753698423</v>
      </c>
      <c r="S1288" s="9">
        <f t="shared" si="272"/>
        <v>70654.937835975972</v>
      </c>
      <c r="T1288" s="38">
        <f t="shared" si="265"/>
        <v>70.654937835975971</v>
      </c>
      <c r="U1288" s="38">
        <f t="shared" si="266"/>
        <v>4592.5709593384381</v>
      </c>
      <c r="V1288" s="34"/>
      <c r="W1288" s="34"/>
      <c r="X1288" s="34"/>
      <c r="Y1288" s="34"/>
      <c r="Z1288" s="34"/>
      <c r="AA1288" s="34"/>
      <c r="AB1288" s="34"/>
      <c r="AC1288" s="34"/>
      <c r="AD1288" s="34"/>
      <c r="AE1288" s="34"/>
      <c r="AF1288" s="34"/>
      <c r="AG1288" s="34"/>
    </row>
    <row r="1289" spans="2:33" x14ac:dyDescent="0.75">
      <c r="B1289" s="6" t="s">
        <v>10</v>
      </c>
      <c r="C1289" s="6">
        <v>1285</v>
      </c>
      <c r="D1289" s="6">
        <v>263</v>
      </c>
      <c r="E1289" s="6">
        <f t="shared" si="260"/>
        <v>21.777777777777779</v>
      </c>
      <c r="F1289" s="12">
        <v>78.400000000000006</v>
      </c>
      <c r="G1289" s="12">
        <f t="shared" si="267"/>
        <v>-2.7777777777778567E-2</v>
      </c>
      <c r="H1289" s="12">
        <f t="shared" si="261"/>
        <v>-0.10000000000000142</v>
      </c>
      <c r="I1289" s="12">
        <f>'Vehicle Data'!$B$6*'WLTP Calculations'!G1289</f>
        <v>-8.1301666666668986</v>
      </c>
      <c r="J1289" s="12">
        <f>'Vehicle Data'!$B$6*9.81*'Vehicle Data'!$B$8</f>
        <v>57.42499320000001</v>
      </c>
      <c r="K1289" s="12">
        <f>0.5*(1.225*'Vehicle Data'!B$9*'Vehicle Data'!B$7*'WLTP Calculations'!F1289)</f>
        <v>9.5079600000000006</v>
      </c>
      <c r="L1289" s="12">
        <f t="shared" si="268"/>
        <v>5.8802786533333103E-2</v>
      </c>
      <c r="M1289" s="12">
        <f t="shared" si="269"/>
        <v>1.2805940178370321</v>
      </c>
      <c r="N1289" s="12">
        <f t="shared" si="270"/>
        <v>1.1903945273314798</v>
      </c>
      <c r="O1289" s="12">
        <f t="shared" si="262"/>
        <v>314.26415521551064</v>
      </c>
      <c r="P1289" s="12">
        <f t="shared" si="263"/>
        <v>0</v>
      </c>
      <c r="Q1289" s="9">
        <f t="shared" si="271"/>
        <v>224065.93952505779</v>
      </c>
      <c r="R1289" s="9">
        <f t="shared" si="264"/>
        <v>224.06593952505779</v>
      </c>
      <c r="S1289" s="9">
        <f t="shared" si="272"/>
        <v>70654.937835975972</v>
      </c>
      <c r="T1289" s="38">
        <f t="shared" si="265"/>
        <v>70.654937835975971</v>
      </c>
      <c r="U1289" s="38">
        <f t="shared" si="266"/>
        <v>4592.5709593384381</v>
      </c>
      <c r="V1289" s="34"/>
      <c r="W1289" s="34"/>
      <c r="X1289" s="34"/>
      <c r="Y1289" s="34"/>
      <c r="Z1289" s="34"/>
      <c r="AA1289" s="34"/>
      <c r="AB1289" s="34"/>
      <c r="AC1289" s="34"/>
      <c r="AD1289" s="34"/>
      <c r="AE1289" s="34"/>
      <c r="AF1289" s="34"/>
      <c r="AG1289" s="34"/>
    </row>
    <row r="1290" spans="2:33" x14ac:dyDescent="0.75">
      <c r="B1290" s="6" t="s">
        <v>10</v>
      </c>
      <c r="C1290" s="6">
        <v>1286</v>
      </c>
      <c r="D1290" s="6">
        <v>264</v>
      </c>
      <c r="E1290" s="6">
        <f t="shared" si="260"/>
        <v>21.722222222222221</v>
      </c>
      <c r="F1290" s="12">
        <v>78.2</v>
      </c>
      <c r="G1290" s="12">
        <f t="shared" si="267"/>
        <v>-5.5555555555555358E-2</v>
      </c>
      <c r="H1290" s="12">
        <f t="shared" si="261"/>
        <v>-0.20000000000000284</v>
      </c>
      <c r="I1290" s="12">
        <f>'Vehicle Data'!$B$6*'WLTP Calculations'!G1290</f>
        <v>-16.260333333333278</v>
      </c>
      <c r="J1290" s="12">
        <f>'Vehicle Data'!$B$6*9.81*'Vehicle Data'!$B$8</f>
        <v>57.42499320000001</v>
      </c>
      <c r="K1290" s="12">
        <f>0.5*(1.225*'Vehicle Data'!B$9*'Vehicle Data'!B$7*'WLTP Calculations'!F1290)</f>
        <v>9.4837050000000005</v>
      </c>
      <c r="L1290" s="12">
        <f t="shared" si="268"/>
        <v>5.0648364866666733E-2</v>
      </c>
      <c r="M1290" s="12">
        <f t="shared" si="269"/>
        <v>1.1001950368259272</v>
      </c>
      <c r="N1290" s="12">
        <f t="shared" si="270"/>
        <v>1.0544869725240742</v>
      </c>
      <c r="O1290" s="12">
        <f t="shared" si="262"/>
        <v>279.43904771887964</v>
      </c>
      <c r="P1290" s="12">
        <f t="shared" si="263"/>
        <v>0</v>
      </c>
      <c r="Q1290" s="9">
        <f t="shared" si="271"/>
        <v>224345.37857277668</v>
      </c>
      <c r="R1290" s="9">
        <f t="shared" si="264"/>
        <v>224.34537857277667</v>
      </c>
      <c r="S1290" s="9">
        <f t="shared" si="272"/>
        <v>70654.937835975972</v>
      </c>
      <c r="T1290" s="38">
        <f t="shared" si="265"/>
        <v>70.654937835975971</v>
      </c>
      <c r="U1290" s="38">
        <f t="shared" si="266"/>
        <v>4592.5709593384381</v>
      </c>
      <c r="V1290" s="34"/>
      <c r="W1290" s="34"/>
      <c r="X1290" s="34"/>
      <c r="Y1290" s="34"/>
      <c r="Z1290" s="34"/>
      <c r="AA1290" s="34"/>
      <c r="AB1290" s="34"/>
      <c r="AC1290" s="34"/>
      <c r="AD1290" s="34"/>
      <c r="AE1290" s="34"/>
      <c r="AF1290" s="34"/>
      <c r="AG1290" s="34"/>
    </row>
    <row r="1291" spans="2:33" x14ac:dyDescent="0.75">
      <c r="B1291" s="6" t="s">
        <v>10</v>
      </c>
      <c r="C1291" s="6">
        <v>1287</v>
      </c>
      <c r="D1291" s="6">
        <v>265</v>
      </c>
      <c r="E1291" s="6">
        <f t="shared" si="260"/>
        <v>21.666666666666668</v>
      </c>
      <c r="F1291" s="12">
        <v>78</v>
      </c>
      <c r="G1291" s="12">
        <f t="shared" si="267"/>
        <v>-6.9444444444444642E-2</v>
      </c>
      <c r="H1291" s="12">
        <f t="shared" si="261"/>
        <v>-0.25</v>
      </c>
      <c r="I1291" s="12">
        <f>'Vehicle Data'!$B$6*'WLTP Calculations'!G1291</f>
        <v>-20.325416666666726</v>
      </c>
      <c r="J1291" s="12">
        <f>'Vehicle Data'!$B$6*9.81*'Vehicle Data'!$B$8</f>
        <v>57.42499320000001</v>
      </c>
      <c r="K1291" s="12">
        <f>0.5*(1.225*'Vehicle Data'!B$9*'Vehicle Data'!B$7*'WLTP Calculations'!F1291)</f>
        <v>9.4594500000000004</v>
      </c>
      <c r="L1291" s="12">
        <f t="shared" si="268"/>
        <v>4.6559026533333284E-2</v>
      </c>
      <c r="M1291" s="12">
        <f t="shared" si="269"/>
        <v>1.0087789082222212</v>
      </c>
      <c r="N1291" s="12">
        <f t="shared" si="270"/>
        <v>0.91870827235971864</v>
      </c>
      <c r="O1291" s="12">
        <f t="shared" si="262"/>
        <v>244.37640044768517</v>
      </c>
      <c r="P1291" s="12">
        <f t="shared" si="263"/>
        <v>0</v>
      </c>
      <c r="Q1291" s="9">
        <f t="shared" si="271"/>
        <v>224589.75497322436</v>
      </c>
      <c r="R1291" s="9">
        <f t="shared" si="264"/>
        <v>224.58975497322436</v>
      </c>
      <c r="S1291" s="9">
        <f t="shared" si="272"/>
        <v>70654.937835975972</v>
      </c>
      <c r="T1291" s="38">
        <f t="shared" si="265"/>
        <v>70.654937835975971</v>
      </c>
      <c r="U1291" s="38">
        <f t="shared" si="266"/>
        <v>4592.5709593384381</v>
      </c>
      <c r="V1291" s="34"/>
      <c r="W1291" s="34"/>
      <c r="X1291" s="34"/>
      <c r="Y1291" s="34"/>
      <c r="Z1291" s="34"/>
      <c r="AA1291" s="34"/>
      <c r="AB1291" s="34"/>
      <c r="AC1291" s="34"/>
      <c r="AD1291" s="34"/>
      <c r="AE1291" s="34"/>
      <c r="AF1291" s="34"/>
      <c r="AG1291" s="34"/>
    </row>
    <row r="1292" spans="2:33" x14ac:dyDescent="0.75">
      <c r="B1292" s="6" t="s">
        <v>10</v>
      </c>
      <c r="C1292" s="6">
        <v>1288</v>
      </c>
      <c r="D1292" s="6">
        <v>266</v>
      </c>
      <c r="E1292" s="6">
        <f t="shared" si="260"/>
        <v>21.583333333333332</v>
      </c>
      <c r="F1292" s="12">
        <v>77.7</v>
      </c>
      <c r="G1292" s="12">
        <f t="shared" si="267"/>
        <v>-9.7222222222223209E-2</v>
      </c>
      <c r="H1292" s="12">
        <f t="shared" si="261"/>
        <v>-0.35000000000000142</v>
      </c>
      <c r="I1292" s="12">
        <f>'Vehicle Data'!$B$6*'WLTP Calculations'!G1292</f>
        <v>-28.455583333333625</v>
      </c>
      <c r="J1292" s="12">
        <f>'Vehicle Data'!$B$6*9.81*'Vehicle Data'!$B$8</f>
        <v>57.42499320000001</v>
      </c>
      <c r="K1292" s="12">
        <f>0.5*(1.225*'Vehicle Data'!B$9*'Vehicle Data'!B$7*'WLTP Calculations'!F1292)</f>
        <v>9.4230675000000002</v>
      </c>
      <c r="L1292" s="12">
        <f t="shared" si="268"/>
        <v>3.8392477366666386E-2</v>
      </c>
      <c r="M1292" s="12">
        <f t="shared" si="269"/>
        <v>0.82863763649721611</v>
      </c>
      <c r="N1292" s="12">
        <f t="shared" si="270"/>
        <v>0.78234072599536864</v>
      </c>
      <c r="O1292" s="12">
        <f t="shared" si="262"/>
        <v>208.88497384076342</v>
      </c>
      <c r="P1292" s="12">
        <f t="shared" si="263"/>
        <v>0</v>
      </c>
      <c r="Q1292" s="9">
        <f t="shared" si="271"/>
        <v>224798.63994706512</v>
      </c>
      <c r="R1292" s="9">
        <f t="shared" si="264"/>
        <v>224.79863994706511</v>
      </c>
      <c r="S1292" s="9">
        <f t="shared" si="272"/>
        <v>70654.937835975972</v>
      </c>
      <c r="T1292" s="38">
        <f t="shared" si="265"/>
        <v>70.654937835975971</v>
      </c>
      <c r="U1292" s="38">
        <f t="shared" si="266"/>
        <v>4592.5709593384381</v>
      </c>
      <c r="V1292" s="34"/>
      <c r="W1292" s="34"/>
      <c r="X1292" s="34"/>
      <c r="Y1292" s="34"/>
      <c r="Z1292" s="34"/>
      <c r="AA1292" s="34"/>
      <c r="AB1292" s="34"/>
      <c r="AC1292" s="34"/>
      <c r="AD1292" s="34"/>
      <c r="AE1292" s="34"/>
      <c r="AF1292" s="34"/>
      <c r="AG1292" s="34"/>
    </row>
    <row r="1293" spans="2:33" x14ac:dyDescent="0.75">
      <c r="B1293" s="6" t="s">
        <v>10</v>
      </c>
      <c r="C1293" s="6">
        <v>1289</v>
      </c>
      <c r="D1293" s="6">
        <v>267</v>
      </c>
      <c r="E1293" s="6">
        <f t="shared" si="260"/>
        <v>21.472222222222221</v>
      </c>
      <c r="F1293" s="12">
        <v>77.3</v>
      </c>
      <c r="G1293" s="12">
        <f t="shared" si="267"/>
        <v>-0.11111111111111072</v>
      </c>
      <c r="H1293" s="12">
        <f t="shared" si="261"/>
        <v>-0.39999999999999858</v>
      </c>
      <c r="I1293" s="12">
        <f>'Vehicle Data'!$B$6*'WLTP Calculations'!G1293</f>
        <v>-32.520666666666557</v>
      </c>
      <c r="J1293" s="12">
        <f>'Vehicle Data'!$B$6*9.81*'Vehicle Data'!$B$8</f>
        <v>57.42499320000001</v>
      </c>
      <c r="K1293" s="12">
        <f>0.5*(1.225*'Vehicle Data'!B$9*'Vehicle Data'!B$7*'WLTP Calculations'!F1293)</f>
        <v>9.3745574999999999</v>
      </c>
      <c r="L1293" s="12">
        <f t="shared" si="268"/>
        <v>3.4278884033333457E-2</v>
      </c>
      <c r="M1293" s="12">
        <f t="shared" si="269"/>
        <v>0.73604381549352116</v>
      </c>
      <c r="N1293" s="12">
        <f t="shared" si="270"/>
        <v>0.77703866767685015</v>
      </c>
      <c r="O1293" s="12">
        <f t="shared" si="262"/>
        <v>208.24636293739584</v>
      </c>
      <c r="P1293" s="12">
        <f t="shared" si="263"/>
        <v>0</v>
      </c>
      <c r="Q1293" s="9">
        <f t="shared" si="271"/>
        <v>225006.8863100025</v>
      </c>
      <c r="R1293" s="9">
        <f t="shared" si="264"/>
        <v>225.0068863100025</v>
      </c>
      <c r="S1293" s="9">
        <f t="shared" si="272"/>
        <v>70654.937835975972</v>
      </c>
      <c r="T1293" s="38">
        <f t="shared" si="265"/>
        <v>70.654937835975971</v>
      </c>
      <c r="U1293" s="38">
        <f t="shared" si="266"/>
        <v>4592.5709593384381</v>
      </c>
      <c r="V1293" s="34"/>
      <c r="W1293" s="34"/>
      <c r="X1293" s="34"/>
      <c r="Y1293" s="34"/>
      <c r="Z1293" s="34"/>
      <c r="AA1293" s="34"/>
      <c r="AB1293" s="34"/>
      <c r="AC1293" s="34"/>
      <c r="AD1293" s="34"/>
      <c r="AE1293" s="34"/>
      <c r="AF1293" s="34"/>
      <c r="AG1293" s="34"/>
    </row>
    <row r="1294" spans="2:33" x14ac:dyDescent="0.75">
      <c r="B1294" s="6" t="s">
        <v>10</v>
      </c>
      <c r="C1294" s="6">
        <v>1290</v>
      </c>
      <c r="D1294" s="6">
        <v>268</v>
      </c>
      <c r="E1294" s="6">
        <f t="shared" si="260"/>
        <v>21.361111111111111</v>
      </c>
      <c r="F1294" s="12">
        <v>76.900000000000006</v>
      </c>
      <c r="G1294" s="12">
        <f t="shared" si="267"/>
        <v>-9.7222222222223209E-2</v>
      </c>
      <c r="H1294" s="12">
        <f t="shared" si="261"/>
        <v>-0.35000000000000142</v>
      </c>
      <c r="I1294" s="12">
        <f>'Vehicle Data'!$B$6*'WLTP Calculations'!G1294</f>
        <v>-28.455583333333625</v>
      </c>
      <c r="J1294" s="12">
        <f>'Vehicle Data'!$B$6*9.81*'Vehicle Data'!$B$8</f>
        <v>57.42499320000001</v>
      </c>
      <c r="K1294" s="12">
        <f>0.5*(1.225*'Vehicle Data'!B$9*'Vehicle Data'!B$7*'WLTP Calculations'!F1294)</f>
        <v>9.3260475000000014</v>
      </c>
      <c r="L1294" s="12">
        <f t="shared" si="268"/>
        <v>3.8295457366666383E-2</v>
      </c>
      <c r="M1294" s="12">
        <f t="shared" si="269"/>
        <v>0.81803351986017914</v>
      </c>
      <c r="N1294" s="12">
        <f t="shared" si="270"/>
        <v>0.81605080642824024</v>
      </c>
      <c r="O1294" s="12">
        <f t="shared" si="262"/>
        <v>219.51766692919662</v>
      </c>
      <c r="P1294" s="12">
        <f t="shared" si="263"/>
        <v>0</v>
      </c>
      <c r="Q1294" s="9">
        <f t="shared" si="271"/>
        <v>225226.4039769317</v>
      </c>
      <c r="R1294" s="9">
        <f t="shared" si="264"/>
        <v>225.22640397693169</v>
      </c>
      <c r="S1294" s="9">
        <f t="shared" si="272"/>
        <v>70654.937835975972</v>
      </c>
      <c r="T1294" s="38">
        <f t="shared" si="265"/>
        <v>70.654937835975971</v>
      </c>
      <c r="U1294" s="38">
        <f t="shared" si="266"/>
        <v>4592.5709593384381</v>
      </c>
      <c r="V1294" s="34"/>
      <c r="W1294" s="34"/>
      <c r="X1294" s="34"/>
      <c r="Y1294" s="34"/>
      <c r="Z1294" s="34"/>
      <c r="AA1294" s="34"/>
      <c r="AB1294" s="34"/>
      <c r="AC1294" s="34"/>
      <c r="AD1294" s="34"/>
      <c r="AE1294" s="34"/>
      <c r="AF1294" s="34"/>
      <c r="AG1294" s="34"/>
    </row>
    <row r="1295" spans="2:33" x14ac:dyDescent="0.75">
      <c r="B1295" s="6" t="s">
        <v>10</v>
      </c>
      <c r="C1295" s="6">
        <v>1291</v>
      </c>
      <c r="D1295" s="6">
        <v>269</v>
      </c>
      <c r="E1295" s="6">
        <f t="shared" si="260"/>
        <v>21.277777777777775</v>
      </c>
      <c r="F1295" s="12">
        <v>76.599999999999994</v>
      </c>
      <c r="G1295" s="12">
        <f t="shared" si="267"/>
        <v>-9.7222222222221433E-2</v>
      </c>
      <c r="H1295" s="12">
        <f t="shared" si="261"/>
        <v>-0.35000000000000142</v>
      </c>
      <c r="I1295" s="12">
        <f>'Vehicle Data'!$B$6*'WLTP Calculations'!G1295</f>
        <v>-28.455583333333106</v>
      </c>
      <c r="J1295" s="12">
        <f>'Vehicle Data'!$B$6*9.81*'Vehicle Data'!$B$8</f>
        <v>57.42499320000001</v>
      </c>
      <c r="K1295" s="12">
        <f>0.5*(1.225*'Vehicle Data'!B$9*'Vehicle Data'!B$7*'WLTP Calculations'!F1295)</f>
        <v>9.2896649999999994</v>
      </c>
      <c r="L1295" s="12">
        <f t="shared" si="268"/>
        <v>3.8259074866666909E-2</v>
      </c>
      <c r="M1295" s="12">
        <f t="shared" si="269"/>
        <v>0.81406809299630134</v>
      </c>
      <c r="N1295" s="12">
        <f t="shared" si="270"/>
        <v>0.7253849274481563</v>
      </c>
      <c r="O1295" s="12">
        <f t="shared" si="262"/>
        <v>195.85393041100221</v>
      </c>
      <c r="P1295" s="12">
        <f t="shared" si="263"/>
        <v>0</v>
      </c>
      <c r="Q1295" s="9">
        <f t="shared" si="271"/>
        <v>225422.25790734272</v>
      </c>
      <c r="R1295" s="9">
        <f t="shared" si="264"/>
        <v>225.42225790734273</v>
      </c>
      <c r="S1295" s="9">
        <f t="shared" si="272"/>
        <v>70654.937835975972</v>
      </c>
      <c r="T1295" s="38">
        <f t="shared" si="265"/>
        <v>70.654937835975971</v>
      </c>
      <c r="U1295" s="38">
        <f t="shared" si="266"/>
        <v>4592.5709593384381</v>
      </c>
      <c r="V1295" s="34"/>
      <c r="W1295" s="34"/>
      <c r="X1295" s="34"/>
      <c r="Y1295" s="34"/>
      <c r="Z1295" s="34"/>
      <c r="AA1295" s="34"/>
      <c r="AB1295" s="34"/>
      <c r="AC1295" s="34"/>
      <c r="AD1295" s="34"/>
      <c r="AE1295" s="34"/>
      <c r="AF1295" s="34"/>
      <c r="AG1295" s="34"/>
    </row>
    <row r="1296" spans="2:33" x14ac:dyDescent="0.75">
      <c r="B1296" s="6" t="s">
        <v>10</v>
      </c>
      <c r="C1296" s="6">
        <v>1292</v>
      </c>
      <c r="D1296" s="6">
        <v>270</v>
      </c>
      <c r="E1296" s="6">
        <f t="shared" si="260"/>
        <v>21.166666666666668</v>
      </c>
      <c r="F1296" s="12">
        <v>76.2</v>
      </c>
      <c r="G1296" s="12">
        <f t="shared" si="267"/>
        <v>-0.12499999999999822</v>
      </c>
      <c r="H1296" s="12">
        <f t="shared" si="261"/>
        <v>-0.44999999999999574</v>
      </c>
      <c r="I1296" s="12">
        <f>'Vehicle Data'!$B$6*'WLTP Calculations'!G1296</f>
        <v>-36.585749999999486</v>
      </c>
      <c r="J1296" s="12">
        <f>'Vehicle Data'!$B$6*9.81*'Vehicle Data'!$B$8</f>
        <v>57.42499320000001</v>
      </c>
      <c r="K1296" s="12">
        <f>0.5*(1.225*'Vehicle Data'!B$9*'Vehicle Data'!B$7*'WLTP Calculations'!F1296)</f>
        <v>9.2411550000000009</v>
      </c>
      <c r="L1296" s="12">
        <f t="shared" si="268"/>
        <v>3.0080398200000524E-2</v>
      </c>
      <c r="M1296" s="12">
        <f t="shared" si="269"/>
        <v>0.63670176190001115</v>
      </c>
      <c r="N1296" s="12">
        <f t="shared" si="270"/>
        <v>0.59123547493009698</v>
      </c>
      <c r="O1296" s="12">
        <f t="shared" si="262"/>
        <v>160.2248137060563</v>
      </c>
      <c r="P1296" s="12">
        <f t="shared" si="263"/>
        <v>0</v>
      </c>
      <c r="Q1296" s="9">
        <f t="shared" si="271"/>
        <v>225582.48272104879</v>
      </c>
      <c r="R1296" s="9">
        <f t="shared" si="264"/>
        <v>225.58248272104879</v>
      </c>
      <c r="S1296" s="9">
        <f t="shared" si="272"/>
        <v>70654.937835975972</v>
      </c>
      <c r="T1296" s="38">
        <f t="shared" si="265"/>
        <v>70.654937835975971</v>
      </c>
      <c r="U1296" s="38">
        <f t="shared" si="266"/>
        <v>4592.5709593384381</v>
      </c>
      <c r="V1296" s="34"/>
      <c r="W1296" s="34"/>
      <c r="X1296" s="34"/>
      <c r="Y1296" s="34"/>
      <c r="Z1296" s="34"/>
      <c r="AA1296" s="34"/>
      <c r="AB1296" s="34"/>
      <c r="AC1296" s="34"/>
      <c r="AD1296" s="34"/>
      <c r="AE1296" s="34"/>
      <c r="AF1296" s="34"/>
      <c r="AG1296" s="34"/>
    </row>
    <row r="1297" spans="2:33" x14ac:dyDescent="0.75">
      <c r="B1297" s="6" t="s">
        <v>10</v>
      </c>
      <c r="C1297" s="6">
        <v>1293</v>
      </c>
      <c r="D1297" s="6">
        <v>271</v>
      </c>
      <c r="E1297" s="6">
        <f t="shared" si="260"/>
        <v>21.027777777777779</v>
      </c>
      <c r="F1297" s="12">
        <v>75.7</v>
      </c>
      <c r="G1297" s="12">
        <f t="shared" si="267"/>
        <v>-0.13888888888888928</v>
      </c>
      <c r="H1297" s="12">
        <f t="shared" si="261"/>
        <v>-0.5</v>
      </c>
      <c r="I1297" s="12">
        <f>'Vehicle Data'!$B$6*'WLTP Calculations'!G1297</f>
        <v>-40.650833333333452</v>
      </c>
      <c r="J1297" s="12">
        <f>'Vehicle Data'!$B$6*9.81*'Vehicle Data'!$B$8</f>
        <v>57.42499320000001</v>
      </c>
      <c r="K1297" s="12">
        <f>0.5*(1.225*'Vehicle Data'!B$9*'Vehicle Data'!B$7*'WLTP Calculations'!F1297)</f>
        <v>9.1805175000000006</v>
      </c>
      <c r="L1297" s="12">
        <f t="shared" si="268"/>
        <v>2.5954677366666557E-2</v>
      </c>
      <c r="M1297" s="12">
        <f t="shared" si="269"/>
        <v>0.54576918796018292</v>
      </c>
      <c r="N1297" s="12">
        <f t="shared" si="270"/>
        <v>0.54333345480971995</v>
      </c>
      <c r="O1297" s="12">
        <f t="shared" si="262"/>
        <v>147.78669970824382</v>
      </c>
      <c r="P1297" s="12">
        <f t="shared" si="263"/>
        <v>0</v>
      </c>
      <c r="Q1297" s="9">
        <f t="shared" si="271"/>
        <v>225730.26942075702</v>
      </c>
      <c r="R1297" s="9">
        <f t="shared" si="264"/>
        <v>225.73026942075703</v>
      </c>
      <c r="S1297" s="9">
        <f t="shared" si="272"/>
        <v>70654.937835975972</v>
      </c>
      <c r="T1297" s="38">
        <f t="shared" si="265"/>
        <v>70.654937835975971</v>
      </c>
      <c r="U1297" s="38">
        <f t="shared" si="266"/>
        <v>4592.5709593384381</v>
      </c>
      <c r="V1297" s="34"/>
      <c r="W1297" s="34"/>
      <c r="X1297" s="34"/>
      <c r="Y1297" s="34"/>
      <c r="Z1297" s="34"/>
      <c r="AA1297" s="34"/>
      <c r="AB1297" s="34"/>
      <c r="AC1297" s="34"/>
      <c r="AD1297" s="34"/>
      <c r="AE1297" s="34"/>
      <c r="AF1297" s="34"/>
      <c r="AG1297" s="34"/>
    </row>
    <row r="1298" spans="2:33" x14ac:dyDescent="0.75">
      <c r="B1298" s="6" t="s">
        <v>10</v>
      </c>
      <c r="C1298" s="6">
        <v>1294</v>
      </c>
      <c r="D1298" s="6">
        <v>272</v>
      </c>
      <c r="E1298" s="6">
        <f t="shared" si="260"/>
        <v>20.888888888888889</v>
      </c>
      <c r="F1298" s="12">
        <v>75.2</v>
      </c>
      <c r="G1298" s="12">
        <f t="shared" si="267"/>
        <v>-0.13888888888888928</v>
      </c>
      <c r="H1298" s="12">
        <f t="shared" si="261"/>
        <v>-0.5</v>
      </c>
      <c r="I1298" s="12">
        <f>'Vehicle Data'!$B$6*'WLTP Calculations'!G1298</f>
        <v>-40.650833333333452</v>
      </c>
      <c r="J1298" s="12">
        <f>'Vehicle Data'!$B$6*9.81*'Vehicle Data'!$B$8</f>
        <v>57.42499320000001</v>
      </c>
      <c r="K1298" s="12">
        <f>0.5*(1.225*'Vehicle Data'!B$9*'Vehicle Data'!B$7*'WLTP Calculations'!F1298)</f>
        <v>9.1198800000000002</v>
      </c>
      <c r="L1298" s="12">
        <f t="shared" si="268"/>
        <v>2.5894039866666559E-2</v>
      </c>
      <c r="M1298" s="12">
        <f t="shared" si="269"/>
        <v>0.54089772165925698</v>
      </c>
      <c r="N1298" s="12">
        <f t="shared" si="270"/>
        <v>0.62282088955046322</v>
      </c>
      <c r="O1298" s="12">
        <f t="shared" si="262"/>
        <v>170.03010284727645</v>
      </c>
      <c r="P1298" s="12">
        <f t="shared" si="263"/>
        <v>0</v>
      </c>
      <c r="Q1298" s="9">
        <f t="shared" si="271"/>
        <v>225900.29952360431</v>
      </c>
      <c r="R1298" s="9">
        <f t="shared" si="264"/>
        <v>225.9002995236043</v>
      </c>
      <c r="S1298" s="9">
        <f t="shared" si="272"/>
        <v>70654.937835975972</v>
      </c>
      <c r="T1298" s="38">
        <f t="shared" si="265"/>
        <v>70.654937835975971</v>
      </c>
      <c r="U1298" s="38">
        <f t="shared" si="266"/>
        <v>4592.5709593384381</v>
      </c>
      <c r="V1298" s="34"/>
      <c r="W1298" s="34"/>
      <c r="X1298" s="34"/>
      <c r="Y1298" s="34"/>
      <c r="Z1298" s="34"/>
      <c r="AA1298" s="34"/>
      <c r="AB1298" s="34"/>
      <c r="AC1298" s="34"/>
      <c r="AD1298" s="34"/>
      <c r="AE1298" s="34"/>
      <c r="AF1298" s="34"/>
      <c r="AG1298" s="34"/>
    </row>
    <row r="1299" spans="2:33" x14ac:dyDescent="0.75">
      <c r="B1299" s="6" t="s">
        <v>10</v>
      </c>
      <c r="C1299" s="6">
        <v>1295</v>
      </c>
      <c r="D1299" s="6">
        <v>273</v>
      </c>
      <c r="E1299" s="6">
        <f t="shared" si="260"/>
        <v>20.75</v>
      </c>
      <c r="F1299" s="12">
        <v>74.7</v>
      </c>
      <c r="G1299" s="12">
        <f t="shared" si="267"/>
        <v>-0.11111111111111072</v>
      </c>
      <c r="H1299" s="12">
        <f t="shared" si="261"/>
        <v>-0.39999999999999858</v>
      </c>
      <c r="I1299" s="12">
        <f>'Vehicle Data'!$B$6*'WLTP Calculations'!G1299</f>
        <v>-32.520666666666557</v>
      </c>
      <c r="J1299" s="12">
        <f>'Vehicle Data'!$B$6*9.81*'Vehicle Data'!$B$8</f>
        <v>57.42499320000001</v>
      </c>
      <c r="K1299" s="12">
        <f>0.5*(1.225*'Vehicle Data'!B$9*'Vehicle Data'!B$7*'WLTP Calculations'!F1299)</f>
        <v>9.0592425000000016</v>
      </c>
      <c r="L1299" s="12">
        <f t="shared" si="268"/>
        <v>3.396356903333346E-2</v>
      </c>
      <c r="M1299" s="12">
        <f t="shared" si="269"/>
        <v>0.70474405744166935</v>
      </c>
      <c r="N1299" s="12">
        <f t="shared" si="270"/>
        <v>0.87097640067639093</v>
      </c>
      <c r="O1299" s="12">
        <f t="shared" si="262"/>
        <v>238.64753378533112</v>
      </c>
      <c r="P1299" s="12">
        <f t="shared" si="263"/>
        <v>0</v>
      </c>
      <c r="Q1299" s="9">
        <f t="shared" si="271"/>
        <v>226138.94705738963</v>
      </c>
      <c r="R1299" s="9">
        <f t="shared" si="264"/>
        <v>226.13894705738963</v>
      </c>
      <c r="S1299" s="9">
        <f t="shared" si="272"/>
        <v>70654.937835975972</v>
      </c>
      <c r="T1299" s="38">
        <f t="shared" si="265"/>
        <v>70.654937835975971</v>
      </c>
      <c r="U1299" s="38">
        <f t="shared" si="266"/>
        <v>4592.5709593384381</v>
      </c>
      <c r="V1299" s="34"/>
      <c r="W1299" s="34"/>
      <c r="X1299" s="34"/>
      <c r="Y1299" s="34"/>
      <c r="Z1299" s="34"/>
      <c r="AA1299" s="34"/>
      <c r="AB1299" s="34"/>
      <c r="AC1299" s="34"/>
      <c r="AD1299" s="34"/>
      <c r="AE1299" s="34"/>
      <c r="AF1299" s="34"/>
      <c r="AG1299" s="34"/>
    </row>
    <row r="1300" spans="2:33" x14ac:dyDescent="0.75">
      <c r="B1300" s="6" t="s">
        <v>10</v>
      </c>
      <c r="C1300" s="6">
        <v>1296</v>
      </c>
      <c r="D1300" s="6">
        <v>274</v>
      </c>
      <c r="E1300" s="6">
        <f t="shared" si="260"/>
        <v>20.666666666666668</v>
      </c>
      <c r="F1300" s="12">
        <v>74.400000000000006</v>
      </c>
      <c r="G1300" s="12">
        <f t="shared" si="267"/>
        <v>-5.5555555555555358E-2</v>
      </c>
      <c r="H1300" s="12">
        <f t="shared" si="261"/>
        <v>-0.20000000000000284</v>
      </c>
      <c r="I1300" s="12">
        <f>'Vehicle Data'!$B$6*'WLTP Calculations'!G1300</f>
        <v>-16.260333333333278</v>
      </c>
      <c r="J1300" s="12">
        <f>'Vehicle Data'!$B$6*9.81*'Vehicle Data'!$B$8</f>
        <v>57.42499320000001</v>
      </c>
      <c r="K1300" s="12">
        <f>0.5*(1.225*'Vehicle Data'!B$9*'Vehicle Data'!B$7*'WLTP Calculations'!F1300)</f>
        <v>9.0228600000000014</v>
      </c>
      <c r="L1300" s="12">
        <f t="shared" si="268"/>
        <v>5.0187519866666731E-2</v>
      </c>
      <c r="M1300" s="12">
        <f t="shared" si="269"/>
        <v>1.0372087439111124</v>
      </c>
      <c r="N1300" s="12">
        <f t="shared" si="270"/>
        <v>1.2041841524430561</v>
      </c>
      <c r="O1300" s="12">
        <f t="shared" si="262"/>
        <v>331.15064192184042</v>
      </c>
      <c r="P1300" s="12">
        <f t="shared" si="263"/>
        <v>0</v>
      </c>
      <c r="Q1300" s="9">
        <f t="shared" si="271"/>
        <v>226470.09769931147</v>
      </c>
      <c r="R1300" s="9">
        <f t="shared" si="264"/>
        <v>226.47009769931148</v>
      </c>
      <c r="S1300" s="9">
        <f t="shared" si="272"/>
        <v>70654.937835975972</v>
      </c>
      <c r="T1300" s="38">
        <f t="shared" si="265"/>
        <v>70.654937835975971</v>
      </c>
      <c r="U1300" s="38">
        <f t="shared" si="266"/>
        <v>4592.5709593384381</v>
      </c>
      <c r="V1300" s="34"/>
      <c r="W1300" s="34"/>
      <c r="X1300" s="34"/>
      <c r="Y1300" s="34"/>
      <c r="Z1300" s="34"/>
      <c r="AA1300" s="34"/>
      <c r="AB1300" s="34"/>
      <c r="AC1300" s="34"/>
      <c r="AD1300" s="34"/>
      <c r="AE1300" s="34"/>
      <c r="AF1300" s="34"/>
      <c r="AG1300" s="34"/>
    </row>
    <row r="1301" spans="2:33" x14ac:dyDescent="0.75">
      <c r="B1301" s="6" t="s">
        <v>10</v>
      </c>
      <c r="C1301" s="6">
        <v>1297</v>
      </c>
      <c r="D1301" s="6">
        <v>275</v>
      </c>
      <c r="E1301" s="6">
        <f t="shared" si="260"/>
        <v>20.638888888888889</v>
      </c>
      <c r="F1301" s="12">
        <v>74.3</v>
      </c>
      <c r="G1301" s="12">
        <f t="shared" si="267"/>
        <v>0</v>
      </c>
      <c r="H1301" s="12">
        <f t="shared" si="261"/>
        <v>0</v>
      </c>
      <c r="I1301" s="12">
        <f>'Vehicle Data'!$B$6*'WLTP Calculations'!G1301</f>
        <v>0</v>
      </c>
      <c r="J1301" s="12">
        <f>'Vehicle Data'!$B$6*9.81*'Vehicle Data'!$B$8</f>
        <v>57.42499320000001</v>
      </c>
      <c r="K1301" s="12">
        <f>0.5*(1.225*'Vehicle Data'!B$9*'Vehicle Data'!B$7*'WLTP Calculations'!F1301)</f>
        <v>9.0107324999999996</v>
      </c>
      <c r="L1301" s="12">
        <f t="shared" si="268"/>
        <v>6.6435725700000003E-2</v>
      </c>
      <c r="M1301" s="12">
        <f t="shared" si="269"/>
        <v>1.371159560975</v>
      </c>
      <c r="N1301" s="12">
        <f t="shared" si="270"/>
        <v>1.4982251802208317</v>
      </c>
      <c r="O1301" s="12">
        <f t="shared" si="262"/>
        <v>413.51014974094954</v>
      </c>
      <c r="P1301" s="12">
        <f t="shared" si="263"/>
        <v>0</v>
      </c>
      <c r="Q1301" s="9">
        <f t="shared" si="271"/>
        <v>226883.60784905244</v>
      </c>
      <c r="R1301" s="9">
        <f t="shared" si="264"/>
        <v>226.88360784905242</v>
      </c>
      <c r="S1301" s="9">
        <f t="shared" si="272"/>
        <v>70654.937835975972</v>
      </c>
      <c r="T1301" s="38">
        <f t="shared" si="265"/>
        <v>70.654937835975971</v>
      </c>
      <c r="U1301" s="38">
        <f t="shared" si="266"/>
        <v>4592.5709593384381</v>
      </c>
      <c r="V1301" s="34"/>
      <c r="W1301" s="34"/>
      <c r="X1301" s="34"/>
      <c r="Y1301" s="34"/>
      <c r="Z1301" s="34"/>
      <c r="AA1301" s="34"/>
      <c r="AB1301" s="34"/>
      <c r="AC1301" s="34"/>
      <c r="AD1301" s="34"/>
      <c r="AE1301" s="34"/>
      <c r="AF1301" s="34"/>
      <c r="AG1301" s="34"/>
    </row>
    <row r="1302" spans="2:33" x14ac:dyDescent="0.75">
      <c r="B1302" s="6" t="s">
        <v>10</v>
      </c>
      <c r="C1302" s="6">
        <v>1298</v>
      </c>
      <c r="D1302" s="6">
        <v>276</v>
      </c>
      <c r="E1302" s="6">
        <f t="shared" si="260"/>
        <v>20.666666666666668</v>
      </c>
      <c r="F1302" s="12">
        <v>74.400000000000006</v>
      </c>
      <c r="G1302" s="12">
        <f t="shared" si="267"/>
        <v>4.1666666666666075E-2</v>
      </c>
      <c r="H1302" s="12">
        <f t="shared" si="261"/>
        <v>0.14999999999999858</v>
      </c>
      <c r="I1302" s="12">
        <f>'Vehicle Data'!$B$6*'WLTP Calculations'!G1302</f>
        <v>12.195249999999827</v>
      </c>
      <c r="J1302" s="12">
        <f>'Vehicle Data'!$B$6*9.81*'Vehicle Data'!$B$8</f>
        <v>57.42499320000001</v>
      </c>
      <c r="K1302" s="12">
        <f>0.5*(1.225*'Vehicle Data'!B$9*'Vehicle Data'!B$7*'WLTP Calculations'!F1302)</f>
        <v>9.0228600000000014</v>
      </c>
      <c r="L1302" s="12">
        <f t="shared" si="268"/>
        <v>7.8643103199999842E-2</v>
      </c>
      <c r="M1302" s="12">
        <f t="shared" si="269"/>
        <v>1.6252907994666634</v>
      </c>
      <c r="N1302" s="12">
        <f t="shared" si="270"/>
        <v>1.7119641990462955</v>
      </c>
      <c r="O1302" s="12">
        <f t="shared" si="262"/>
        <v>474.21408313582384</v>
      </c>
      <c r="P1302" s="12">
        <f t="shared" si="263"/>
        <v>0</v>
      </c>
      <c r="Q1302" s="9">
        <f t="shared" si="271"/>
        <v>227357.82193218826</v>
      </c>
      <c r="R1302" s="9">
        <f t="shared" si="264"/>
        <v>227.35782193218827</v>
      </c>
      <c r="S1302" s="9">
        <f t="shared" si="272"/>
        <v>70654.937835975972</v>
      </c>
      <c r="T1302" s="38">
        <f t="shared" si="265"/>
        <v>70.654937835975971</v>
      </c>
      <c r="U1302" s="38">
        <f t="shared" si="266"/>
        <v>4592.5709593384381</v>
      </c>
      <c r="V1302" s="34"/>
      <c r="W1302" s="34"/>
      <c r="X1302" s="34"/>
      <c r="Y1302" s="34"/>
      <c r="Z1302" s="34"/>
      <c r="AA1302" s="34"/>
      <c r="AB1302" s="34"/>
      <c r="AC1302" s="34"/>
      <c r="AD1302" s="34"/>
      <c r="AE1302" s="34"/>
      <c r="AF1302" s="34"/>
      <c r="AG1302" s="34"/>
    </row>
    <row r="1303" spans="2:33" x14ac:dyDescent="0.75">
      <c r="B1303" s="6" t="s">
        <v>10</v>
      </c>
      <c r="C1303" s="6">
        <v>1299</v>
      </c>
      <c r="D1303" s="6">
        <v>277</v>
      </c>
      <c r="E1303" s="6">
        <f t="shared" si="260"/>
        <v>20.722222222222221</v>
      </c>
      <c r="F1303" s="12">
        <v>74.599999999999994</v>
      </c>
      <c r="G1303" s="12">
        <f t="shared" si="267"/>
        <v>6.9444444444444642E-2</v>
      </c>
      <c r="H1303" s="12">
        <f t="shared" si="261"/>
        <v>0.25</v>
      </c>
      <c r="I1303" s="12">
        <f>'Vehicle Data'!$B$6*'WLTP Calculations'!G1303</f>
        <v>20.325416666666726</v>
      </c>
      <c r="J1303" s="12">
        <f>'Vehicle Data'!$B$6*9.81*'Vehicle Data'!$B$8</f>
        <v>57.42499320000001</v>
      </c>
      <c r="K1303" s="12">
        <f>0.5*(1.225*'Vehicle Data'!B$9*'Vehicle Data'!B$7*'WLTP Calculations'!F1303)</f>
        <v>9.0471149999999998</v>
      </c>
      <c r="L1303" s="12">
        <f t="shared" si="268"/>
        <v>8.6797524866666739E-2</v>
      </c>
      <c r="M1303" s="12">
        <f t="shared" si="269"/>
        <v>1.7986375986259273</v>
      </c>
      <c r="N1303" s="12">
        <f t="shared" si="270"/>
        <v>1.8026326412245386</v>
      </c>
      <c r="O1303" s="12">
        <f t="shared" si="262"/>
        <v>501.13187426042174</v>
      </c>
      <c r="P1303" s="12">
        <f t="shared" si="263"/>
        <v>0</v>
      </c>
      <c r="Q1303" s="9">
        <f t="shared" si="271"/>
        <v>227858.9538064487</v>
      </c>
      <c r="R1303" s="9">
        <f t="shared" si="264"/>
        <v>227.85895380644871</v>
      </c>
      <c r="S1303" s="9">
        <f t="shared" si="272"/>
        <v>70654.937835975972</v>
      </c>
      <c r="T1303" s="38">
        <f t="shared" si="265"/>
        <v>70.654937835975971</v>
      </c>
      <c r="U1303" s="38">
        <f t="shared" si="266"/>
        <v>4592.5709593384381</v>
      </c>
      <c r="V1303" s="34"/>
      <c r="W1303" s="34"/>
      <c r="X1303" s="34"/>
      <c r="Y1303" s="34"/>
      <c r="Z1303" s="34"/>
      <c r="AA1303" s="34"/>
      <c r="AB1303" s="34"/>
      <c r="AC1303" s="34"/>
      <c r="AD1303" s="34"/>
      <c r="AE1303" s="34"/>
      <c r="AF1303" s="34"/>
      <c r="AG1303" s="34"/>
    </row>
    <row r="1304" spans="2:33" x14ac:dyDescent="0.75">
      <c r="B1304" s="6" t="s">
        <v>10</v>
      </c>
      <c r="C1304" s="6">
        <v>1300</v>
      </c>
      <c r="D1304" s="6">
        <v>278</v>
      </c>
      <c r="E1304" s="6">
        <f t="shared" si="260"/>
        <v>20.805555555555557</v>
      </c>
      <c r="F1304" s="12">
        <v>74.900000000000006</v>
      </c>
      <c r="G1304" s="12">
        <f t="shared" si="267"/>
        <v>6.9444444444444642E-2</v>
      </c>
      <c r="H1304" s="12">
        <f t="shared" si="261"/>
        <v>0.25</v>
      </c>
      <c r="I1304" s="12">
        <f>'Vehicle Data'!$B$6*'WLTP Calculations'!G1304</f>
        <v>20.325416666666726</v>
      </c>
      <c r="J1304" s="12">
        <f>'Vehicle Data'!$B$6*9.81*'Vehicle Data'!$B$8</f>
        <v>57.42499320000001</v>
      </c>
      <c r="K1304" s="12">
        <f>0.5*(1.225*'Vehicle Data'!B$9*'Vehicle Data'!B$7*'WLTP Calculations'!F1304)</f>
        <v>9.0834975000000018</v>
      </c>
      <c r="L1304" s="12">
        <f t="shared" si="268"/>
        <v>8.683390736666674E-2</v>
      </c>
      <c r="M1304" s="12">
        <f t="shared" si="269"/>
        <v>1.8066276838231499</v>
      </c>
      <c r="N1304" s="12">
        <f t="shared" si="270"/>
        <v>1.7668916523842544</v>
      </c>
      <c r="O1304" s="12">
        <f t="shared" si="262"/>
        <v>492.96277101520695</v>
      </c>
      <c r="P1304" s="12">
        <f t="shared" si="263"/>
        <v>0</v>
      </c>
      <c r="Q1304" s="9">
        <f t="shared" si="271"/>
        <v>228351.91657746391</v>
      </c>
      <c r="R1304" s="9">
        <f t="shared" si="264"/>
        <v>228.35191657746392</v>
      </c>
      <c r="S1304" s="9">
        <f t="shared" si="272"/>
        <v>70654.937835975972</v>
      </c>
      <c r="T1304" s="38">
        <f t="shared" si="265"/>
        <v>70.654937835975971</v>
      </c>
      <c r="U1304" s="38">
        <f t="shared" si="266"/>
        <v>4592.5709593384381</v>
      </c>
      <c r="V1304" s="34"/>
      <c r="W1304" s="34"/>
      <c r="X1304" s="34"/>
      <c r="Y1304" s="34"/>
      <c r="Z1304" s="34"/>
      <c r="AA1304" s="34"/>
      <c r="AB1304" s="34"/>
      <c r="AC1304" s="34"/>
      <c r="AD1304" s="34"/>
      <c r="AE1304" s="34"/>
      <c r="AF1304" s="34"/>
      <c r="AG1304" s="34"/>
    </row>
    <row r="1305" spans="2:33" x14ac:dyDescent="0.75">
      <c r="B1305" s="6" t="s">
        <v>10</v>
      </c>
      <c r="C1305" s="6">
        <v>1301</v>
      </c>
      <c r="D1305" s="6">
        <v>279</v>
      </c>
      <c r="E1305" s="6">
        <f t="shared" si="260"/>
        <v>20.861111111111111</v>
      </c>
      <c r="F1305" s="12">
        <v>75.099999999999994</v>
      </c>
      <c r="G1305" s="12">
        <f t="shared" si="267"/>
        <v>5.5555555555553582E-2</v>
      </c>
      <c r="H1305" s="12">
        <f t="shared" si="261"/>
        <v>0.19999999999999574</v>
      </c>
      <c r="I1305" s="12">
        <f>'Vehicle Data'!$B$6*'WLTP Calculations'!G1305</f>
        <v>16.260333333332756</v>
      </c>
      <c r="J1305" s="12">
        <f>'Vehicle Data'!$B$6*9.81*'Vehicle Data'!$B$8</f>
        <v>57.42499320000001</v>
      </c>
      <c r="K1305" s="12">
        <f>0.5*(1.225*'Vehicle Data'!B$9*'Vehicle Data'!B$7*'WLTP Calculations'!F1305)</f>
        <v>9.1077525000000001</v>
      </c>
      <c r="L1305" s="12">
        <f t="shared" si="268"/>
        <v>8.2793079033332773E-2</v>
      </c>
      <c r="M1305" s="12">
        <f t="shared" si="269"/>
        <v>1.7271556209453587</v>
      </c>
      <c r="N1305" s="12">
        <f t="shared" si="270"/>
        <v>1.7297090955712902</v>
      </c>
      <c r="O1305" s="12">
        <f t="shared" si="262"/>
        <v>484.31854675996124</v>
      </c>
      <c r="P1305" s="12">
        <f t="shared" si="263"/>
        <v>0</v>
      </c>
      <c r="Q1305" s="9">
        <f t="shared" si="271"/>
        <v>228836.23512422387</v>
      </c>
      <c r="R1305" s="9">
        <f t="shared" si="264"/>
        <v>228.83623512422386</v>
      </c>
      <c r="S1305" s="9">
        <f t="shared" si="272"/>
        <v>70654.937835975972</v>
      </c>
      <c r="T1305" s="38">
        <f t="shared" si="265"/>
        <v>70.654937835975971</v>
      </c>
      <c r="U1305" s="38">
        <f t="shared" si="266"/>
        <v>4592.5709593384381</v>
      </c>
      <c r="V1305" s="34"/>
      <c r="W1305" s="34"/>
      <c r="X1305" s="34"/>
      <c r="Y1305" s="34"/>
      <c r="Z1305" s="34"/>
      <c r="AA1305" s="34"/>
      <c r="AB1305" s="34"/>
      <c r="AC1305" s="34"/>
      <c r="AD1305" s="34"/>
      <c r="AE1305" s="34"/>
      <c r="AF1305" s="34"/>
      <c r="AG1305" s="34"/>
    </row>
    <row r="1306" spans="2:33" x14ac:dyDescent="0.75">
      <c r="B1306" s="6" t="s">
        <v>10</v>
      </c>
      <c r="C1306" s="6">
        <v>1302</v>
      </c>
      <c r="D1306" s="6">
        <v>280</v>
      </c>
      <c r="E1306" s="6">
        <f t="shared" si="260"/>
        <v>20.916666666666664</v>
      </c>
      <c r="F1306" s="12">
        <v>75.3</v>
      </c>
      <c r="G1306" s="12">
        <f t="shared" si="267"/>
        <v>5.5555555555555358E-2</v>
      </c>
      <c r="H1306" s="12">
        <f t="shared" si="261"/>
        <v>0.20000000000000284</v>
      </c>
      <c r="I1306" s="12">
        <f>'Vehicle Data'!$B$6*'WLTP Calculations'!G1306</f>
        <v>16.260333333333278</v>
      </c>
      <c r="J1306" s="12">
        <f>'Vehicle Data'!$B$6*9.81*'Vehicle Data'!$B$8</f>
        <v>57.42499320000001</v>
      </c>
      <c r="K1306" s="12">
        <f>0.5*(1.225*'Vehicle Data'!B$9*'Vehicle Data'!B$7*'WLTP Calculations'!F1306)</f>
        <v>9.1320075000000003</v>
      </c>
      <c r="L1306" s="12">
        <f t="shared" si="268"/>
        <v>8.2817334033333301E-2</v>
      </c>
      <c r="M1306" s="12">
        <f t="shared" si="269"/>
        <v>1.7322625701972214</v>
      </c>
      <c r="N1306" s="12">
        <f t="shared" si="270"/>
        <v>1.7774443078324076</v>
      </c>
      <c r="O1306" s="12">
        <f t="shared" si="262"/>
        <v>499.46185050090651</v>
      </c>
      <c r="P1306" s="12">
        <f t="shared" si="263"/>
        <v>0</v>
      </c>
      <c r="Q1306" s="9">
        <f t="shared" si="271"/>
        <v>229335.69697472476</v>
      </c>
      <c r="R1306" s="9">
        <f t="shared" si="264"/>
        <v>229.33569697472475</v>
      </c>
      <c r="S1306" s="9">
        <f t="shared" si="272"/>
        <v>70654.937835975972</v>
      </c>
      <c r="T1306" s="38">
        <f t="shared" si="265"/>
        <v>70.654937835975971</v>
      </c>
      <c r="U1306" s="38">
        <f t="shared" si="266"/>
        <v>4592.5709593384381</v>
      </c>
      <c r="V1306" s="34"/>
      <c r="W1306" s="34"/>
      <c r="X1306" s="34"/>
      <c r="Y1306" s="34"/>
      <c r="Z1306" s="34"/>
      <c r="AA1306" s="34"/>
      <c r="AB1306" s="34"/>
      <c r="AC1306" s="34"/>
      <c r="AD1306" s="34"/>
      <c r="AE1306" s="34"/>
      <c r="AF1306" s="34"/>
      <c r="AG1306" s="34"/>
    </row>
    <row r="1307" spans="2:33" x14ac:dyDescent="0.75">
      <c r="B1307" s="6" t="s">
        <v>10</v>
      </c>
      <c r="C1307" s="6">
        <v>1303</v>
      </c>
      <c r="D1307" s="6">
        <v>281</v>
      </c>
      <c r="E1307" s="6">
        <f t="shared" si="260"/>
        <v>20.972222222222221</v>
      </c>
      <c r="F1307" s="12">
        <v>75.5</v>
      </c>
      <c r="G1307" s="12">
        <f t="shared" si="267"/>
        <v>6.9444444444444642E-2</v>
      </c>
      <c r="H1307" s="12">
        <f t="shared" si="261"/>
        <v>0.25</v>
      </c>
      <c r="I1307" s="12">
        <f>'Vehicle Data'!$B$6*'WLTP Calculations'!G1307</f>
        <v>20.325416666666726</v>
      </c>
      <c r="J1307" s="12">
        <f>'Vehicle Data'!$B$6*9.81*'Vehicle Data'!$B$8</f>
        <v>57.42499320000001</v>
      </c>
      <c r="K1307" s="12">
        <f>0.5*(1.225*'Vehicle Data'!B$9*'Vehicle Data'!B$7*'WLTP Calculations'!F1307)</f>
        <v>9.1562625000000004</v>
      </c>
      <c r="L1307" s="12">
        <f t="shared" si="268"/>
        <v>8.6906672366666729E-2</v>
      </c>
      <c r="M1307" s="12">
        <f t="shared" si="269"/>
        <v>1.8226260454675938</v>
      </c>
      <c r="N1307" s="12">
        <f t="shared" si="270"/>
        <v>1.7838338897097277</v>
      </c>
      <c r="O1307" s="12">
        <f t="shared" si="262"/>
        <v>503.04115689814319</v>
      </c>
      <c r="P1307" s="12">
        <f t="shared" si="263"/>
        <v>0</v>
      </c>
      <c r="Q1307" s="9">
        <f t="shared" si="271"/>
        <v>229838.7381316229</v>
      </c>
      <c r="R1307" s="9">
        <f t="shared" si="264"/>
        <v>229.8387381316229</v>
      </c>
      <c r="S1307" s="9">
        <f t="shared" si="272"/>
        <v>70654.937835975972</v>
      </c>
      <c r="T1307" s="38">
        <f t="shared" si="265"/>
        <v>70.654937835975971</v>
      </c>
      <c r="U1307" s="38">
        <f t="shared" si="266"/>
        <v>4592.5709593384381</v>
      </c>
      <c r="V1307" s="34"/>
      <c r="W1307" s="34"/>
      <c r="X1307" s="34"/>
      <c r="Y1307" s="34"/>
      <c r="Z1307" s="34"/>
      <c r="AA1307" s="34"/>
      <c r="AB1307" s="34"/>
      <c r="AC1307" s="34"/>
      <c r="AD1307" s="34"/>
      <c r="AE1307" s="34"/>
      <c r="AF1307" s="34"/>
      <c r="AG1307" s="34"/>
    </row>
    <row r="1308" spans="2:33" x14ac:dyDescent="0.75">
      <c r="B1308" s="6" t="s">
        <v>10</v>
      </c>
      <c r="C1308" s="6">
        <v>1304</v>
      </c>
      <c r="D1308" s="6">
        <v>282</v>
      </c>
      <c r="E1308" s="6">
        <f t="shared" si="260"/>
        <v>21.055555555555554</v>
      </c>
      <c r="F1308" s="12">
        <v>75.8</v>
      </c>
      <c r="G1308" s="12">
        <f t="shared" si="267"/>
        <v>5.5555555555557135E-2</v>
      </c>
      <c r="H1308" s="12">
        <f t="shared" si="261"/>
        <v>0.20000000000000284</v>
      </c>
      <c r="I1308" s="12">
        <f>'Vehicle Data'!$B$6*'WLTP Calculations'!G1308</f>
        <v>16.260333333333797</v>
      </c>
      <c r="J1308" s="12">
        <f>'Vehicle Data'!$B$6*9.81*'Vehicle Data'!$B$8</f>
        <v>57.42499320000001</v>
      </c>
      <c r="K1308" s="12">
        <f>0.5*(1.225*'Vehicle Data'!B$9*'Vehicle Data'!B$7*'WLTP Calculations'!F1308)</f>
        <v>9.1926450000000006</v>
      </c>
      <c r="L1308" s="12">
        <f t="shared" si="268"/>
        <v>8.2877971533333802E-2</v>
      </c>
      <c r="M1308" s="12">
        <f t="shared" si="269"/>
        <v>1.7450417339518616</v>
      </c>
      <c r="N1308" s="12">
        <f t="shared" si="270"/>
        <v>1.660615154007878</v>
      </c>
      <c r="O1308" s="12">
        <f t="shared" si="262"/>
        <v>469.95408858422945</v>
      </c>
      <c r="P1308" s="12">
        <f t="shared" si="263"/>
        <v>0</v>
      </c>
      <c r="Q1308" s="9">
        <f t="shared" si="271"/>
        <v>230308.69222020713</v>
      </c>
      <c r="R1308" s="9">
        <f t="shared" si="264"/>
        <v>230.30869222020712</v>
      </c>
      <c r="S1308" s="9">
        <f t="shared" si="272"/>
        <v>70654.937835975972</v>
      </c>
      <c r="T1308" s="38">
        <f t="shared" si="265"/>
        <v>70.654937835975971</v>
      </c>
      <c r="U1308" s="38">
        <f t="shared" si="266"/>
        <v>4592.5709593384381</v>
      </c>
      <c r="V1308" s="34"/>
      <c r="W1308" s="34"/>
      <c r="X1308" s="34"/>
      <c r="Y1308" s="34"/>
      <c r="Z1308" s="34"/>
      <c r="AA1308" s="34"/>
      <c r="AB1308" s="34"/>
      <c r="AC1308" s="34"/>
      <c r="AD1308" s="34"/>
      <c r="AE1308" s="34"/>
      <c r="AF1308" s="34"/>
      <c r="AG1308" s="34"/>
    </row>
    <row r="1309" spans="2:33" x14ac:dyDescent="0.75">
      <c r="B1309" s="6" t="s">
        <v>10</v>
      </c>
      <c r="C1309" s="6">
        <v>1305</v>
      </c>
      <c r="D1309" s="6">
        <v>283</v>
      </c>
      <c r="E1309" s="6">
        <f t="shared" si="260"/>
        <v>21.083333333333336</v>
      </c>
      <c r="F1309" s="12">
        <v>75.900000000000006</v>
      </c>
      <c r="G1309" s="12">
        <f t="shared" si="267"/>
        <v>2.7777777777778567E-2</v>
      </c>
      <c r="H1309" s="12">
        <f t="shared" si="261"/>
        <v>0.10000000000000142</v>
      </c>
      <c r="I1309" s="12">
        <f>'Vehicle Data'!$B$6*'WLTP Calculations'!G1309</f>
        <v>8.1301666666668986</v>
      </c>
      <c r="J1309" s="12">
        <f>'Vehicle Data'!$B$6*9.81*'Vehicle Data'!$B$8</f>
        <v>57.42499320000001</v>
      </c>
      <c r="K1309" s="12">
        <f>0.5*(1.225*'Vehicle Data'!B$9*'Vehicle Data'!B$7*'WLTP Calculations'!F1309)</f>
        <v>9.2047725000000007</v>
      </c>
      <c r="L1309" s="12">
        <f t="shared" si="268"/>
        <v>7.475993236666692E-2</v>
      </c>
      <c r="M1309" s="12">
        <f t="shared" si="269"/>
        <v>1.5761885740638943</v>
      </c>
      <c r="N1309" s="12">
        <f t="shared" si="270"/>
        <v>1.5344457059949059</v>
      </c>
      <c r="O1309" s="12">
        <f t="shared" si="262"/>
        <v>435.78258050255329</v>
      </c>
      <c r="P1309" s="12">
        <f t="shared" si="263"/>
        <v>0</v>
      </c>
      <c r="Q1309" s="9">
        <f t="shared" si="271"/>
        <v>230744.47480070969</v>
      </c>
      <c r="R1309" s="9">
        <f t="shared" si="264"/>
        <v>230.7444748007097</v>
      </c>
      <c r="S1309" s="9">
        <f t="shared" si="272"/>
        <v>70654.937835975972</v>
      </c>
      <c r="T1309" s="38">
        <f t="shared" si="265"/>
        <v>70.654937835975971</v>
      </c>
      <c r="U1309" s="38">
        <f t="shared" si="266"/>
        <v>4592.5709593384381</v>
      </c>
      <c r="V1309" s="34"/>
      <c r="W1309" s="34"/>
      <c r="X1309" s="34"/>
      <c r="Y1309" s="34"/>
      <c r="Z1309" s="34"/>
      <c r="AA1309" s="34"/>
      <c r="AB1309" s="34"/>
      <c r="AC1309" s="34"/>
      <c r="AD1309" s="34"/>
      <c r="AE1309" s="34"/>
      <c r="AF1309" s="34"/>
      <c r="AG1309" s="34"/>
    </row>
    <row r="1310" spans="2:33" x14ac:dyDescent="0.75">
      <c r="B1310" s="6" t="s">
        <v>10</v>
      </c>
      <c r="C1310" s="6">
        <v>1306</v>
      </c>
      <c r="D1310" s="6">
        <v>284</v>
      </c>
      <c r="E1310" s="6">
        <f t="shared" si="260"/>
        <v>21.111111111111111</v>
      </c>
      <c r="F1310" s="12">
        <v>76</v>
      </c>
      <c r="G1310" s="12">
        <f t="shared" si="267"/>
        <v>1.3888888888887507E-2</v>
      </c>
      <c r="H1310" s="12">
        <f t="shared" si="261"/>
        <v>4.9999999999997158E-2</v>
      </c>
      <c r="I1310" s="12">
        <f>'Vehicle Data'!$B$6*'WLTP Calculations'!G1310</f>
        <v>4.0650833333329297</v>
      </c>
      <c r="J1310" s="12">
        <f>'Vehicle Data'!$B$6*9.81*'Vehicle Data'!$B$8</f>
        <v>57.42499320000001</v>
      </c>
      <c r="K1310" s="12">
        <f>0.5*(1.225*'Vehicle Data'!B$9*'Vehicle Data'!B$7*'WLTP Calculations'!F1310)</f>
        <v>9.2169000000000008</v>
      </c>
      <c r="L1310" s="12">
        <f t="shared" si="268"/>
        <v>7.0706976533332938E-2</v>
      </c>
      <c r="M1310" s="12">
        <f t="shared" si="269"/>
        <v>1.4927028379259175</v>
      </c>
      <c r="N1310" s="12">
        <f t="shared" si="270"/>
        <v>1.4497936249629588</v>
      </c>
      <c r="O1310" s="12">
        <f t="shared" si="262"/>
        <v>413.19118311444328</v>
      </c>
      <c r="P1310" s="12">
        <f t="shared" si="263"/>
        <v>0</v>
      </c>
      <c r="Q1310" s="9">
        <f t="shared" si="271"/>
        <v>231157.66598382415</v>
      </c>
      <c r="R1310" s="9">
        <f t="shared" si="264"/>
        <v>231.15766598382416</v>
      </c>
      <c r="S1310" s="9">
        <f t="shared" si="272"/>
        <v>70654.937835975972</v>
      </c>
      <c r="T1310" s="38">
        <f t="shared" si="265"/>
        <v>70.654937835975971</v>
      </c>
      <c r="U1310" s="38">
        <f t="shared" si="266"/>
        <v>4592.5709593384381</v>
      </c>
      <c r="V1310" s="34"/>
      <c r="W1310" s="34"/>
      <c r="X1310" s="34"/>
      <c r="Y1310" s="34"/>
      <c r="Z1310" s="34"/>
      <c r="AA1310" s="34"/>
      <c r="AB1310" s="34"/>
      <c r="AC1310" s="34"/>
      <c r="AD1310" s="34"/>
      <c r="AE1310" s="34"/>
      <c r="AF1310" s="34"/>
      <c r="AG1310" s="34"/>
    </row>
    <row r="1311" spans="2:33" x14ac:dyDescent="0.75">
      <c r="B1311" s="6" t="s">
        <v>10</v>
      </c>
      <c r="C1311" s="6">
        <v>1307</v>
      </c>
      <c r="D1311" s="6">
        <v>285</v>
      </c>
      <c r="E1311" s="6">
        <f t="shared" si="260"/>
        <v>21.111111111111111</v>
      </c>
      <c r="F1311" s="12">
        <v>76</v>
      </c>
      <c r="G1311" s="12">
        <f t="shared" si="267"/>
        <v>0</v>
      </c>
      <c r="H1311" s="12">
        <f t="shared" si="261"/>
        <v>0</v>
      </c>
      <c r="I1311" s="12">
        <f>'Vehicle Data'!$B$6*'WLTP Calculations'!G1311</f>
        <v>0</v>
      </c>
      <c r="J1311" s="12">
        <f>'Vehicle Data'!$B$6*9.81*'Vehicle Data'!$B$8</f>
        <v>57.42499320000001</v>
      </c>
      <c r="K1311" s="12">
        <f>0.5*(1.225*'Vehicle Data'!B$9*'Vehicle Data'!B$7*'WLTP Calculations'!F1311)</f>
        <v>9.2169000000000008</v>
      </c>
      <c r="L1311" s="12">
        <f t="shared" si="268"/>
        <v>6.664189320000001E-2</v>
      </c>
      <c r="M1311" s="12">
        <f t="shared" si="269"/>
        <v>1.4068844120000001</v>
      </c>
      <c r="N1311" s="12">
        <f t="shared" si="270"/>
        <v>1.3639751990370415</v>
      </c>
      <c r="O1311" s="12">
        <f t="shared" si="262"/>
        <v>390.09690692459384</v>
      </c>
      <c r="P1311" s="12">
        <f t="shared" si="263"/>
        <v>0</v>
      </c>
      <c r="Q1311" s="9">
        <f t="shared" si="271"/>
        <v>231547.76289074874</v>
      </c>
      <c r="R1311" s="9">
        <f t="shared" si="264"/>
        <v>231.54776289074874</v>
      </c>
      <c r="S1311" s="9">
        <f t="shared" si="272"/>
        <v>70654.937835975972</v>
      </c>
      <c r="T1311" s="38">
        <f t="shared" si="265"/>
        <v>70.654937835975971</v>
      </c>
      <c r="U1311" s="38">
        <f t="shared" si="266"/>
        <v>4592.5709593384381</v>
      </c>
      <c r="V1311" s="34"/>
      <c r="W1311" s="34"/>
      <c r="X1311" s="34"/>
      <c r="Y1311" s="34"/>
      <c r="Z1311" s="34"/>
      <c r="AA1311" s="34"/>
      <c r="AB1311" s="34"/>
      <c r="AC1311" s="34"/>
      <c r="AD1311" s="34"/>
      <c r="AE1311" s="34"/>
      <c r="AF1311" s="34"/>
      <c r="AG1311" s="34"/>
    </row>
    <row r="1312" spans="2:33" x14ac:dyDescent="0.75">
      <c r="B1312" s="6" t="s">
        <v>10</v>
      </c>
      <c r="C1312" s="6">
        <v>1308</v>
      </c>
      <c r="D1312" s="6">
        <v>286</v>
      </c>
      <c r="E1312" s="6">
        <f t="shared" si="260"/>
        <v>21.111111111111111</v>
      </c>
      <c r="F1312" s="12">
        <v>76</v>
      </c>
      <c r="G1312" s="12">
        <f t="shared" si="267"/>
        <v>-1.3888888888887507E-2</v>
      </c>
      <c r="H1312" s="12">
        <f t="shared" si="261"/>
        <v>-4.9999999999997158E-2</v>
      </c>
      <c r="I1312" s="12">
        <f>'Vehicle Data'!$B$6*'WLTP Calculations'!G1312</f>
        <v>-4.0650833333329297</v>
      </c>
      <c r="J1312" s="12">
        <f>'Vehicle Data'!$B$6*9.81*'Vehicle Data'!$B$8</f>
        <v>57.42499320000001</v>
      </c>
      <c r="K1312" s="12">
        <f>0.5*(1.225*'Vehicle Data'!B$9*'Vehicle Data'!B$7*'WLTP Calculations'!F1312)</f>
        <v>9.2169000000000008</v>
      </c>
      <c r="L1312" s="12">
        <f t="shared" si="268"/>
        <v>6.2576809866667082E-2</v>
      </c>
      <c r="M1312" s="12">
        <f t="shared" si="269"/>
        <v>1.3210659860740828</v>
      </c>
      <c r="N1312" s="12">
        <f t="shared" si="270"/>
        <v>1.3200690196523235</v>
      </c>
      <c r="O1312" s="12">
        <f t="shared" si="262"/>
        <v>378.85980864021684</v>
      </c>
      <c r="P1312" s="12">
        <f t="shared" si="263"/>
        <v>0</v>
      </c>
      <c r="Q1312" s="9">
        <f t="shared" si="271"/>
        <v>231926.62269938894</v>
      </c>
      <c r="R1312" s="9">
        <f t="shared" si="264"/>
        <v>231.92662269938893</v>
      </c>
      <c r="S1312" s="9">
        <f t="shared" si="272"/>
        <v>70654.937835975972</v>
      </c>
      <c r="T1312" s="38">
        <f t="shared" si="265"/>
        <v>70.654937835975971</v>
      </c>
      <c r="U1312" s="38">
        <f t="shared" si="266"/>
        <v>4592.5709593384381</v>
      </c>
      <c r="V1312" s="34"/>
      <c r="W1312" s="34"/>
      <c r="X1312" s="34"/>
      <c r="Y1312" s="34"/>
      <c r="Z1312" s="34"/>
      <c r="AA1312" s="34"/>
      <c r="AB1312" s="34"/>
      <c r="AC1312" s="34"/>
      <c r="AD1312" s="34"/>
      <c r="AE1312" s="34"/>
      <c r="AF1312" s="34"/>
      <c r="AG1312" s="34"/>
    </row>
    <row r="1313" spans="2:33" x14ac:dyDescent="0.75">
      <c r="B1313" s="6" t="s">
        <v>10</v>
      </c>
      <c r="C1313" s="6">
        <v>1309</v>
      </c>
      <c r="D1313" s="6">
        <v>287</v>
      </c>
      <c r="E1313" s="6">
        <f t="shared" si="260"/>
        <v>21.083333333333336</v>
      </c>
      <c r="F1313" s="12">
        <v>75.900000000000006</v>
      </c>
      <c r="G1313" s="12">
        <f t="shared" si="267"/>
        <v>-1.3888888888887507E-2</v>
      </c>
      <c r="H1313" s="12">
        <f t="shared" si="261"/>
        <v>-4.9999999999997158E-2</v>
      </c>
      <c r="I1313" s="12">
        <f>'Vehicle Data'!$B$6*'WLTP Calculations'!G1313</f>
        <v>-4.0650833333329297</v>
      </c>
      <c r="J1313" s="12">
        <f>'Vehicle Data'!$B$6*9.81*'Vehicle Data'!$B$8</f>
        <v>57.42499320000001</v>
      </c>
      <c r="K1313" s="12">
        <f>0.5*(1.225*'Vehicle Data'!B$9*'Vehicle Data'!B$7*'WLTP Calculations'!F1313)</f>
        <v>9.2047725000000007</v>
      </c>
      <c r="L1313" s="12">
        <f t="shared" si="268"/>
        <v>6.2564682366667082E-2</v>
      </c>
      <c r="M1313" s="12">
        <f t="shared" si="269"/>
        <v>1.3190720532305644</v>
      </c>
      <c r="N1313" s="12">
        <f t="shared" si="270"/>
        <v>1.3190720532305535</v>
      </c>
      <c r="O1313" s="12">
        <f t="shared" si="262"/>
        <v>379.89275133039939</v>
      </c>
      <c r="P1313" s="12">
        <f t="shared" si="263"/>
        <v>0</v>
      </c>
      <c r="Q1313" s="9">
        <f t="shared" si="271"/>
        <v>232306.51545071934</v>
      </c>
      <c r="R1313" s="9">
        <f t="shared" si="264"/>
        <v>232.30651545071933</v>
      </c>
      <c r="S1313" s="9">
        <f t="shared" si="272"/>
        <v>70654.937835975972</v>
      </c>
      <c r="T1313" s="38">
        <f t="shared" si="265"/>
        <v>70.654937835975971</v>
      </c>
      <c r="U1313" s="38">
        <f t="shared" si="266"/>
        <v>4592.5709593384381</v>
      </c>
      <c r="V1313" s="34"/>
      <c r="W1313" s="34"/>
      <c r="X1313" s="34"/>
      <c r="Y1313" s="34"/>
      <c r="Z1313" s="34"/>
      <c r="AA1313" s="34"/>
      <c r="AB1313" s="34"/>
      <c r="AC1313" s="34"/>
      <c r="AD1313" s="34"/>
      <c r="AE1313" s="34"/>
      <c r="AF1313" s="34"/>
      <c r="AG1313" s="34"/>
    </row>
    <row r="1314" spans="2:33" x14ac:dyDescent="0.75">
      <c r="B1314" s="6" t="s">
        <v>10</v>
      </c>
      <c r="C1314" s="6">
        <v>1310</v>
      </c>
      <c r="D1314" s="6">
        <v>288</v>
      </c>
      <c r="E1314" s="6">
        <f t="shared" si="260"/>
        <v>21.083333333333336</v>
      </c>
      <c r="F1314" s="12">
        <v>75.900000000000006</v>
      </c>
      <c r="G1314" s="12">
        <f t="shared" si="267"/>
        <v>-1.388888888889106E-2</v>
      </c>
      <c r="H1314" s="12">
        <f t="shared" si="261"/>
        <v>-5.0000000000004263E-2</v>
      </c>
      <c r="I1314" s="12">
        <f>'Vehicle Data'!$B$6*'WLTP Calculations'!G1314</f>
        <v>-4.0650833333339689</v>
      </c>
      <c r="J1314" s="12">
        <f>'Vehicle Data'!$B$6*9.81*'Vehicle Data'!$B$8</f>
        <v>57.42499320000001</v>
      </c>
      <c r="K1314" s="12">
        <f>0.5*(1.225*'Vehicle Data'!B$9*'Vehicle Data'!B$7*'WLTP Calculations'!F1314)</f>
        <v>9.2047725000000007</v>
      </c>
      <c r="L1314" s="12">
        <f t="shared" si="268"/>
        <v>6.2564682366666041E-2</v>
      </c>
      <c r="M1314" s="12">
        <f t="shared" si="269"/>
        <v>1.3190720532305424</v>
      </c>
      <c r="N1314" s="12">
        <f t="shared" si="270"/>
        <v>1.2752791297023058</v>
      </c>
      <c r="O1314" s="12">
        <f t="shared" si="262"/>
        <v>368.55566848396637</v>
      </c>
      <c r="P1314" s="12">
        <f t="shared" si="263"/>
        <v>0</v>
      </c>
      <c r="Q1314" s="9">
        <f t="shared" si="271"/>
        <v>232675.07111920329</v>
      </c>
      <c r="R1314" s="9">
        <f t="shared" si="264"/>
        <v>232.6750711192033</v>
      </c>
      <c r="S1314" s="9">
        <f t="shared" si="272"/>
        <v>70654.937835975972</v>
      </c>
      <c r="T1314" s="38">
        <f t="shared" si="265"/>
        <v>70.654937835975971</v>
      </c>
      <c r="U1314" s="38">
        <f t="shared" si="266"/>
        <v>4592.5709593384381</v>
      </c>
      <c r="V1314" s="34"/>
      <c r="W1314" s="34"/>
      <c r="X1314" s="34"/>
      <c r="Y1314" s="34"/>
      <c r="Z1314" s="34"/>
      <c r="AA1314" s="34"/>
      <c r="AB1314" s="34"/>
      <c r="AC1314" s="34"/>
      <c r="AD1314" s="34"/>
      <c r="AE1314" s="34"/>
      <c r="AF1314" s="34"/>
      <c r="AG1314" s="34"/>
    </row>
    <row r="1315" spans="2:33" x14ac:dyDescent="0.75">
      <c r="B1315" s="6" t="s">
        <v>10</v>
      </c>
      <c r="C1315" s="6">
        <v>1311</v>
      </c>
      <c r="D1315" s="6">
        <v>289</v>
      </c>
      <c r="E1315" s="6">
        <f t="shared" si="260"/>
        <v>21.055555555555554</v>
      </c>
      <c r="F1315" s="12">
        <v>75.8</v>
      </c>
      <c r="G1315" s="12">
        <f t="shared" si="267"/>
        <v>-2.7777777777778567E-2</v>
      </c>
      <c r="H1315" s="12">
        <f t="shared" si="261"/>
        <v>-0.10000000000000142</v>
      </c>
      <c r="I1315" s="12">
        <f>'Vehicle Data'!$B$6*'WLTP Calculations'!G1315</f>
        <v>-8.1301666666668986</v>
      </c>
      <c r="J1315" s="12">
        <f>'Vehicle Data'!$B$6*9.81*'Vehicle Data'!$B$8</f>
        <v>57.42499320000001</v>
      </c>
      <c r="K1315" s="12">
        <f>0.5*(1.225*'Vehicle Data'!B$9*'Vehicle Data'!B$7*'WLTP Calculations'!F1315)</f>
        <v>9.1926450000000006</v>
      </c>
      <c r="L1315" s="12">
        <f t="shared" si="268"/>
        <v>5.8487471533333106E-2</v>
      </c>
      <c r="M1315" s="12">
        <f t="shared" si="269"/>
        <v>1.2314862061740692</v>
      </c>
      <c r="N1315" s="12">
        <f t="shared" si="270"/>
        <v>1.1878065385023144</v>
      </c>
      <c r="O1315" s="12">
        <f t="shared" si="262"/>
        <v>344.4638961656712</v>
      </c>
      <c r="P1315" s="12">
        <f t="shared" si="263"/>
        <v>0</v>
      </c>
      <c r="Q1315" s="9">
        <f t="shared" si="271"/>
        <v>233019.53501536895</v>
      </c>
      <c r="R1315" s="9">
        <f t="shared" si="264"/>
        <v>233.01953501536894</v>
      </c>
      <c r="S1315" s="9">
        <f t="shared" si="272"/>
        <v>70654.937835975972</v>
      </c>
      <c r="T1315" s="38">
        <f t="shared" si="265"/>
        <v>70.654937835975971</v>
      </c>
      <c r="U1315" s="38">
        <f t="shared" si="266"/>
        <v>4592.5709593384381</v>
      </c>
      <c r="V1315" s="34"/>
      <c r="W1315" s="34"/>
      <c r="X1315" s="34"/>
      <c r="Y1315" s="34"/>
      <c r="Z1315" s="34"/>
      <c r="AA1315" s="34"/>
      <c r="AB1315" s="34"/>
      <c r="AC1315" s="34"/>
      <c r="AD1315" s="34"/>
      <c r="AE1315" s="34"/>
      <c r="AF1315" s="34"/>
      <c r="AG1315" s="34"/>
    </row>
    <row r="1316" spans="2:33" x14ac:dyDescent="0.75">
      <c r="B1316" s="6" t="s">
        <v>10</v>
      </c>
      <c r="C1316" s="6">
        <v>1312</v>
      </c>
      <c r="D1316" s="6">
        <v>290</v>
      </c>
      <c r="E1316" s="6">
        <f t="shared" si="260"/>
        <v>21.027777777777779</v>
      </c>
      <c r="F1316" s="12">
        <v>75.7</v>
      </c>
      <c r="G1316" s="12">
        <f t="shared" si="267"/>
        <v>-4.1666666666666075E-2</v>
      </c>
      <c r="H1316" s="12">
        <f t="shared" si="261"/>
        <v>-0.14999999999999858</v>
      </c>
      <c r="I1316" s="12">
        <f>'Vehicle Data'!$B$6*'WLTP Calculations'!G1316</f>
        <v>-12.195249999999827</v>
      </c>
      <c r="J1316" s="12">
        <f>'Vehicle Data'!$B$6*9.81*'Vehicle Data'!$B$8</f>
        <v>57.42499320000001</v>
      </c>
      <c r="K1316" s="12">
        <f>0.5*(1.225*'Vehicle Data'!B$9*'Vehicle Data'!B$7*'WLTP Calculations'!F1316)</f>
        <v>9.1805175000000006</v>
      </c>
      <c r="L1316" s="12">
        <f t="shared" si="268"/>
        <v>5.4410260700000185E-2</v>
      </c>
      <c r="M1316" s="12">
        <f t="shared" si="269"/>
        <v>1.1441268708305594</v>
      </c>
      <c r="N1316" s="12">
        <f t="shared" si="270"/>
        <v>1.0571073030564828</v>
      </c>
      <c r="O1316" s="12">
        <f t="shared" si="262"/>
        <v>307.61822518943649</v>
      </c>
      <c r="P1316" s="12">
        <f t="shared" si="263"/>
        <v>0</v>
      </c>
      <c r="Q1316" s="9">
        <f t="shared" si="271"/>
        <v>233327.1532405584</v>
      </c>
      <c r="R1316" s="9">
        <f t="shared" si="264"/>
        <v>233.3271532405584</v>
      </c>
      <c r="S1316" s="9">
        <f t="shared" si="272"/>
        <v>70654.937835975972</v>
      </c>
      <c r="T1316" s="38">
        <f t="shared" si="265"/>
        <v>70.654937835975971</v>
      </c>
      <c r="U1316" s="38">
        <f t="shared" si="266"/>
        <v>4592.5709593384381</v>
      </c>
      <c r="V1316" s="34"/>
      <c r="W1316" s="34"/>
      <c r="X1316" s="34"/>
      <c r="Y1316" s="34"/>
      <c r="Z1316" s="34"/>
      <c r="AA1316" s="34"/>
      <c r="AB1316" s="34"/>
      <c r="AC1316" s="34"/>
      <c r="AD1316" s="34"/>
      <c r="AE1316" s="34"/>
      <c r="AF1316" s="34"/>
      <c r="AG1316" s="34"/>
    </row>
    <row r="1317" spans="2:33" x14ac:dyDescent="0.75">
      <c r="B1317" s="6" t="s">
        <v>10</v>
      </c>
      <c r="C1317" s="6">
        <v>1313</v>
      </c>
      <c r="D1317" s="6">
        <v>291</v>
      </c>
      <c r="E1317" s="6">
        <f t="shared" si="260"/>
        <v>20.972222222222221</v>
      </c>
      <c r="F1317" s="12">
        <v>75.5</v>
      </c>
      <c r="G1317" s="12">
        <f t="shared" si="267"/>
        <v>-6.9444444444444642E-2</v>
      </c>
      <c r="H1317" s="12">
        <f t="shared" si="261"/>
        <v>-0.25</v>
      </c>
      <c r="I1317" s="12">
        <f>'Vehicle Data'!$B$6*'WLTP Calculations'!G1317</f>
        <v>-20.325416666666726</v>
      </c>
      <c r="J1317" s="12">
        <f>'Vehicle Data'!$B$6*9.81*'Vehicle Data'!$B$8</f>
        <v>57.42499320000001</v>
      </c>
      <c r="K1317" s="12">
        <f>0.5*(1.225*'Vehicle Data'!B$9*'Vehicle Data'!B$7*'WLTP Calculations'!F1317)</f>
        <v>9.1562625000000004</v>
      </c>
      <c r="L1317" s="12">
        <f t="shared" si="268"/>
        <v>4.6255839033333288E-2</v>
      </c>
      <c r="M1317" s="12">
        <f t="shared" si="269"/>
        <v>0.97008773528240644</v>
      </c>
      <c r="N1317" s="12">
        <f t="shared" si="270"/>
        <v>0.96778041365601752</v>
      </c>
      <c r="O1317" s="12">
        <f t="shared" si="262"/>
        <v>282.5918807875571</v>
      </c>
      <c r="P1317" s="12">
        <f t="shared" si="263"/>
        <v>0</v>
      </c>
      <c r="Q1317" s="9">
        <f t="shared" si="271"/>
        <v>233609.74512134597</v>
      </c>
      <c r="R1317" s="9">
        <f t="shared" si="264"/>
        <v>233.60974512134598</v>
      </c>
      <c r="S1317" s="9">
        <f t="shared" si="272"/>
        <v>70654.937835975972</v>
      </c>
      <c r="T1317" s="38">
        <f t="shared" si="265"/>
        <v>70.654937835975971</v>
      </c>
      <c r="U1317" s="38">
        <f t="shared" si="266"/>
        <v>4592.5709593384381</v>
      </c>
      <c r="V1317" s="34"/>
      <c r="W1317" s="34"/>
      <c r="X1317" s="34"/>
      <c r="Y1317" s="34"/>
      <c r="Z1317" s="34"/>
      <c r="AA1317" s="34"/>
      <c r="AB1317" s="34"/>
      <c r="AC1317" s="34"/>
      <c r="AD1317" s="34"/>
      <c r="AE1317" s="34"/>
      <c r="AF1317" s="34"/>
      <c r="AG1317" s="34"/>
    </row>
    <row r="1318" spans="2:33" x14ac:dyDescent="0.75">
      <c r="B1318" s="6" t="s">
        <v>10</v>
      </c>
      <c r="C1318" s="6">
        <v>1314</v>
      </c>
      <c r="D1318" s="6">
        <v>292</v>
      </c>
      <c r="E1318" s="6">
        <f t="shared" si="260"/>
        <v>20.888888888888889</v>
      </c>
      <c r="F1318" s="12">
        <v>75.2</v>
      </c>
      <c r="G1318" s="12">
        <f t="shared" si="267"/>
        <v>-6.9444444444444642E-2</v>
      </c>
      <c r="H1318" s="12">
        <f t="shared" si="261"/>
        <v>-0.25</v>
      </c>
      <c r="I1318" s="12">
        <f>'Vehicle Data'!$B$6*'WLTP Calculations'!G1318</f>
        <v>-20.325416666666726</v>
      </c>
      <c r="J1318" s="12">
        <f>'Vehicle Data'!$B$6*9.81*'Vehicle Data'!$B$8</f>
        <v>57.42499320000001</v>
      </c>
      <c r="K1318" s="12">
        <f>0.5*(1.225*'Vehicle Data'!B$9*'Vehicle Data'!B$7*'WLTP Calculations'!F1318)</f>
        <v>9.1198800000000002</v>
      </c>
      <c r="L1318" s="12">
        <f t="shared" si="268"/>
        <v>4.6219456533333286E-2</v>
      </c>
      <c r="M1318" s="12">
        <f t="shared" si="269"/>
        <v>0.96547309202962861</v>
      </c>
      <c r="N1318" s="12">
        <f t="shared" si="270"/>
        <v>0.96393656198703592</v>
      </c>
      <c r="O1318" s="12">
        <f t="shared" si="262"/>
        <v>282.43341266220153</v>
      </c>
      <c r="P1318" s="12">
        <f t="shared" si="263"/>
        <v>0</v>
      </c>
      <c r="Q1318" s="9">
        <f t="shared" si="271"/>
        <v>233892.17853400818</v>
      </c>
      <c r="R1318" s="9">
        <f t="shared" si="264"/>
        <v>233.8921785340082</v>
      </c>
      <c r="S1318" s="9">
        <f t="shared" si="272"/>
        <v>70654.937835975972</v>
      </c>
      <c r="T1318" s="38">
        <f t="shared" si="265"/>
        <v>70.654937835975971</v>
      </c>
      <c r="U1318" s="38">
        <f t="shared" si="266"/>
        <v>4592.5709593384381</v>
      </c>
      <c r="V1318" s="34"/>
      <c r="W1318" s="34"/>
      <c r="X1318" s="34"/>
      <c r="Y1318" s="34"/>
      <c r="Z1318" s="34"/>
      <c r="AA1318" s="34"/>
      <c r="AB1318" s="34"/>
      <c r="AC1318" s="34"/>
      <c r="AD1318" s="34"/>
      <c r="AE1318" s="34"/>
      <c r="AF1318" s="34"/>
      <c r="AG1318" s="34"/>
    </row>
    <row r="1319" spans="2:33" x14ac:dyDescent="0.75">
      <c r="B1319" s="6" t="s">
        <v>10</v>
      </c>
      <c r="C1319" s="6">
        <v>1315</v>
      </c>
      <c r="D1319" s="6">
        <v>293</v>
      </c>
      <c r="E1319" s="6">
        <f t="shared" si="260"/>
        <v>20.833333333333332</v>
      </c>
      <c r="F1319" s="12">
        <v>75</v>
      </c>
      <c r="G1319" s="12">
        <f t="shared" si="267"/>
        <v>-6.9444444444444642E-2</v>
      </c>
      <c r="H1319" s="12">
        <f t="shared" si="261"/>
        <v>-0.25</v>
      </c>
      <c r="I1319" s="12">
        <f>'Vehicle Data'!$B$6*'WLTP Calculations'!G1319</f>
        <v>-20.325416666666726</v>
      </c>
      <c r="J1319" s="12">
        <f>'Vehicle Data'!$B$6*9.81*'Vehicle Data'!$B$8</f>
        <v>57.42499320000001</v>
      </c>
      <c r="K1319" s="12">
        <f>0.5*(1.225*'Vehicle Data'!B$9*'Vehicle Data'!B$7*'WLTP Calculations'!F1319)</f>
        <v>9.0956250000000001</v>
      </c>
      <c r="L1319" s="12">
        <f t="shared" si="268"/>
        <v>4.6195201533333285E-2</v>
      </c>
      <c r="M1319" s="12">
        <f t="shared" si="269"/>
        <v>0.96240003194444335</v>
      </c>
      <c r="N1319" s="12">
        <f t="shared" si="270"/>
        <v>0.79139680510972177</v>
      </c>
      <c r="O1319" s="12">
        <f t="shared" si="262"/>
        <v>232.6706607022582</v>
      </c>
      <c r="P1319" s="12">
        <f t="shared" si="263"/>
        <v>0</v>
      </c>
      <c r="Q1319" s="9">
        <f t="shared" si="271"/>
        <v>234124.84919471043</v>
      </c>
      <c r="R1319" s="9">
        <f t="shared" si="264"/>
        <v>234.12484919471044</v>
      </c>
      <c r="S1319" s="9">
        <f t="shared" si="272"/>
        <v>70654.937835975972</v>
      </c>
      <c r="T1319" s="38">
        <f t="shared" si="265"/>
        <v>70.654937835975971</v>
      </c>
      <c r="U1319" s="38">
        <f t="shared" si="266"/>
        <v>4592.5709593384381</v>
      </c>
      <c r="V1319" s="34"/>
      <c r="W1319" s="34"/>
      <c r="X1319" s="34"/>
      <c r="Y1319" s="34"/>
      <c r="Z1319" s="34"/>
      <c r="AA1319" s="34"/>
      <c r="AB1319" s="34"/>
      <c r="AC1319" s="34"/>
      <c r="AD1319" s="34"/>
      <c r="AE1319" s="34"/>
      <c r="AF1319" s="34"/>
      <c r="AG1319" s="34"/>
    </row>
    <row r="1320" spans="2:33" x14ac:dyDescent="0.75">
      <c r="B1320" s="6" t="s">
        <v>10</v>
      </c>
      <c r="C1320" s="6">
        <v>1316</v>
      </c>
      <c r="D1320" s="6">
        <v>294</v>
      </c>
      <c r="E1320" s="6">
        <f t="shared" si="260"/>
        <v>20.75</v>
      </c>
      <c r="F1320" s="12">
        <v>74.7</v>
      </c>
      <c r="G1320" s="12">
        <f t="shared" si="267"/>
        <v>-0.125</v>
      </c>
      <c r="H1320" s="12">
        <f t="shared" si="261"/>
        <v>-0.45000000000000284</v>
      </c>
      <c r="I1320" s="12">
        <f>'Vehicle Data'!$B$6*'WLTP Calculations'!G1320</f>
        <v>-36.585750000000004</v>
      </c>
      <c r="J1320" s="12">
        <f>'Vehicle Data'!$B$6*9.81*'Vehicle Data'!$B$8</f>
        <v>57.42499320000001</v>
      </c>
      <c r="K1320" s="12">
        <f>0.5*(1.225*'Vehicle Data'!B$9*'Vehicle Data'!B$7*'WLTP Calculations'!F1320)</f>
        <v>9.0592425000000016</v>
      </c>
      <c r="L1320" s="12">
        <f t="shared" si="268"/>
        <v>2.9898485700000008E-2</v>
      </c>
      <c r="M1320" s="12">
        <f t="shared" si="269"/>
        <v>0.62039357827500019</v>
      </c>
      <c r="N1320" s="12">
        <f t="shared" si="270"/>
        <v>0.57531668203611008</v>
      </c>
      <c r="O1320" s="12">
        <f t="shared" si="262"/>
        <v>169.71842120065247</v>
      </c>
      <c r="P1320" s="12">
        <f t="shared" si="263"/>
        <v>0</v>
      </c>
      <c r="Q1320" s="9">
        <f t="shared" si="271"/>
        <v>234294.56761591107</v>
      </c>
      <c r="R1320" s="9">
        <f t="shared" si="264"/>
        <v>234.29456761591106</v>
      </c>
      <c r="S1320" s="9">
        <f t="shared" si="272"/>
        <v>70654.937835975972</v>
      </c>
      <c r="T1320" s="38">
        <f t="shared" si="265"/>
        <v>70.654937835975971</v>
      </c>
      <c r="U1320" s="38">
        <f t="shared" si="266"/>
        <v>4592.5709593384381</v>
      </c>
      <c r="V1320" s="34"/>
      <c r="W1320" s="34"/>
      <c r="X1320" s="34"/>
      <c r="Y1320" s="34"/>
      <c r="Z1320" s="34"/>
      <c r="AA1320" s="34"/>
      <c r="AB1320" s="34"/>
      <c r="AC1320" s="34"/>
      <c r="AD1320" s="34"/>
      <c r="AE1320" s="34"/>
      <c r="AF1320" s="34"/>
      <c r="AG1320" s="34"/>
    </row>
    <row r="1321" spans="2:33" x14ac:dyDescent="0.75">
      <c r="B1321" s="6" t="s">
        <v>10</v>
      </c>
      <c r="C1321" s="6">
        <v>1317</v>
      </c>
      <c r="D1321" s="6">
        <v>295</v>
      </c>
      <c r="E1321" s="6">
        <f t="shared" si="260"/>
        <v>20.583333333333332</v>
      </c>
      <c r="F1321" s="12">
        <v>74.099999999999994</v>
      </c>
      <c r="G1321" s="12">
        <f t="shared" si="267"/>
        <v>-0.13888888888888928</v>
      </c>
      <c r="H1321" s="12">
        <f t="shared" si="261"/>
        <v>-0.5</v>
      </c>
      <c r="I1321" s="12">
        <f>'Vehicle Data'!$B$6*'WLTP Calculations'!G1321</f>
        <v>-40.650833333333452</v>
      </c>
      <c r="J1321" s="12">
        <f>'Vehicle Data'!$B$6*9.81*'Vehicle Data'!$B$8</f>
        <v>57.42499320000001</v>
      </c>
      <c r="K1321" s="12">
        <f>0.5*(1.225*'Vehicle Data'!B$9*'Vehicle Data'!B$7*'WLTP Calculations'!F1321)</f>
        <v>8.9864774999999995</v>
      </c>
      <c r="L1321" s="12">
        <f t="shared" si="268"/>
        <v>2.5760637366666558E-2</v>
      </c>
      <c r="M1321" s="12">
        <f t="shared" si="269"/>
        <v>0.53023978579721998</v>
      </c>
      <c r="N1321" s="12">
        <f t="shared" si="270"/>
        <v>0.61153337487870374</v>
      </c>
      <c r="O1321" s="12">
        <f t="shared" si="262"/>
        <v>181.01387896409631</v>
      </c>
      <c r="P1321" s="12">
        <f t="shared" si="263"/>
        <v>0</v>
      </c>
      <c r="Q1321" s="9">
        <f t="shared" si="271"/>
        <v>234475.58149487516</v>
      </c>
      <c r="R1321" s="9">
        <f t="shared" si="264"/>
        <v>234.47558149487517</v>
      </c>
      <c r="S1321" s="9">
        <f t="shared" si="272"/>
        <v>70654.937835975972</v>
      </c>
      <c r="T1321" s="38">
        <f t="shared" si="265"/>
        <v>70.654937835975971</v>
      </c>
      <c r="U1321" s="38">
        <f t="shared" si="266"/>
        <v>4592.5709593384381</v>
      </c>
      <c r="V1321" s="34"/>
      <c r="W1321" s="34"/>
      <c r="X1321" s="34"/>
      <c r="Y1321" s="34"/>
      <c r="Z1321" s="34"/>
      <c r="AA1321" s="34"/>
      <c r="AB1321" s="34"/>
      <c r="AC1321" s="34"/>
      <c r="AD1321" s="34"/>
      <c r="AE1321" s="34"/>
      <c r="AF1321" s="34"/>
      <c r="AG1321" s="34"/>
    </row>
    <row r="1322" spans="2:33" x14ac:dyDescent="0.75">
      <c r="B1322" s="6" t="s">
        <v>10</v>
      </c>
      <c r="C1322" s="6">
        <v>1318</v>
      </c>
      <c r="D1322" s="6">
        <v>296</v>
      </c>
      <c r="E1322" s="6">
        <f t="shared" si="260"/>
        <v>20.472222222222221</v>
      </c>
      <c r="F1322" s="12">
        <v>73.7</v>
      </c>
      <c r="G1322" s="12">
        <f t="shared" si="267"/>
        <v>-0.11111111111111072</v>
      </c>
      <c r="H1322" s="12">
        <f t="shared" si="261"/>
        <v>-0.39999999999999858</v>
      </c>
      <c r="I1322" s="12">
        <f>'Vehicle Data'!$B$6*'WLTP Calculations'!G1322</f>
        <v>-32.520666666666557</v>
      </c>
      <c r="J1322" s="12">
        <f>'Vehicle Data'!$B$6*9.81*'Vehicle Data'!$B$8</f>
        <v>57.42499320000001</v>
      </c>
      <c r="K1322" s="12">
        <f>0.5*(1.225*'Vehicle Data'!B$9*'Vehicle Data'!B$7*'WLTP Calculations'!F1322)</f>
        <v>8.937967500000001</v>
      </c>
      <c r="L1322" s="12">
        <f t="shared" si="268"/>
        <v>3.3842294033333449E-2</v>
      </c>
      <c r="M1322" s="12">
        <f t="shared" si="269"/>
        <v>0.6928269639601875</v>
      </c>
      <c r="N1322" s="12">
        <f t="shared" si="270"/>
        <v>0.9387618180416708</v>
      </c>
      <c r="O1322" s="12">
        <f t="shared" si="262"/>
        <v>278.81225995837622</v>
      </c>
      <c r="P1322" s="12">
        <f t="shared" si="263"/>
        <v>0</v>
      </c>
      <c r="Q1322" s="9">
        <f t="shared" si="271"/>
        <v>234754.39375483355</v>
      </c>
      <c r="R1322" s="9">
        <f t="shared" si="264"/>
        <v>234.75439375483356</v>
      </c>
      <c r="S1322" s="9">
        <f t="shared" si="272"/>
        <v>70654.937835975972</v>
      </c>
      <c r="T1322" s="38">
        <f t="shared" si="265"/>
        <v>70.654937835975971</v>
      </c>
      <c r="U1322" s="38">
        <f t="shared" si="266"/>
        <v>4592.5709593384381</v>
      </c>
      <c r="V1322" s="34"/>
      <c r="W1322" s="34"/>
      <c r="X1322" s="34"/>
      <c r="Y1322" s="34"/>
      <c r="Z1322" s="34"/>
      <c r="AA1322" s="34"/>
      <c r="AB1322" s="34"/>
      <c r="AC1322" s="34"/>
      <c r="AD1322" s="34"/>
      <c r="AE1322" s="34"/>
      <c r="AF1322" s="34"/>
      <c r="AG1322" s="34"/>
    </row>
    <row r="1323" spans="2:33" x14ac:dyDescent="0.75">
      <c r="B1323" s="6" t="s">
        <v>10</v>
      </c>
      <c r="C1323" s="6">
        <v>1319</v>
      </c>
      <c r="D1323" s="6">
        <v>297</v>
      </c>
      <c r="E1323" s="6">
        <f t="shared" si="260"/>
        <v>20.361111111111111</v>
      </c>
      <c r="F1323" s="12">
        <v>73.3</v>
      </c>
      <c r="G1323" s="12">
        <f t="shared" si="267"/>
        <v>-2.7777777777776791E-2</v>
      </c>
      <c r="H1323" s="12">
        <f t="shared" si="261"/>
        <v>-0.10000000000000142</v>
      </c>
      <c r="I1323" s="12">
        <f>'Vehicle Data'!$B$6*'WLTP Calculations'!G1323</f>
        <v>-8.1301666666663781</v>
      </c>
      <c r="J1323" s="12">
        <f>'Vehicle Data'!$B$6*9.81*'Vehicle Data'!$B$8</f>
        <v>57.42499320000001</v>
      </c>
      <c r="K1323" s="12">
        <f>0.5*(1.225*'Vehicle Data'!B$9*'Vehicle Data'!B$7*'WLTP Calculations'!F1323)</f>
        <v>8.8894575000000007</v>
      </c>
      <c r="L1323" s="12">
        <f t="shared" si="268"/>
        <v>5.818428403333363E-2</v>
      </c>
      <c r="M1323" s="12">
        <f t="shared" si="269"/>
        <v>1.1846966721231542</v>
      </c>
      <c r="N1323" s="12">
        <f t="shared" si="270"/>
        <v>1.5600400366101861</v>
      </c>
      <c r="O1323" s="12">
        <f t="shared" si="262"/>
        <v>464.89193090983548</v>
      </c>
      <c r="P1323" s="12">
        <f t="shared" si="263"/>
        <v>0</v>
      </c>
      <c r="Q1323" s="9">
        <f t="shared" si="271"/>
        <v>235219.28568574338</v>
      </c>
      <c r="R1323" s="9">
        <f t="shared" si="264"/>
        <v>235.21928568574339</v>
      </c>
      <c r="S1323" s="9">
        <f t="shared" si="272"/>
        <v>70654.937835975972</v>
      </c>
      <c r="T1323" s="38">
        <f t="shared" si="265"/>
        <v>70.654937835975971</v>
      </c>
      <c r="U1323" s="38">
        <f t="shared" si="266"/>
        <v>4592.5709593384381</v>
      </c>
      <c r="V1323" s="34"/>
      <c r="W1323" s="34"/>
      <c r="X1323" s="34"/>
      <c r="Y1323" s="34"/>
      <c r="Z1323" s="34"/>
      <c r="AA1323" s="34"/>
      <c r="AB1323" s="34"/>
      <c r="AC1323" s="34"/>
      <c r="AD1323" s="34"/>
      <c r="AE1323" s="34"/>
      <c r="AF1323" s="34"/>
      <c r="AG1323" s="34"/>
    </row>
    <row r="1324" spans="2:33" x14ac:dyDescent="0.75">
      <c r="B1324" s="6" t="s">
        <v>10</v>
      </c>
      <c r="C1324" s="6">
        <v>1320</v>
      </c>
      <c r="D1324" s="6">
        <v>298</v>
      </c>
      <c r="E1324" s="6">
        <f t="shared" si="260"/>
        <v>20.416666666666668</v>
      </c>
      <c r="F1324" s="12">
        <v>73.5</v>
      </c>
      <c r="G1324" s="12">
        <f t="shared" si="267"/>
        <v>9.7222222222221433E-2</v>
      </c>
      <c r="H1324" s="12">
        <f t="shared" si="261"/>
        <v>0.35000000000000142</v>
      </c>
      <c r="I1324" s="12">
        <f>'Vehicle Data'!$B$6*'WLTP Calculations'!G1324</f>
        <v>28.455583333333106</v>
      </c>
      <c r="J1324" s="12">
        <f>'Vehicle Data'!$B$6*9.81*'Vehicle Data'!$B$8</f>
        <v>57.42499320000001</v>
      </c>
      <c r="K1324" s="12">
        <f>0.5*(1.225*'Vehicle Data'!B$9*'Vehicle Data'!B$7*'WLTP Calculations'!F1324)</f>
        <v>8.9137125000000008</v>
      </c>
      <c r="L1324" s="12">
        <f t="shared" si="268"/>
        <v>9.4794289033333118E-2</v>
      </c>
      <c r="M1324" s="12">
        <f t="shared" si="269"/>
        <v>1.935383401097218</v>
      </c>
      <c r="N1324" s="12">
        <f t="shared" si="270"/>
        <v>2.2350497186226841</v>
      </c>
      <c r="O1324" s="12">
        <f t="shared" si="262"/>
        <v>668.27986586818258</v>
      </c>
      <c r="P1324" s="12">
        <f t="shared" si="263"/>
        <v>0</v>
      </c>
      <c r="Q1324" s="9">
        <f t="shared" si="271"/>
        <v>235887.56555161157</v>
      </c>
      <c r="R1324" s="9">
        <f t="shared" si="264"/>
        <v>235.88756555161157</v>
      </c>
      <c r="S1324" s="9">
        <f t="shared" si="272"/>
        <v>70654.937835975972</v>
      </c>
      <c r="T1324" s="38">
        <f t="shared" si="265"/>
        <v>70.654937835975971</v>
      </c>
      <c r="U1324" s="38">
        <f t="shared" si="266"/>
        <v>4592.5709593384381</v>
      </c>
      <c r="V1324" s="34"/>
      <c r="W1324" s="34"/>
      <c r="X1324" s="34"/>
      <c r="Y1324" s="34"/>
      <c r="Z1324" s="34"/>
      <c r="AA1324" s="34"/>
      <c r="AB1324" s="34"/>
      <c r="AC1324" s="34"/>
      <c r="AD1324" s="34"/>
      <c r="AE1324" s="34"/>
      <c r="AF1324" s="34"/>
      <c r="AG1324" s="34"/>
    </row>
    <row r="1325" spans="2:33" x14ac:dyDescent="0.75">
      <c r="B1325" s="6" t="s">
        <v>10</v>
      </c>
      <c r="C1325" s="6">
        <v>1321</v>
      </c>
      <c r="D1325" s="6">
        <v>299</v>
      </c>
      <c r="E1325" s="6">
        <f t="shared" si="260"/>
        <v>20.555555555555554</v>
      </c>
      <c r="F1325" s="12">
        <v>74</v>
      </c>
      <c r="G1325" s="12">
        <f t="shared" si="267"/>
        <v>0.19444444444444464</v>
      </c>
      <c r="H1325" s="12">
        <f t="shared" si="261"/>
        <v>0.70000000000000284</v>
      </c>
      <c r="I1325" s="12">
        <f>'Vehicle Data'!$B$6*'WLTP Calculations'!G1325</f>
        <v>56.91116666666673</v>
      </c>
      <c r="J1325" s="12">
        <f>'Vehicle Data'!$B$6*9.81*'Vehicle Data'!$B$8</f>
        <v>57.42499320000001</v>
      </c>
      <c r="K1325" s="12">
        <f>0.5*(1.225*'Vehicle Data'!B$9*'Vehicle Data'!B$7*'WLTP Calculations'!F1325)</f>
        <v>8.9743500000000012</v>
      </c>
      <c r="L1325" s="12">
        <f t="shared" si="268"/>
        <v>0.12331050986666675</v>
      </c>
      <c r="M1325" s="12">
        <f t="shared" si="269"/>
        <v>2.5347160361481498</v>
      </c>
      <c r="N1325" s="12">
        <f t="shared" si="270"/>
        <v>2.8472823970226844</v>
      </c>
      <c r="O1325" s="12">
        <f t="shared" si="262"/>
        <v>854.18471910680535</v>
      </c>
      <c r="P1325" s="12">
        <f t="shared" si="263"/>
        <v>0</v>
      </c>
      <c r="Q1325" s="9">
        <f t="shared" si="271"/>
        <v>236741.75027071836</v>
      </c>
      <c r="R1325" s="9">
        <f t="shared" si="264"/>
        <v>236.74175027071837</v>
      </c>
      <c r="S1325" s="9">
        <f t="shared" si="272"/>
        <v>70654.937835975972</v>
      </c>
      <c r="T1325" s="38">
        <f t="shared" si="265"/>
        <v>70.654937835975971</v>
      </c>
      <c r="U1325" s="38">
        <f t="shared" si="266"/>
        <v>4592.5709593384381</v>
      </c>
      <c r="V1325" s="34"/>
      <c r="W1325" s="34"/>
      <c r="X1325" s="34"/>
      <c r="Y1325" s="34"/>
      <c r="Z1325" s="34"/>
      <c r="AA1325" s="34"/>
      <c r="AB1325" s="34"/>
      <c r="AC1325" s="34"/>
      <c r="AD1325" s="34"/>
      <c r="AE1325" s="34"/>
      <c r="AF1325" s="34"/>
      <c r="AG1325" s="34"/>
    </row>
    <row r="1326" spans="2:33" x14ac:dyDescent="0.75">
      <c r="B1326" s="6" t="s">
        <v>10</v>
      </c>
      <c r="C1326" s="6">
        <v>1322</v>
      </c>
      <c r="D1326" s="6">
        <v>300</v>
      </c>
      <c r="E1326" s="6">
        <f t="shared" si="260"/>
        <v>20.805555555555557</v>
      </c>
      <c r="F1326" s="12">
        <v>74.900000000000006</v>
      </c>
      <c r="G1326" s="12">
        <f t="shared" si="267"/>
        <v>0.29166666666666607</v>
      </c>
      <c r="H1326" s="12">
        <f t="shared" si="261"/>
        <v>1.0499999999999972</v>
      </c>
      <c r="I1326" s="12">
        <f>'Vehicle Data'!$B$6*'WLTP Calculations'!G1326</f>
        <v>85.36674999999984</v>
      </c>
      <c r="J1326" s="12">
        <f>'Vehicle Data'!$B$6*9.81*'Vehicle Data'!$B$8</f>
        <v>57.42499320000001</v>
      </c>
      <c r="K1326" s="12">
        <f>0.5*(1.225*'Vehicle Data'!B$9*'Vehicle Data'!B$7*'WLTP Calculations'!F1326)</f>
        <v>9.0834975000000018</v>
      </c>
      <c r="L1326" s="12">
        <f t="shared" si="268"/>
        <v>0.15187524069999983</v>
      </c>
      <c r="M1326" s="12">
        <f t="shared" si="269"/>
        <v>3.159848757897219</v>
      </c>
      <c r="N1326" s="12">
        <f t="shared" si="270"/>
        <v>3.4874591764398089</v>
      </c>
      <c r="O1326" s="12">
        <f t="shared" si="262"/>
        <v>1049.7252121083825</v>
      </c>
      <c r="P1326" s="12">
        <f t="shared" si="263"/>
        <v>0</v>
      </c>
      <c r="Q1326" s="9">
        <f t="shared" si="271"/>
        <v>237791.47548282673</v>
      </c>
      <c r="R1326" s="9">
        <f t="shared" si="264"/>
        <v>237.79147548282674</v>
      </c>
      <c r="S1326" s="9">
        <f t="shared" si="272"/>
        <v>70654.937835975972</v>
      </c>
      <c r="T1326" s="38">
        <f t="shared" si="265"/>
        <v>70.654937835975971</v>
      </c>
      <c r="U1326" s="38">
        <f t="shared" si="266"/>
        <v>4592.5709593384381</v>
      </c>
      <c r="V1326" s="34"/>
      <c r="W1326" s="34"/>
      <c r="X1326" s="34"/>
      <c r="Y1326" s="34"/>
      <c r="Z1326" s="34"/>
      <c r="AA1326" s="34"/>
      <c r="AB1326" s="34"/>
      <c r="AC1326" s="34"/>
      <c r="AD1326" s="34"/>
      <c r="AE1326" s="34"/>
      <c r="AF1326" s="34"/>
      <c r="AG1326" s="34"/>
    </row>
    <row r="1327" spans="2:33" x14ac:dyDescent="0.75">
      <c r="B1327" s="6" t="s">
        <v>10</v>
      </c>
      <c r="C1327" s="6">
        <v>1323</v>
      </c>
      <c r="D1327" s="6">
        <v>301</v>
      </c>
      <c r="E1327" s="6">
        <f t="shared" si="260"/>
        <v>21.138888888888886</v>
      </c>
      <c r="F1327" s="12">
        <v>76.099999999999994</v>
      </c>
      <c r="G1327" s="12">
        <f t="shared" si="267"/>
        <v>0.38888888888888751</v>
      </c>
      <c r="H1327" s="12">
        <f t="shared" si="261"/>
        <v>1.3999999999999986</v>
      </c>
      <c r="I1327" s="12">
        <f>'Vehicle Data'!$B$6*'WLTP Calculations'!G1327</f>
        <v>113.82233333333295</v>
      </c>
      <c r="J1327" s="12">
        <f>'Vehicle Data'!$B$6*9.81*'Vehicle Data'!$B$8</f>
        <v>57.42499320000001</v>
      </c>
      <c r="K1327" s="12">
        <f>0.5*(1.225*'Vehicle Data'!B$9*'Vehicle Data'!B$7*'WLTP Calculations'!F1327)</f>
        <v>9.2290274999999991</v>
      </c>
      <c r="L1327" s="12">
        <f t="shared" si="268"/>
        <v>0.18047635403333298</v>
      </c>
      <c r="M1327" s="12">
        <f t="shared" si="269"/>
        <v>3.8150695949823992</v>
      </c>
      <c r="N1327" s="12">
        <f t="shared" si="270"/>
        <v>3.9888765393509269</v>
      </c>
      <c r="O1327" s="12">
        <f t="shared" si="262"/>
        <v>1204.6407148839799</v>
      </c>
      <c r="P1327" s="12">
        <f t="shared" si="263"/>
        <v>0</v>
      </c>
      <c r="Q1327" s="9">
        <f t="shared" si="271"/>
        <v>238996.11619771071</v>
      </c>
      <c r="R1327" s="9">
        <f t="shared" si="264"/>
        <v>238.99611619771071</v>
      </c>
      <c r="S1327" s="9">
        <f t="shared" si="272"/>
        <v>70654.937835975972</v>
      </c>
      <c r="T1327" s="38">
        <f t="shared" si="265"/>
        <v>70.654937835975971</v>
      </c>
      <c r="U1327" s="38">
        <f t="shared" si="266"/>
        <v>4592.5709593384381</v>
      </c>
      <c r="V1327" s="34"/>
      <c r="W1327" s="34"/>
      <c r="X1327" s="34"/>
      <c r="Y1327" s="34"/>
      <c r="Z1327" s="34"/>
      <c r="AA1327" s="34"/>
      <c r="AB1327" s="34"/>
      <c r="AC1327" s="34"/>
      <c r="AD1327" s="34"/>
      <c r="AE1327" s="34"/>
      <c r="AF1327" s="34"/>
      <c r="AG1327" s="34"/>
    </row>
    <row r="1328" spans="2:33" x14ac:dyDescent="0.75">
      <c r="B1328" s="6" t="s">
        <v>10</v>
      </c>
      <c r="C1328" s="6">
        <v>1324</v>
      </c>
      <c r="D1328" s="6">
        <v>302</v>
      </c>
      <c r="E1328" s="6">
        <f t="shared" si="260"/>
        <v>21.583333333333332</v>
      </c>
      <c r="F1328" s="12">
        <v>77.7</v>
      </c>
      <c r="G1328" s="12">
        <f t="shared" si="267"/>
        <v>0.43055555555555713</v>
      </c>
      <c r="H1328" s="12">
        <f t="shared" si="261"/>
        <v>1.5500000000000043</v>
      </c>
      <c r="I1328" s="12">
        <f>'Vehicle Data'!$B$6*'WLTP Calculations'!G1328</f>
        <v>126.01758333333382</v>
      </c>
      <c r="J1328" s="12">
        <f>'Vehicle Data'!$B$6*9.81*'Vehicle Data'!$B$8</f>
        <v>57.42499320000001</v>
      </c>
      <c r="K1328" s="12">
        <f>0.5*(1.225*'Vehicle Data'!B$9*'Vehicle Data'!B$7*'WLTP Calculations'!F1328)</f>
        <v>9.4230675000000002</v>
      </c>
      <c r="L1328" s="12">
        <f t="shared" si="268"/>
        <v>0.19286564403333384</v>
      </c>
      <c r="M1328" s="12">
        <f t="shared" si="269"/>
        <v>4.1626834837194551</v>
      </c>
      <c r="N1328" s="12">
        <f t="shared" si="270"/>
        <v>3.9812852803930601</v>
      </c>
      <c r="O1328" s="12">
        <f t="shared" si="262"/>
        <v>1206.3294399590973</v>
      </c>
      <c r="P1328" s="12">
        <f t="shared" si="263"/>
        <v>0</v>
      </c>
      <c r="Q1328" s="9">
        <f t="shared" si="271"/>
        <v>240202.44563766982</v>
      </c>
      <c r="R1328" s="9">
        <f t="shared" si="264"/>
        <v>240.20244563766983</v>
      </c>
      <c r="S1328" s="9">
        <f t="shared" si="272"/>
        <v>70654.937835975972</v>
      </c>
      <c r="T1328" s="38">
        <f t="shared" si="265"/>
        <v>70.654937835975971</v>
      </c>
      <c r="U1328" s="38">
        <f t="shared" si="266"/>
        <v>4592.5709593384381</v>
      </c>
      <c r="V1328" s="34"/>
      <c r="W1328" s="34"/>
      <c r="X1328" s="34"/>
      <c r="Y1328" s="34"/>
      <c r="Z1328" s="34"/>
      <c r="AA1328" s="34"/>
      <c r="AB1328" s="34"/>
      <c r="AC1328" s="34"/>
      <c r="AD1328" s="34"/>
      <c r="AE1328" s="34"/>
      <c r="AF1328" s="34"/>
      <c r="AG1328" s="34"/>
    </row>
    <row r="1329" spans="2:33" x14ac:dyDescent="0.75">
      <c r="B1329" s="6" t="s">
        <v>10</v>
      </c>
      <c r="C1329" s="6">
        <v>1325</v>
      </c>
      <c r="D1329" s="6">
        <v>303</v>
      </c>
      <c r="E1329" s="6">
        <f t="shared" si="260"/>
        <v>22</v>
      </c>
      <c r="F1329" s="12">
        <v>79.2</v>
      </c>
      <c r="G1329" s="12">
        <f t="shared" si="267"/>
        <v>0.36111111111111072</v>
      </c>
      <c r="H1329" s="12">
        <f t="shared" si="261"/>
        <v>1.2999999999999972</v>
      </c>
      <c r="I1329" s="12">
        <f>'Vehicle Data'!$B$6*'WLTP Calculations'!G1329</f>
        <v>105.69216666666657</v>
      </c>
      <c r="J1329" s="12">
        <f>'Vehicle Data'!$B$6*9.81*'Vehicle Data'!$B$8</f>
        <v>57.42499320000001</v>
      </c>
      <c r="K1329" s="12">
        <f>0.5*(1.225*'Vehicle Data'!B$9*'Vehicle Data'!B$7*'WLTP Calculations'!F1329)</f>
        <v>9.6049800000000012</v>
      </c>
      <c r="L1329" s="12">
        <f t="shared" si="268"/>
        <v>0.1727221398666666</v>
      </c>
      <c r="M1329" s="12">
        <f t="shared" si="269"/>
        <v>3.7998870770666651</v>
      </c>
      <c r="N1329" s="12">
        <f t="shared" si="270"/>
        <v>3.3743932795578671</v>
      </c>
      <c r="O1329" s="12">
        <f t="shared" si="262"/>
        <v>1025.8155569855917</v>
      </c>
      <c r="P1329" s="12">
        <f t="shared" si="263"/>
        <v>0</v>
      </c>
      <c r="Q1329" s="9">
        <f t="shared" si="271"/>
        <v>241228.26119465541</v>
      </c>
      <c r="R1329" s="9">
        <f t="shared" si="264"/>
        <v>241.2282611946554</v>
      </c>
      <c r="S1329" s="9">
        <f t="shared" si="272"/>
        <v>70654.937835975972</v>
      </c>
      <c r="T1329" s="38">
        <f t="shared" si="265"/>
        <v>70.654937835975971</v>
      </c>
      <c r="U1329" s="38">
        <f t="shared" si="266"/>
        <v>4592.5709593384381</v>
      </c>
      <c r="V1329" s="34"/>
      <c r="W1329" s="34"/>
      <c r="X1329" s="34"/>
      <c r="Y1329" s="34"/>
      <c r="Z1329" s="34"/>
      <c r="AA1329" s="34"/>
      <c r="AB1329" s="34"/>
      <c r="AC1329" s="34"/>
      <c r="AD1329" s="34"/>
      <c r="AE1329" s="34"/>
      <c r="AF1329" s="34"/>
      <c r="AG1329" s="34"/>
    </row>
    <row r="1330" spans="2:33" x14ac:dyDescent="0.75">
      <c r="B1330" s="6" t="s">
        <v>10</v>
      </c>
      <c r="C1330" s="6">
        <v>1326</v>
      </c>
      <c r="D1330" s="6">
        <v>304</v>
      </c>
      <c r="E1330" s="6">
        <f t="shared" si="260"/>
        <v>22.305555555555554</v>
      </c>
      <c r="F1330" s="12">
        <v>80.3</v>
      </c>
      <c r="G1330" s="12">
        <f t="shared" si="267"/>
        <v>0.22222222222222143</v>
      </c>
      <c r="H1330" s="12">
        <f t="shared" si="261"/>
        <v>0.79999999999999716</v>
      </c>
      <c r="I1330" s="12">
        <f>'Vehicle Data'!$B$6*'WLTP Calculations'!G1330</f>
        <v>65.041333333333114</v>
      </c>
      <c r="J1330" s="12">
        <f>'Vehicle Data'!$B$6*9.81*'Vehicle Data'!$B$8</f>
        <v>57.42499320000001</v>
      </c>
      <c r="K1330" s="12">
        <f>0.5*(1.225*'Vehicle Data'!B$9*'Vehicle Data'!B$7*'WLTP Calculations'!F1330)</f>
        <v>9.7383825000000002</v>
      </c>
      <c r="L1330" s="12">
        <f t="shared" si="268"/>
        <v>0.13220470903333312</v>
      </c>
      <c r="M1330" s="12">
        <f t="shared" si="269"/>
        <v>2.948899482049069</v>
      </c>
      <c r="N1330" s="12">
        <f t="shared" si="270"/>
        <v>2.5481874354541674</v>
      </c>
      <c r="O1330" s="12">
        <f t="shared" si="262"/>
        <v>777.19716781352099</v>
      </c>
      <c r="P1330" s="12">
        <f t="shared" si="263"/>
        <v>0</v>
      </c>
      <c r="Q1330" s="9">
        <f t="shared" si="271"/>
        <v>242005.45836246893</v>
      </c>
      <c r="R1330" s="9">
        <f t="shared" si="264"/>
        <v>242.00545836246891</v>
      </c>
      <c r="S1330" s="9">
        <f t="shared" si="272"/>
        <v>70654.937835975972</v>
      </c>
      <c r="T1330" s="38">
        <f t="shared" si="265"/>
        <v>70.654937835975971</v>
      </c>
      <c r="U1330" s="38">
        <f t="shared" si="266"/>
        <v>4592.5709593384381</v>
      </c>
      <c r="V1330" s="34"/>
      <c r="W1330" s="34"/>
      <c r="X1330" s="34"/>
      <c r="Y1330" s="34"/>
      <c r="Z1330" s="34"/>
      <c r="AA1330" s="34"/>
      <c r="AB1330" s="34"/>
      <c r="AC1330" s="34"/>
      <c r="AD1330" s="34"/>
      <c r="AE1330" s="34"/>
      <c r="AF1330" s="34"/>
      <c r="AG1330" s="34"/>
    </row>
    <row r="1331" spans="2:33" x14ac:dyDescent="0.75">
      <c r="B1331" s="6" t="s">
        <v>10</v>
      </c>
      <c r="C1331" s="6">
        <v>1327</v>
      </c>
      <c r="D1331" s="6">
        <v>305</v>
      </c>
      <c r="E1331" s="6">
        <f t="shared" si="260"/>
        <v>22.444444444444443</v>
      </c>
      <c r="F1331" s="12">
        <v>80.8</v>
      </c>
      <c r="G1331" s="12">
        <f t="shared" si="267"/>
        <v>9.7222222222223209E-2</v>
      </c>
      <c r="H1331" s="12">
        <f t="shared" si="261"/>
        <v>0.35000000000000142</v>
      </c>
      <c r="I1331" s="12">
        <f>'Vehicle Data'!$B$6*'WLTP Calculations'!G1331</f>
        <v>28.455583333333625</v>
      </c>
      <c r="J1331" s="12">
        <f>'Vehicle Data'!$B$6*9.81*'Vehicle Data'!$B$8</f>
        <v>57.42499320000001</v>
      </c>
      <c r="K1331" s="12">
        <f>0.5*(1.225*'Vehicle Data'!B$9*'Vehicle Data'!B$7*'WLTP Calculations'!F1331)</f>
        <v>9.7990200000000005</v>
      </c>
      <c r="L1331" s="12">
        <f t="shared" si="268"/>
        <v>9.5679596533333633E-2</v>
      </c>
      <c r="M1331" s="12">
        <f t="shared" si="269"/>
        <v>2.1474753888592657</v>
      </c>
      <c r="N1331" s="12">
        <f t="shared" si="270"/>
        <v>1.9217450866796355</v>
      </c>
      <c r="O1331" s="12">
        <f t="shared" si="262"/>
        <v>588.05399652396841</v>
      </c>
      <c r="P1331" s="12">
        <f t="shared" si="263"/>
        <v>0</v>
      </c>
      <c r="Q1331" s="9">
        <f t="shared" si="271"/>
        <v>242593.51235899288</v>
      </c>
      <c r="R1331" s="9">
        <f t="shared" si="264"/>
        <v>242.59351235899288</v>
      </c>
      <c r="S1331" s="9">
        <f t="shared" si="272"/>
        <v>70654.937835975972</v>
      </c>
      <c r="T1331" s="38">
        <f t="shared" si="265"/>
        <v>70.654937835975971</v>
      </c>
      <c r="U1331" s="38">
        <f t="shared" si="266"/>
        <v>4592.5709593384381</v>
      </c>
      <c r="V1331" s="34"/>
      <c r="W1331" s="34"/>
      <c r="X1331" s="34"/>
      <c r="Y1331" s="34"/>
      <c r="Z1331" s="34"/>
      <c r="AA1331" s="34"/>
      <c r="AB1331" s="34"/>
      <c r="AC1331" s="34"/>
      <c r="AD1331" s="34"/>
      <c r="AE1331" s="34"/>
      <c r="AF1331" s="34"/>
      <c r="AG1331" s="34"/>
    </row>
    <row r="1332" spans="2:33" x14ac:dyDescent="0.75">
      <c r="B1332" s="6" t="s">
        <v>10</v>
      </c>
      <c r="C1332" s="6">
        <v>1328</v>
      </c>
      <c r="D1332" s="6">
        <v>306</v>
      </c>
      <c r="E1332" s="6">
        <f t="shared" si="260"/>
        <v>22.5</v>
      </c>
      <c r="F1332" s="12">
        <v>81</v>
      </c>
      <c r="G1332" s="12">
        <f t="shared" si="267"/>
        <v>2.7777777777778567E-2</v>
      </c>
      <c r="H1332" s="12">
        <f t="shared" si="261"/>
        <v>0.10000000000000142</v>
      </c>
      <c r="I1332" s="12">
        <f>'Vehicle Data'!$B$6*'WLTP Calculations'!G1332</f>
        <v>8.1301666666668986</v>
      </c>
      <c r="J1332" s="12">
        <f>'Vehicle Data'!$B$6*9.81*'Vehicle Data'!$B$8</f>
        <v>57.42499320000001</v>
      </c>
      <c r="K1332" s="12">
        <f>0.5*(1.225*'Vehicle Data'!B$9*'Vehicle Data'!B$7*'WLTP Calculations'!F1332)</f>
        <v>9.8232750000000006</v>
      </c>
      <c r="L1332" s="12">
        <f t="shared" si="268"/>
        <v>7.5378434866666913E-2</v>
      </c>
      <c r="M1332" s="12">
        <f t="shared" si="269"/>
        <v>1.6960147845000055</v>
      </c>
      <c r="N1332" s="12">
        <f t="shared" si="270"/>
        <v>1.6045504095000029</v>
      </c>
      <c r="O1332" s="12">
        <f t="shared" si="262"/>
        <v>492.59697571650088</v>
      </c>
      <c r="P1332" s="12">
        <f t="shared" si="263"/>
        <v>0</v>
      </c>
      <c r="Q1332" s="9">
        <f t="shared" si="271"/>
        <v>243086.10933470938</v>
      </c>
      <c r="R1332" s="9">
        <f t="shared" si="264"/>
        <v>243.08610933470939</v>
      </c>
      <c r="S1332" s="9">
        <f t="shared" si="272"/>
        <v>70654.937835975972</v>
      </c>
      <c r="T1332" s="38">
        <f t="shared" si="265"/>
        <v>70.654937835975971</v>
      </c>
      <c r="U1332" s="38">
        <f t="shared" si="266"/>
        <v>4592.5709593384381</v>
      </c>
      <c r="V1332" s="34"/>
      <c r="W1332" s="34"/>
      <c r="X1332" s="34"/>
      <c r="Y1332" s="34"/>
      <c r="Z1332" s="34"/>
      <c r="AA1332" s="34"/>
      <c r="AB1332" s="34"/>
      <c r="AC1332" s="34"/>
      <c r="AD1332" s="34"/>
      <c r="AE1332" s="34"/>
      <c r="AF1332" s="34"/>
      <c r="AG1332" s="34"/>
    </row>
    <row r="1333" spans="2:33" x14ac:dyDescent="0.75">
      <c r="B1333" s="6" t="s">
        <v>10</v>
      </c>
      <c r="C1333" s="6">
        <v>1329</v>
      </c>
      <c r="D1333" s="6">
        <v>307</v>
      </c>
      <c r="E1333" s="6">
        <f t="shared" si="260"/>
        <v>22.5</v>
      </c>
      <c r="F1333" s="12">
        <v>81</v>
      </c>
      <c r="G1333" s="12">
        <f t="shared" si="267"/>
        <v>0</v>
      </c>
      <c r="H1333" s="12">
        <f t="shared" si="261"/>
        <v>0</v>
      </c>
      <c r="I1333" s="12">
        <f>'Vehicle Data'!$B$6*'WLTP Calculations'!G1333</f>
        <v>0</v>
      </c>
      <c r="J1333" s="12">
        <f>'Vehicle Data'!$B$6*9.81*'Vehicle Data'!$B$8</f>
        <v>57.42499320000001</v>
      </c>
      <c r="K1333" s="12">
        <f>0.5*(1.225*'Vehicle Data'!B$9*'Vehicle Data'!B$7*'WLTP Calculations'!F1333)</f>
        <v>9.8232750000000006</v>
      </c>
      <c r="L1333" s="12">
        <f t="shared" si="268"/>
        <v>6.7248268200000016E-2</v>
      </c>
      <c r="M1333" s="12">
        <f t="shared" si="269"/>
        <v>1.5130860345000003</v>
      </c>
      <c r="N1333" s="12">
        <f t="shared" si="270"/>
        <v>1.5130860345000003</v>
      </c>
      <c r="O1333" s="12">
        <f t="shared" si="262"/>
        <v>466.03049862600011</v>
      </c>
      <c r="P1333" s="12">
        <f t="shared" si="263"/>
        <v>0</v>
      </c>
      <c r="Q1333" s="9">
        <f t="shared" si="271"/>
        <v>243552.13983333539</v>
      </c>
      <c r="R1333" s="9">
        <f t="shared" si="264"/>
        <v>243.55213983333539</v>
      </c>
      <c r="S1333" s="9">
        <f t="shared" si="272"/>
        <v>70654.937835975972</v>
      </c>
      <c r="T1333" s="38">
        <f t="shared" si="265"/>
        <v>70.654937835975971</v>
      </c>
      <c r="U1333" s="38">
        <f t="shared" si="266"/>
        <v>4592.5709593384381</v>
      </c>
      <c r="V1333" s="34"/>
      <c r="W1333" s="34"/>
      <c r="X1333" s="34"/>
      <c r="Y1333" s="34"/>
      <c r="Z1333" s="34"/>
      <c r="AA1333" s="34"/>
      <c r="AB1333" s="34"/>
      <c r="AC1333" s="34"/>
      <c r="AD1333" s="34"/>
      <c r="AE1333" s="34"/>
      <c r="AF1333" s="34"/>
      <c r="AG1333" s="34"/>
    </row>
    <row r="1334" spans="2:33" x14ac:dyDescent="0.75">
      <c r="B1334" s="6" t="s">
        <v>10</v>
      </c>
      <c r="C1334" s="6">
        <v>1330</v>
      </c>
      <c r="D1334" s="6">
        <v>308</v>
      </c>
      <c r="E1334" s="6">
        <f t="shared" si="260"/>
        <v>22.5</v>
      </c>
      <c r="F1334" s="12">
        <v>81</v>
      </c>
      <c r="G1334" s="12">
        <f t="shared" si="267"/>
        <v>0</v>
      </c>
      <c r="H1334" s="12">
        <f t="shared" si="261"/>
        <v>0</v>
      </c>
      <c r="I1334" s="12">
        <f>'Vehicle Data'!$B$6*'WLTP Calculations'!G1334</f>
        <v>0</v>
      </c>
      <c r="J1334" s="12">
        <f>'Vehicle Data'!$B$6*9.81*'Vehicle Data'!$B$8</f>
        <v>57.42499320000001</v>
      </c>
      <c r="K1334" s="12">
        <f>0.5*(1.225*'Vehicle Data'!B$9*'Vehicle Data'!B$7*'WLTP Calculations'!F1334)</f>
        <v>9.8232750000000006</v>
      </c>
      <c r="L1334" s="12">
        <f t="shared" si="268"/>
        <v>6.7248268200000016E-2</v>
      </c>
      <c r="M1334" s="12">
        <f t="shared" si="269"/>
        <v>1.5130860345000003</v>
      </c>
      <c r="N1334" s="12">
        <f t="shared" si="270"/>
        <v>1.5130860345000003</v>
      </c>
      <c r="O1334" s="12">
        <f t="shared" si="262"/>
        <v>467.54358466050013</v>
      </c>
      <c r="P1334" s="12">
        <f t="shared" si="263"/>
        <v>0</v>
      </c>
      <c r="Q1334" s="9">
        <f t="shared" si="271"/>
        <v>244019.6834179959</v>
      </c>
      <c r="R1334" s="9">
        <f t="shared" si="264"/>
        <v>244.01968341799591</v>
      </c>
      <c r="S1334" s="9">
        <f t="shared" si="272"/>
        <v>70654.937835975972</v>
      </c>
      <c r="T1334" s="38">
        <f t="shared" si="265"/>
        <v>70.654937835975971</v>
      </c>
      <c r="U1334" s="38">
        <f t="shared" si="266"/>
        <v>4592.5709593384381</v>
      </c>
      <c r="V1334" s="34"/>
      <c r="W1334" s="34"/>
      <c r="X1334" s="34"/>
      <c r="Y1334" s="34"/>
      <c r="Z1334" s="34"/>
      <c r="AA1334" s="34"/>
      <c r="AB1334" s="34"/>
      <c r="AC1334" s="34"/>
      <c r="AD1334" s="34"/>
      <c r="AE1334" s="34"/>
      <c r="AF1334" s="34"/>
      <c r="AG1334" s="34"/>
    </row>
    <row r="1335" spans="2:33" x14ac:dyDescent="0.75">
      <c r="B1335" s="6" t="s">
        <v>10</v>
      </c>
      <c r="C1335" s="6">
        <v>1331</v>
      </c>
      <c r="D1335" s="6">
        <v>309</v>
      </c>
      <c r="E1335" s="6">
        <f t="shared" si="260"/>
        <v>22.5</v>
      </c>
      <c r="F1335" s="12">
        <v>81</v>
      </c>
      <c r="G1335" s="12">
        <f t="shared" si="267"/>
        <v>0</v>
      </c>
      <c r="H1335" s="12">
        <f t="shared" si="261"/>
        <v>0</v>
      </c>
      <c r="I1335" s="12">
        <f>'Vehicle Data'!$B$6*'WLTP Calculations'!G1335</f>
        <v>0</v>
      </c>
      <c r="J1335" s="12">
        <f>'Vehicle Data'!$B$6*9.81*'Vehicle Data'!$B$8</f>
        <v>57.42499320000001</v>
      </c>
      <c r="K1335" s="12">
        <f>0.5*(1.225*'Vehicle Data'!B$9*'Vehicle Data'!B$7*'WLTP Calculations'!F1335)</f>
        <v>9.8232750000000006</v>
      </c>
      <c r="L1335" s="12">
        <f t="shared" si="268"/>
        <v>6.7248268200000016E-2</v>
      </c>
      <c r="M1335" s="12">
        <f t="shared" si="269"/>
        <v>1.5130860345000003</v>
      </c>
      <c r="N1335" s="12">
        <f t="shared" si="270"/>
        <v>1.4673538470000049</v>
      </c>
      <c r="O1335" s="12">
        <f t="shared" si="262"/>
        <v>454.87969257000151</v>
      </c>
      <c r="P1335" s="12">
        <f t="shared" si="263"/>
        <v>0</v>
      </c>
      <c r="Q1335" s="9">
        <f t="shared" si="271"/>
        <v>244474.56311056591</v>
      </c>
      <c r="R1335" s="9">
        <f t="shared" si="264"/>
        <v>244.47456311056592</v>
      </c>
      <c r="S1335" s="9">
        <f t="shared" si="272"/>
        <v>70654.937835975972</v>
      </c>
      <c r="T1335" s="38">
        <f t="shared" si="265"/>
        <v>70.654937835975971</v>
      </c>
      <c r="U1335" s="38">
        <f t="shared" si="266"/>
        <v>4592.5709593384381</v>
      </c>
      <c r="V1335" s="34"/>
      <c r="W1335" s="34"/>
      <c r="X1335" s="34"/>
      <c r="Y1335" s="34"/>
      <c r="Z1335" s="34"/>
      <c r="AA1335" s="34"/>
      <c r="AB1335" s="34"/>
      <c r="AC1335" s="34"/>
      <c r="AD1335" s="34"/>
      <c r="AE1335" s="34"/>
      <c r="AF1335" s="34"/>
      <c r="AG1335" s="34"/>
    </row>
    <row r="1336" spans="2:33" x14ac:dyDescent="0.75">
      <c r="B1336" s="6" t="s">
        <v>10</v>
      </c>
      <c r="C1336" s="6">
        <v>1332</v>
      </c>
      <c r="D1336" s="6">
        <v>310</v>
      </c>
      <c r="E1336" s="6">
        <f t="shared" si="260"/>
        <v>22.5</v>
      </c>
      <c r="F1336" s="12">
        <v>81</v>
      </c>
      <c r="G1336" s="12">
        <f t="shared" si="267"/>
        <v>-1.3888888888887507E-2</v>
      </c>
      <c r="H1336" s="12">
        <f t="shared" si="261"/>
        <v>-4.9999999999997158E-2</v>
      </c>
      <c r="I1336" s="12">
        <f>'Vehicle Data'!$B$6*'WLTP Calculations'!G1336</f>
        <v>-4.0650833333329297</v>
      </c>
      <c r="J1336" s="12">
        <f>'Vehicle Data'!$B$6*9.81*'Vehicle Data'!$B$8</f>
        <v>57.42499320000001</v>
      </c>
      <c r="K1336" s="12">
        <f>0.5*(1.225*'Vehicle Data'!B$9*'Vehicle Data'!B$7*'WLTP Calculations'!F1336)</f>
        <v>9.8232750000000006</v>
      </c>
      <c r="L1336" s="12">
        <f t="shared" si="268"/>
        <v>6.3183184866667089E-2</v>
      </c>
      <c r="M1336" s="12">
        <f t="shared" si="269"/>
        <v>1.4216216595000095</v>
      </c>
      <c r="N1336" s="12">
        <f t="shared" si="270"/>
        <v>1.2835806653004629</v>
      </c>
      <c r="O1336" s="12">
        <f t="shared" si="262"/>
        <v>399.19358690844393</v>
      </c>
      <c r="P1336" s="12">
        <f t="shared" si="263"/>
        <v>0</v>
      </c>
      <c r="Q1336" s="9">
        <f t="shared" si="271"/>
        <v>244873.75669747437</v>
      </c>
      <c r="R1336" s="9">
        <f t="shared" si="264"/>
        <v>244.87375669747436</v>
      </c>
      <c r="S1336" s="9">
        <f t="shared" si="272"/>
        <v>70654.937835975972</v>
      </c>
      <c r="T1336" s="38">
        <f t="shared" si="265"/>
        <v>70.654937835975971</v>
      </c>
      <c r="U1336" s="38">
        <f t="shared" si="266"/>
        <v>4592.5709593384381</v>
      </c>
      <c r="V1336" s="34"/>
      <c r="W1336" s="34"/>
      <c r="X1336" s="34"/>
      <c r="Y1336" s="34"/>
      <c r="Z1336" s="34"/>
      <c r="AA1336" s="34"/>
      <c r="AB1336" s="34"/>
      <c r="AC1336" s="34"/>
      <c r="AD1336" s="34"/>
      <c r="AE1336" s="34"/>
      <c r="AF1336" s="34"/>
      <c r="AG1336" s="34"/>
    </row>
    <row r="1337" spans="2:33" x14ac:dyDescent="0.75">
      <c r="B1337" s="6" t="s">
        <v>10</v>
      </c>
      <c r="C1337" s="6">
        <v>1333</v>
      </c>
      <c r="D1337" s="6">
        <v>311</v>
      </c>
      <c r="E1337" s="6">
        <f t="shared" si="260"/>
        <v>22.472222222222225</v>
      </c>
      <c r="F1337" s="12">
        <v>80.900000000000006</v>
      </c>
      <c r="G1337" s="12">
        <f t="shared" si="267"/>
        <v>-5.5555555555557135E-2</v>
      </c>
      <c r="H1337" s="12">
        <f t="shared" si="261"/>
        <v>-0.20000000000000284</v>
      </c>
      <c r="I1337" s="12">
        <f>'Vehicle Data'!$B$6*'WLTP Calculations'!G1337</f>
        <v>-16.260333333333797</v>
      </c>
      <c r="J1337" s="12">
        <f>'Vehicle Data'!$B$6*9.81*'Vehicle Data'!$B$8</f>
        <v>57.42499320000001</v>
      </c>
      <c r="K1337" s="12">
        <f>0.5*(1.225*'Vehicle Data'!B$9*'Vehicle Data'!B$7*'WLTP Calculations'!F1337)</f>
        <v>9.8111475000000006</v>
      </c>
      <c r="L1337" s="12">
        <f t="shared" si="268"/>
        <v>5.0975807366666216E-2</v>
      </c>
      <c r="M1337" s="12">
        <f t="shared" si="269"/>
        <v>1.145539671100916</v>
      </c>
      <c r="N1337" s="12">
        <f t="shared" si="270"/>
        <v>1.0519956981782281</v>
      </c>
      <c r="O1337" s="12">
        <f t="shared" si="262"/>
        <v>328.22265783160719</v>
      </c>
      <c r="P1337" s="12">
        <f t="shared" si="263"/>
        <v>0</v>
      </c>
      <c r="Q1337" s="9">
        <f t="shared" si="271"/>
        <v>245201.97935530599</v>
      </c>
      <c r="R1337" s="9">
        <f t="shared" si="264"/>
        <v>245.20197935530598</v>
      </c>
      <c r="S1337" s="9">
        <f t="shared" si="272"/>
        <v>70654.937835975972</v>
      </c>
      <c r="T1337" s="38">
        <f t="shared" si="265"/>
        <v>70.654937835975971</v>
      </c>
      <c r="U1337" s="38">
        <f t="shared" si="266"/>
        <v>4592.5709593384381</v>
      </c>
      <c r="V1337" s="34"/>
      <c r="W1337" s="34"/>
      <c r="X1337" s="34"/>
      <c r="Y1337" s="34"/>
      <c r="Z1337" s="34"/>
      <c r="AA1337" s="34"/>
      <c r="AB1337" s="34"/>
      <c r="AC1337" s="34"/>
      <c r="AD1337" s="34"/>
      <c r="AE1337" s="34"/>
      <c r="AF1337" s="34"/>
      <c r="AG1337" s="34"/>
    </row>
    <row r="1338" spans="2:33" x14ac:dyDescent="0.75">
      <c r="B1338" s="6" t="s">
        <v>10</v>
      </c>
      <c r="C1338" s="6">
        <v>1334</v>
      </c>
      <c r="D1338" s="6">
        <v>312</v>
      </c>
      <c r="E1338" s="6">
        <f t="shared" si="260"/>
        <v>22.388888888888886</v>
      </c>
      <c r="F1338" s="12">
        <v>80.599999999999994</v>
      </c>
      <c r="G1338" s="12">
        <f t="shared" si="267"/>
        <v>-8.3333333333335702E-2</v>
      </c>
      <c r="H1338" s="12">
        <f t="shared" si="261"/>
        <v>-0.30000000000000426</v>
      </c>
      <c r="I1338" s="12">
        <f>'Vehicle Data'!$B$6*'WLTP Calculations'!G1338</f>
        <v>-24.390500000000696</v>
      </c>
      <c r="J1338" s="12">
        <f>'Vehicle Data'!$B$6*9.81*'Vehicle Data'!$B$8</f>
        <v>57.42499320000001</v>
      </c>
      <c r="K1338" s="12">
        <f>0.5*(1.225*'Vehicle Data'!B$9*'Vehicle Data'!B$7*'WLTP Calculations'!F1338)</f>
        <v>9.7747650000000004</v>
      </c>
      <c r="L1338" s="12">
        <f t="shared" si="268"/>
        <v>4.2809258199999319E-2</v>
      </c>
      <c r="M1338" s="12">
        <f t="shared" si="269"/>
        <v>0.95845172525554012</v>
      </c>
      <c r="N1338" s="12">
        <f t="shared" si="270"/>
        <v>0.95626224022638517</v>
      </c>
      <c r="O1338" s="12">
        <f t="shared" si="262"/>
        <v>299.31008119085857</v>
      </c>
      <c r="P1338" s="12">
        <f t="shared" si="263"/>
        <v>0</v>
      </c>
      <c r="Q1338" s="9">
        <f t="shared" si="271"/>
        <v>245501.28943649685</v>
      </c>
      <c r="R1338" s="9">
        <f t="shared" si="264"/>
        <v>245.50128943649685</v>
      </c>
      <c r="S1338" s="9">
        <f t="shared" si="272"/>
        <v>70654.937835975972</v>
      </c>
      <c r="T1338" s="38">
        <f t="shared" si="265"/>
        <v>70.654937835975971</v>
      </c>
      <c r="U1338" s="38">
        <f t="shared" si="266"/>
        <v>4592.5709593384381</v>
      </c>
      <c r="V1338" s="34"/>
      <c r="W1338" s="34"/>
      <c r="X1338" s="34"/>
      <c r="Y1338" s="34"/>
      <c r="Z1338" s="34"/>
      <c r="AA1338" s="34"/>
      <c r="AB1338" s="34"/>
      <c r="AC1338" s="34"/>
      <c r="AD1338" s="34"/>
      <c r="AE1338" s="34"/>
      <c r="AF1338" s="34"/>
      <c r="AG1338" s="34"/>
    </row>
    <row r="1339" spans="2:33" x14ac:dyDescent="0.75">
      <c r="B1339" s="6" t="s">
        <v>10</v>
      </c>
      <c r="C1339" s="6">
        <v>1335</v>
      </c>
      <c r="D1339" s="6">
        <v>313</v>
      </c>
      <c r="E1339" s="6">
        <f t="shared" si="260"/>
        <v>22.305555555555554</v>
      </c>
      <c r="F1339" s="12">
        <v>80.3</v>
      </c>
      <c r="G1339" s="12">
        <f t="shared" si="267"/>
        <v>-8.3333333333332149E-2</v>
      </c>
      <c r="H1339" s="12">
        <f t="shared" si="261"/>
        <v>-0.29999999999999716</v>
      </c>
      <c r="I1339" s="12">
        <f>'Vehicle Data'!$B$6*'WLTP Calculations'!G1339</f>
        <v>-24.390499999999655</v>
      </c>
      <c r="J1339" s="12">
        <f>'Vehicle Data'!$B$6*9.81*'Vehicle Data'!$B$8</f>
        <v>57.42499320000001</v>
      </c>
      <c r="K1339" s="12">
        <f>0.5*(1.225*'Vehicle Data'!B$9*'Vehicle Data'!B$7*'WLTP Calculations'!F1339)</f>
        <v>9.7383825000000002</v>
      </c>
      <c r="L1339" s="12">
        <f t="shared" si="268"/>
        <v>4.2772875700000358E-2</v>
      </c>
      <c r="M1339" s="12">
        <f t="shared" si="269"/>
        <v>0.95407275519723012</v>
      </c>
      <c r="N1339" s="12">
        <f t="shared" si="270"/>
        <v>1.0422214872282511</v>
      </c>
      <c r="O1339" s="12">
        <f t="shared" si="262"/>
        <v>327.25754698967086</v>
      </c>
      <c r="P1339" s="12">
        <f t="shared" si="263"/>
        <v>0</v>
      </c>
      <c r="Q1339" s="9">
        <f t="shared" si="271"/>
        <v>245828.54698348654</v>
      </c>
      <c r="R1339" s="9">
        <f t="shared" si="264"/>
        <v>245.82854698348655</v>
      </c>
      <c r="S1339" s="9">
        <f t="shared" si="272"/>
        <v>70654.937835975972</v>
      </c>
      <c r="T1339" s="38">
        <f t="shared" si="265"/>
        <v>70.654937835975971</v>
      </c>
      <c r="U1339" s="38">
        <f t="shared" si="266"/>
        <v>4592.5709593384381</v>
      </c>
      <c r="V1339" s="34"/>
      <c r="W1339" s="34"/>
      <c r="X1339" s="34"/>
      <c r="Y1339" s="34"/>
      <c r="Z1339" s="34"/>
      <c r="AA1339" s="34"/>
      <c r="AB1339" s="34"/>
      <c r="AC1339" s="34"/>
      <c r="AD1339" s="34"/>
      <c r="AE1339" s="34"/>
      <c r="AF1339" s="34"/>
      <c r="AG1339" s="34"/>
    </row>
    <row r="1340" spans="2:33" x14ac:dyDescent="0.75">
      <c r="B1340" s="6" t="s">
        <v>10</v>
      </c>
      <c r="C1340" s="6">
        <v>1336</v>
      </c>
      <c r="D1340" s="6">
        <v>314</v>
      </c>
      <c r="E1340" s="6">
        <f t="shared" si="260"/>
        <v>22.222222222222221</v>
      </c>
      <c r="F1340" s="12">
        <v>80</v>
      </c>
      <c r="G1340" s="12">
        <f t="shared" si="267"/>
        <v>-5.5555555555553582E-2</v>
      </c>
      <c r="H1340" s="12">
        <f t="shared" si="261"/>
        <v>-0.19999999999999574</v>
      </c>
      <c r="I1340" s="12">
        <f>'Vehicle Data'!$B$6*'WLTP Calculations'!G1340</f>
        <v>-16.260333333332756</v>
      </c>
      <c r="J1340" s="12">
        <f>'Vehicle Data'!$B$6*9.81*'Vehicle Data'!$B$8</f>
        <v>57.42499320000001</v>
      </c>
      <c r="K1340" s="12">
        <f>0.5*(1.225*'Vehicle Data'!B$9*'Vehicle Data'!B$7*'WLTP Calculations'!F1340)</f>
        <v>9.702</v>
      </c>
      <c r="L1340" s="12">
        <f t="shared" si="268"/>
        <v>5.0866659866667246E-2</v>
      </c>
      <c r="M1340" s="12">
        <f t="shared" si="269"/>
        <v>1.1303702192592722</v>
      </c>
      <c r="N1340" s="12">
        <f t="shared" si="270"/>
        <v>1.2197514225134301</v>
      </c>
      <c r="O1340" s="12">
        <f t="shared" si="262"/>
        <v>384.22169809173045</v>
      </c>
      <c r="P1340" s="12">
        <f t="shared" si="263"/>
        <v>0</v>
      </c>
      <c r="Q1340" s="9">
        <f t="shared" si="271"/>
        <v>246212.76868157828</v>
      </c>
      <c r="R1340" s="9">
        <f t="shared" si="264"/>
        <v>246.21276868157827</v>
      </c>
      <c r="S1340" s="9">
        <f t="shared" si="272"/>
        <v>70654.937835975972</v>
      </c>
      <c r="T1340" s="38">
        <f t="shared" si="265"/>
        <v>70.654937835975971</v>
      </c>
      <c r="U1340" s="38">
        <f t="shared" si="266"/>
        <v>4592.5709593384381</v>
      </c>
      <c r="V1340" s="34"/>
      <c r="W1340" s="34"/>
      <c r="X1340" s="34"/>
      <c r="Y1340" s="34"/>
      <c r="Z1340" s="34"/>
      <c r="AA1340" s="34"/>
      <c r="AB1340" s="34"/>
      <c r="AC1340" s="34"/>
      <c r="AD1340" s="34"/>
      <c r="AE1340" s="34"/>
      <c r="AF1340" s="34"/>
      <c r="AG1340" s="34"/>
    </row>
    <row r="1341" spans="2:33" x14ac:dyDescent="0.75">
      <c r="B1341" s="6" t="s">
        <v>10</v>
      </c>
      <c r="C1341" s="6">
        <v>1337</v>
      </c>
      <c r="D1341" s="6">
        <v>315</v>
      </c>
      <c r="E1341" s="6">
        <f t="shared" si="260"/>
        <v>22.194444444444446</v>
      </c>
      <c r="F1341" s="12">
        <v>79.900000000000006</v>
      </c>
      <c r="G1341" s="12">
        <f t="shared" si="267"/>
        <v>-2.7777777777778567E-2</v>
      </c>
      <c r="H1341" s="12">
        <f t="shared" si="261"/>
        <v>-0.10000000000000142</v>
      </c>
      <c r="I1341" s="12">
        <f>'Vehicle Data'!$B$6*'WLTP Calculations'!G1341</f>
        <v>-8.1301666666668986</v>
      </c>
      <c r="J1341" s="12">
        <f>'Vehicle Data'!$B$6*9.81*'Vehicle Data'!$B$8</f>
        <v>57.42499320000001</v>
      </c>
      <c r="K1341" s="12">
        <f>0.5*(1.225*'Vehicle Data'!B$9*'Vehicle Data'!B$7*'WLTP Calculations'!F1341)</f>
        <v>9.6898725000000017</v>
      </c>
      <c r="L1341" s="12">
        <f t="shared" si="268"/>
        <v>5.8984699033333109E-2</v>
      </c>
      <c r="M1341" s="12">
        <f t="shared" si="269"/>
        <v>1.3091326257675877</v>
      </c>
      <c r="N1341" s="12">
        <f t="shared" si="270"/>
        <v>1.3532336543226757</v>
      </c>
      <c r="O1341" s="12">
        <f t="shared" si="262"/>
        <v>427.6218347659655</v>
      </c>
      <c r="P1341" s="12">
        <f t="shared" si="263"/>
        <v>0</v>
      </c>
      <c r="Q1341" s="9">
        <f t="shared" si="271"/>
        <v>246640.39051634425</v>
      </c>
      <c r="R1341" s="9">
        <f t="shared" si="264"/>
        <v>246.64039051634424</v>
      </c>
      <c r="S1341" s="9">
        <f t="shared" si="272"/>
        <v>70654.937835975972</v>
      </c>
      <c r="T1341" s="38">
        <f t="shared" si="265"/>
        <v>70.654937835975971</v>
      </c>
      <c r="U1341" s="38">
        <f t="shared" si="266"/>
        <v>4592.5709593384381</v>
      </c>
      <c r="V1341" s="34"/>
      <c r="W1341" s="34"/>
      <c r="X1341" s="34"/>
      <c r="Y1341" s="34"/>
      <c r="Z1341" s="34"/>
      <c r="AA1341" s="34"/>
      <c r="AB1341" s="34"/>
      <c r="AC1341" s="34"/>
      <c r="AD1341" s="34"/>
      <c r="AE1341" s="34"/>
      <c r="AF1341" s="34"/>
      <c r="AG1341" s="34"/>
    </row>
    <row r="1342" spans="2:33" x14ac:dyDescent="0.75">
      <c r="B1342" s="6" t="s">
        <v>10</v>
      </c>
      <c r="C1342" s="6">
        <v>1338</v>
      </c>
      <c r="D1342" s="6">
        <v>316</v>
      </c>
      <c r="E1342" s="6">
        <f t="shared" si="260"/>
        <v>22.166666666666664</v>
      </c>
      <c r="F1342" s="12">
        <v>79.8</v>
      </c>
      <c r="G1342" s="12">
        <f t="shared" si="267"/>
        <v>-1.388888888889106E-2</v>
      </c>
      <c r="H1342" s="12">
        <f t="shared" si="261"/>
        <v>-5.0000000000004263E-2</v>
      </c>
      <c r="I1342" s="12">
        <f>'Vehicle Data'!$B$6*'WLTP Calculations'!G1342</f>
        <v>-4.0650833333339689</v>
      </c>
      <c r="J1342" s="12">
        <f>'Vehicle Data'!$B$6*9.81*'Vehicle Data'!$B$8</f>
        <v>57.42499320000001</v>
      </c>
      <c r="K1342" s="12">
        <f>0.5*(1.225*'Vehicle Data'!B$9*'Vehicle Data'!B$7*'WLTP Calculations'!F1342)</f>
        <v>9.6777449999999998</v>
      </c>
      <c r="L1342" s="12">
        <f t="shared" si="268"/>
        <v>6.3037654866666043E-2</v>
      </c>
      <c r="M1342" s="12">
        <f t="shared" si="269"/>
        <v>1.3973346828777637</v>
      </c>
      <c r="N1342" s="12">
        <f t="shared" si="270"/>
        <v>1.4423893564888819</v>
      </c>
      <c r="O1342" s="12">
        <f t="shared" si="262"/>
        <v>457.23742600697557</v>
      </c>
      <c r="P1342" s="12">
        <f t="shared" si="263"/>
        <v>0</v>
      </c>
      <c r="Q1342" s="9">
        <f t="shared" si="271"/>
        <v>247097.62794235122</v>
      </c>
      <c r="R1342" s="9">
        <f t="shared" si="264"/>
        <v>247.09762794235121</v>
      </c>
      <c r="S1342" s="9">
        <f t="shared" si="272"/>
        <v>70654.937835975972</v>
      </c>
      <c r="T1342" s="38">
        <f t="shared" si="265"/>
        <v>70.654937835975971</v>
      </c>
      <c r="U1342" s="38">
        <f t="shared" si="266"/>
        <v>4592.5709593384381</v>
      </c>
      <c r="V1342" s="34"/>
      <c r="W1342" s="34"/>
      <c r="X1342" s="34"/>
      <c r="Y1342" s="34"/>
      <c r="Z1342" s="34"/>
      <c r="AA1342" s="34"/>
      <c r="AB1342" s="34"/>
      <c r="AC1342" s="34"/>
      <c r="AD1342" s="34"/>
      <c r="AE1342" s="34"/>
      <c r="AF1342" s="34"/>
      <c r="AG1342" s="34"/>
    </row>
    <row r="1343" spans="2:33" x14ac:dyDescent="0.75">
      <c r="B1343" s="6" t="s">
        <v>10</v>
      </c>
      <c r="C1343" s="6">
        <v>1339</v>
      </c>
      <c r="D1343" s="6">
        <v>317</v>
      </c>
      <c r="E1343" s="6">
        <f t="shared" si="260"/>
        <v>22.166666666666664</v>
      </c>
      <c r="F1343" s="12">
        <v>79.8</v>
      </c>
      <c r="G1343" s="12">
        <f t="shared" si="267"/>
        <v>0</v>
      </c>
      <c r="H1343" s="12">
        <f t="shared" si="261"/>
        <v>0</v>
      </c>
      <c r="I1343" s="12">
        <f>'Vehicle Data'!$B$6*'WLTP Calculations'!G1343</f>
        <v>0</v>
      </c>
      <c r="J1343" s="12">
        <f>'Vehicle Data'!$B$6*9.81*'Vehicle Data'!$B$8</f>
        <v>57.42499320000001</v>
      </c>
      <c r="K1343" s="12">
        <f>0.5*(1.225*'Vehicle Data'!B$9*'Vehicle Data'!B$7*'WLTP Calculations'!F1343)</f>
        <v>9.6777449999999998</v>
      </c>
      <c r="L1343" s="12">
        <f t="shared" si="268"/>
        <v>6.7102738199999998E-2</v>
      </c>
      <c r="M1343" s="12">
        <f t="shared" si="269"/>
        <v>1.4874440300999998</v>
      </c>
      <c r="N1343" s="12">
        <f t="shared" si="270"/>
        <v>1.5324987037111182</v>
      </c>
      <c r="O1343" s="12">
        <f t="shared" si="262"/>
        <v>487.33458778013556</v>
      </c>
      <c r="P1343" s="12">
        <f t="shared" si="263"/>
        <v>0</v>
      </c>
      <c r="Q1343" s="9">
        <f t="shared" si="271"/>
        <v>247584.96253013136</v>
      </c>
      <c r="R1343" s="9">
        <f t="shared" si="264"/>
        <v>247.58496253013138</v>
      </c>
      <c r="S1343" s="9">
        <f t="shared" si="272"/>
        <v>70654.937835975972</v>
      </c>
      <c r="T1343" s="38">
        <f t="shared" si="265"/>
        <v>70.654937835975971</v>
      </c>
      <c r="U1343" s="38">
        <f t="shared" si="266"/>
        <v>4592.5709593384381</v>
      </c>
      <c r="V1343" s="34"/>
      <c r="W1343" s="34"/>
      <c r="X1343" s="34"/>
      <c r="Y1343" s="34"/>
      <c r="Z1343" s="34"/>
      <c r="AA1343" s="34"/>
      <c r="AB1343" s="34"/>
      <c r="AC1343" s="34"/>
      <c r="AD1343" s="34"/>
      <c r="AE1343" s="34"/>
      <c r="AF1343" s="34"/>
      <c r="AG1343" s="34"/>
    </row>
    <row r="1344" spans="2:33" x14ac:dyDescent="0.75">
      <c r="B1344" s="6" t="s">
        <v>10</v>
      </c>
      <c r="C1344" s="6">
        <v>1340</v>
      </c>
      <c r="D1344" s="6">
        <v>318</v>
      </c>
      <c r="E1344" s="6">
        <f t="shared" si="260"/>
        <v>22.166666666666664</v>
      </c>
      <c r="F1344" s="12">
        <v>79.8</v>
      </c>
      <c r="G1344" s="12">
        <f t="shared" si="267"/>
        <v>1.388888888889106E-2</v>
      </c>
      <c r="H1344" s="12">
        <f t="shared" si="261"/>
        <v>5.0000000000004263E-2</v>
      </c>
      <c r="I1344" s="12">
        <f>'Vehicle Data'!$B$6*'WLTP Calculations'!G1344</f>
        <v>4.0650833333339689</v>
      </c>
      <c r="J1344" s="12">
        <f>'Vehicle Data'!$B$6*9.81*'Vehicle Data'!$B$8</f>
        <v>57.42499320000001</v>
      </c>
      <c r="K1344" s="12">
        <f>0.5*(1.225*'Vehicle Data'!B$9*'Vehicle Data'!B$7*'WLTP Calculations'!F1344)</f>
        <v>9.6777449999999998</v>
      </c>
      <c r="L1344" s="12">
        <f t="shared" si="268"/>
        <v>7.116782153333398E-2</v>
      </c>
      <c r="M1344" s="12">
        <f t="shared" si="269"/>
        <v>1.5775533773222363</v>
      </c>
      <c r="N1344" s="12">
        <f t="shared" si="270"/>
        <v>1.6237875339523247</v>
      </c>
      <c r="O1344" s="12">
        <f t="shared" si="262"/>
        <v>517.98822333079158</v>
      </c>
      <c r="P1344" s="12">
        <f t="shared" si="263"/>
        <v>0</v>
      </c>
      <c r="Q1344" s="9">
        <f t="shared" si="271"/>
        <v>248102.95075346215</v>
      </c>
      <c r="R1344" s="9">
        <f t="shared" si="264"/>
        <v>248.10295075346215</v>
      </c>
      <c r="S1344" s="9">
        <f t="shared" si="272"/>
        <v>70654.937835975972</v>
      </c>
      <c r="T1344" s="38">
        <f t="shared" si="265"/>
        <v>70.654937835975971</v>
      </c>
      <c r="U1344" s="38">
        <f t="shared" si="266"/>
        <v>4592.5709593384381</v>
      </c>
      <c r="V1344" s="34"/>
      <c r="W1344" s="34"/>
      <c r="X1344" s="34"/>
      <c r="Y1344" s="34"/>
      <c r="Z1344" s="34"/>
      <c r="AA1344" s="34"/>
      <c r="AB1344" s="34"/>
      <c r="AC1344" s="34"/>
      <c r="AD1344" s="34"/>
      <c r="AE1344" s="34"/>
      <c r="AF1344" s="34"/>
      <c r="AG1344" s="34"/>
    </row>
    <row r="1345" spans="2:33" x14ac:dyDescent="0.75">
      <c r="B1345" s="6" t="s">
        <v>10</v>
      </c>
      <c r="C1345" s="6">
        <v>1341</v>
      </c>
      <c r="D1345" s="6">
        <v>319</v>
      </c>
      <c r="E1345" s="6">
        <f t="shared" si="260"/>
        <v>22.194444444444446</v>
      </c>
      <c r="F1345" s="12">
        <v>79.900000000000006</v>
      </c>
      <c r="G1345" s="12">
        <f t="shared" si="267"/>
        <v>2.7777777777778567E-2</v>
      </c>
      <c r="H1345" s="12">
        <f t="shared" si="261"/>
        <v>0.10000000000000142</v>
      </c>
      <c r="I1345" s="12">
        <f>'Vehicle Data'!$B$6*'WLTP Calculations'!G1345</f>
        <v>8.1301666666668986</v>
      </c>
      <c r="J1345" s="12">
        <f>'Vehicle Data'!$B$6*9.81*'Vehicle Data'!$B$8</f>
        <v>57.42499320000001</v>
      </c>
      <c r="K1345" s="12">
        <f>0.5*(1.225*'Vehicle Data'!B$9*'Vehicle Data'!B$7*'WLTP Calculations'!F1345)</f>
        <v>9.6898725000000017</v>
      </c>
      <c r="L1345" s="12">
        <f t="shared" si="268"/>
        <v>7.5245032366666922E-2</v>
      </c>
      <c r="M1345" s="12">
        <f t="shared" si="269"/>
        <v>1.6700216905824132</v>
      </c>
      <c r="N1345" s="12">
        <f t="shared" si="270"/>
        <v>1.8067042882541702</v>
      </c>
      <c r="O1345" s="12">
        <f t="shared" si="262"/>
        <v>578.14537224133448</v>
      </c>
      <c r="P1345" s="12">
        <f t="shared" si="263"/>
        <v>0</v>
      </c>
      <c r="Q1345" s="9">
        <f t="shared" si="271"/>
        <v>248681.09612570348</v>
      </c>
      <c r="R1345" s="9">
        <f t="shared" si="264"/>
        <v>248.68109612570348</v>
      </c>
      <c r="S1345" s="9">
        <f t="shared" si="272"/>
        <v>70654.937835975972</v>
      </c>
      <c r="T1345" s="38">
        <f t="shared" si="265"/>
        <v>70.654937835975971</v>
      </c>
      <c r="U1345" s="38">
        <f t="shared" si="266"/>
        <v>4592.5709593384381</v>
      </c>
      <c r="V1345" s="34"/>
      <c r="W1345" s="34"/>
      <c r="X1345" s="34"/>
      <c r="Y1345" s="34"/>
      <c r="Z1345" s="34"/>
      <c r="AA1345" s="34"/>
      <c r="AB1345" s="34"/>
      <c r="AC1345" s="34"/>
      <c r="AD1345" s="34"/>
      <c r="AE1345" s="34"/>
      <c r="AF1345" s="34"/>
      <c r="AG1345" s="34"/>
    </row>
    <row r="1346" spans="2:33" x14ac:dyDescent="0.75">
      <c r="B1346" s="6" t="s">
        <v>10</v>
      </c>
      <c r="C1346" s="6">
        <v>1342</v>
      </c>
      <c r="D1346" s="6">
        <v>320</v>
      </c>
      <c r="E1346" s="6">
        <f t="shared" si="260"/>
        <v>22.222222222222221</v>
      </c>
      <c r="F1346" s="12">
        <v>80</v>
      </c>
      <c r="G1346" s="12">
        <f t="shared" si="267"/>
        <v>6.9444444444444642E-2</v>
      </c>
      <c r="H1346" s="12">
        <f t="shared" si="261"/>
        <v>0.25</v>
      </c>
      <c r="I1346" s="12">
        <f>'Vehicle Data'!$B$6*'WLTP Calculations'!G1346</f>
        <v>20.325416666666726</v>
      </c>
      <c r="J1346" s="12">
        <f>'Vehicle Data'!$B$6*9.81*'Vehicle Data'!$B$8</f>
        <v>57.42499320000001</v>
      </c>
      <c r="K1346" s="12">
        <f>0.5*(1.225*'Vehicle Data'!B$9*'Vehicle Data'!B$7*'WLTP Calculations'!F1346)</f>
        <v>9.702</v>
      </c>
      <c r="L1346" s="12">
        <f t="shared" si="268"/>
        <v>8.7452409866666733E-2</v>
      </c>
      <c r="M1346" s="12">
        <f t="shared" si="269"/>
        <v>1.9433868859259273</v>
      </c>
      <c r="N1346" s="12">
        <f t="shared" si="270"/>
        <v>2.0849673398074073</v>
      </c>
      <c r="O1346" s="12">
        <f t="shared" si="262"/>
        <v>669.27451607817773</v>
      </c>
      <c r="P1346" s="12">
        <f t="shared" si="263"/>
        <v>0</v>
      </c>
      <c r="Q1346" s="9">
        <f t="shared" si="271"/>
        <v>249350.37064178166</v>
      </c>
      <c r="R1346" s="9">
        <f t="shared" si="264"/>
        <v>249.35037064178167</v>
      </c>
      <c r="S1346" s="9">
        <f t="shared" si="272"/>
        <v>70654.937835975972</v>
      </c>
      <c r="T1346" s="38">
        <f t="shared" si="265"/>
        <v>70.654937835975971</v>
      </c>
      <c r="U1346" s="38">
        <f t="shared" si="266"/>
        <v>4592.5709593384381</v>
      </c>
      <c r="V1346" s="34"/>
      <c r="W1346" s="34"/>
      <c r="X1346" s="34"/>
      <c r="Y1346" s="34"/>
      <c r="Z1346" s="34"/>
      <c r="AA1346" s="34"/>
      <c r="AB1346" s="34"/>
      <c r="AC1346" s="34"/>
      <c r="AD1346" s="34"/>
      <c r="AE1346" s="34"/>
      <c r="AF1346" s="34"/>
      <c r="AG1346" s="34"/>
    </row>
    <row r="1347" spans="2:33" x14ac:dyDescent="0.75">
      <c r="B1347" s="6" t="s">
        <v>10</v>
      </c>
      <c r="C1347" s="6">
        <v>1343</v>
      </c>
      <c r="D1347" s="6">
        <v>321</v>
      </c>
      <c r="E1347" s="6">
        <f t="shared" si="260"/>
        <v>22.333333333333336</v>
      </c>
      <c r="F1347" s="12">
        <v>80.400000000000006</v>
      </c>
      <c r="G1347" s="12">
        <f t="shared" si="267"/>
        <v>0.11111111111111072</v>
      </c>
      <c r="H1347" s="12">
        <f t="shared" si="261"/>
        <v>0.39999999999999858</v>
      </c>
      <c r="I1347" s="12">
        <f>'Vehicle Data'!$B$6*'WLTP Calculations'!G1347</f>
        <v>32.520666666666557</v>
      </c>
      <c r="J1347" s="12">
        <f>'Vehicle Data'!$B$6*9.81*'Vehicle Data'!$B$8</f>
        <v>57.42499320000001</v>
      </c>
      <c r="K1347" s="12">
        <f>0.5*(1.225*'Vehicle Data'!B$9*'Vehicle Data'!B$7*'WLTP Calculations'!F1347)</f>
        <v>9.750510000000002</v>
      </c>
      <c r="L1347" s="12">
        <f t="shared" si="268"/>
        <v>9.9696169866666573E-2</v>
      </c>
      <c r="M1347" s="12">
        <f t="shared" si="269"/>
        <v>2.2265477936888871</v>
      </c>
      <c r="N1347" s="12">
        <f t="shared" si="270"/>
        <v>2.2326308597925903</v>
      </c>
      <c r="O1347" s="12">
        <f t="shared" si="262"/>
        <v>718.90713685321407</v>
      </c>
      <c r="P1347" s="12">
        <f t="shared" si="263"/>
        <v>0</v>
      </c>
      <c r="Q1347" s="9">
        <f t="shared" si="271"/>
        <v>250069.27777863486</v>
      </c>
      <c r="R1347" s="9">
        <f t="shared" si="264"/>
        <v>250.06927777863487</v>
      </c>
      <c r="S1347" s="9">
        <f t="shared" si="272"/>
        <v>70654.937835975972</v>
      </c>
      <c r="T1347" s="38">
        <f t="shared" si="265"/>
        <v>70.654937835975971</v>
      </c>
      <c r="U1347" s="38">
        <f t="shared" si="266"/>
        <v>4592.5709593384381</v>
      </c>
      <c r="V1347" s="34"/>
      <c r="W1347" s="34"/>
      <c r="X1347" s="34"/>
      <c r="Y1347" s="34"/>
      <c r="Z1347" s="34"/>
      <c r="AA1347" s="34"/>
      <c r="AB1347" s="34"/>
      <c r="AC1347" s="34"/>
      <c r="AD1347" s="34"/>
      <c r="AE1347" s="34"/>
      <c r="AF1347" s="34"/>
      <c r="AG1347" s="34"/>
    </row>
    <row r="1348" spans="2:33" x14ac:dyDescent="0.75">
      <c r="B1348" s="6" t="s">
        <v>10</v>
      </c>
      <c r="C1348" s="6">
        <v>1344</v>
      </c>
      <c r="D1348" s="6">
        <v>322</v>
      </c>
      <c r="E1348" s="6">
        <f t="shared" ref="E1348:E1411" si="273">F1348/3.6</f>
        <v>22.444444444444443</v>
      </c>
      <c r="F1348" s="12">
        <v>80.8</v>
      </c>
      <c r="G1348" s="12">
        <f t="shared" si="267"/>
        <v>0.11111111111111072</v>
      </c>
      <c r="H1348" s="12">
        <f t="shared" si="261"/>
        <v>0.39999999999999858</v>
      </c>
      <c r="I1348" s="12">
        <f>'Vehicle Data'!$B$6*'WLTP Calculations'!G1348</f>
        <v>32.520666666666557</v>
      </c>
      <c r="J1348" s="12">
        <f>'Vehicle Data'!$B$6*9.81*'Vehicle Data'!$B$8</f>
        <v>57.42499320000001</v>
      </c>
      <c r="K1348" s="12">
        <f>0.5*(1.225*'Vehicle Data'!B$9*'Vehicle Data'!B$7*'WLTP Calculations'!F1348)</f>
        <v>9.7990200000000005</v>
      </c>
      <c r="L1348" s="12">
        <f t="shared" si="268"/>
        <v>9.9744679866666575E-2</v>
      </c>
      <c r="M1348" s="12">
        <f t="shared" si="269"/>
        <v>2.238713925896294</v>
      </c>
      <c r="N1348" s="12">
        <f t="shared" si="270"/>
        <v>2.1989572755185209</v>
      </c>
      <c r="O1348" s="12">
        <f t="shared" si="262"/>
        <v>710.26319999248221</v>
      </c>
      <c r="P1348" s="12">
        <f t="shared" si="263"/>
        <v>0</v>
      </c>
      <c r="Q1348" s="9">
        <f t="shared" si="271"/>
        <v>250779.54097862734</v>
      </c>
      <c r="R1348" s="9">
        <f t="shared" si="264"/>
        <v>250.77954097862732</v>
      </c>
      <c r="S1348" s="9">
        <f t="shared" si="272"/>
        <v>70654.937835975972</v>
      </c>
      <c r="T1348" s="38">
        <f t="shared" si="265"/>
        <v>70.654937835975971</v>
      </c>
      <c r="U1348" s="38">
        <f t="shared" si="266"/>
        <v>4592.5709593384381</v>
      </c>
      <c r="V1348" s="34"/>
      <c r="W1348" s="34"/>
      <c r="X1348" s="34"/>
      <c r="Y1348" s="34"/>
      <c r="Z1348" s="34"/>
      <c r="AA1348" s="34"/>
      <c r="AB1348" s="34"/>
      <c r="AC1348" s="34"/>
      <c r="AD1348" s="34"/>
      <c r="AE1348" s="34"/>
      <c r="AF1348" s="34"/>
      <c r="AG1348" s="34"/>
    </row>
    <row r="1349" spans="2:33" x14ac:dyDescent="0.75">
      <c r="B1349" s="6" t="s">
        <v>10</v>
      </c>
      <c r="C1349" s="6">
        <v>1345</v>
      </c>
      <c r="D1349" s="6">
        <v>323</v>
      </c>
      <c r="E1349" s="6">
        <f t="shared" si="273"/>
        <v>22.555555555555557</v>
      </c>
      <c r="F1349" s="12">
        <v>81.2</v>
      </c>
      <c r="G1349" s="12">
        <f t="shared" si="267"/>
        <v>9.7222222222223209E-2</v>
      </c>
      <c r="H1349" s="12">
        <f t="shared" ref="H1349:H1412" si="274">($F1350-$F1348)/2</f>
        <v>0.35000000000000142</v>
      </c>
      <c r="I1349" s="12">
        <f>'Vehicle Data'!$B$6*'WLTP Calculations'!G1349</f>
        <v>28.455583333333625</v>
      </c>
      <c r="J1349" s="12">
        <f>'Vehicle Data'!$B$6*9.81*'Vehicle Data'!$B$8</f>
        <v>57.42499320000001</v>
      </c>
      <c r="K1349" s="12">
        <f>0.5*(1.225*'Vehicle Data'!B$9*'Vehicle Data'!B$7*'WLTP Calculations'!F1349)</f>
        <v>9.8475300000000008</v>
      </c>
      <c r="L1349" s="12">
        <f t="shared" si="268"/>
        <v>9.5728106533333648E-2</v>
      </c>
      <c r="M1349" s="12">
        <f t="shared" si="269"/>
        <v>2.1592006251407478</v>
      </c>
      <c r="N1349" s="12">
        <f t="shared" si="270"/>
        <v>2.0255576710726824</v>
      </c>
      <c r="O1349" s="12">
        <f t="shared" ref="O1349:O1412" si="275">IF((M1349 + M1350) / 2 &gt; 0, ((M1349 + M1350) / 2) * D1350, 0)</f>
        <v>656.28068542754909</v>
      </c>
      <c r="P1349" s="12">
        <f t="shared" ref="P1349:P1412" si="276">IF((M1349 + M1350) / 2 &lt; 0, ((M1349 + M1350) / 2) * D1350, 0)</f>
        <v>0</v>
      </c>
      <c r="Q1349" s="9">
        <f t="shared" si="271"/>
        <v>251435.82166405488</v>
      </c>
      <c r="R1349" s="9">
        <f t="shared" ref="R1349:R1412" si="277">Q1349/1000</f>
        <v>251.43582166405488</v>
      </c>
      <c r="S1349" s="9">
        <f t="shared" si="272"/>
        <v>70654.937835975972</v>
      </c>
      <c r="T1349" s="38">
        <f t="shared" ref="T1349:T1412" si="278">S1349/1000</f>
        <v>70.654937835975971</v>
      </c>
      <c r="U1349" s="38">
        <f t="shared" ref="U1349:U1412" si="279">T1349*X$4</f>
        <v>4592.5709593384381</v>
      </c>
      <c r="V1349" s="34"/>
      <c r="W1349" s="34"/>
      <c r="X1349" s="34"/>
      <c r="Y1349" s="34"/>
      <c r="Z1349" s="34"/>
      <c r="AA1349" s="34"/>
      <c r="AB1349" s="34"/>
      <c r="AC1349" s="34"/>
      <c r="AD1349" s="34"/>
      <c r="AE1349" s="34"/>
      <c r="AF1349" s="34"/>
      <c r="AG1349" s="34"/>
    </row>
    <row r="1350" spans="2:33" x14ac:dyDescent="0.75">
      <c r="B1350" s="6" t="s">
        <v>10</v>
      </c>
      <c r="C1350" s="6">
        <v>1346</v>
      </c>
      <c r="D1350" s="6">
        <v>324</v>
      </c>
      <c r="E1350" s="6">
        <f t="shared" si="273"/>
        <v>22.638888888888889</v>
      </c>
      <c r="F1350" s="12">
        <v>81.5</v>
      </c>
      <c r="G1350" s="12">
        <f t="shared" ref="G1350:G1413" si="280">($E1351-$E1349)/2</f>
        <v>5.5555555555553582E-2</v>
      </c>
      <c r="H1350" s="12">
        <f t="shared" si="274"/>
        <v>0.19999999999999574</v>
      </c>
      <c r="I1350" s="12">
        <f>'Vehicle Data'!$B$6*'WLTP Calculations'!G1350</f>
        <v>16.260333333332756</v>
      </c>
      <c r="J1350" s="12">
        <f>'Vehicle Data'!$B$6*9.81*'Vehicle Data'!$B$8</f>
        <v>57.42499320000001</v>
      </c>
      <c r="K1350" s="12">
        <f>0.5*(1.225*'Vehicle Data'!B$9*'Vehicle Data'!B$7*'WLTP Calculations'!F1350)</f>
        <v>9.883912500000001</v>
      </c>
      <c r="L1350" s="12">
        <f t="shared" ref="L1350:L1413" si="281">(I1350+J1350+K1350)/1000</f>
        <v>8.3569239033332771E-2</v>
      </c>
      <c r="M1350" s="12">
        <f t="shared" ref="M1350:M1413" si="282">(L1350*E1350)</f>
        <v>1.8919147170046169</v>
      </c>
      <c r="N1350" s="12">
        <f t="shared" ref="N1350:N1413" si="283">(((M1350+M1351)/2)*(C1351-C1350))</f>
        <v>1.7550000125467484</v>
      </c>
      <c r="O1350" s="12">
        <f t="shared" si="275"/>
        <v>570.37500407769323</v>
      </c>
      <c r="P1350" s="12">
        <f t="shared" si="276"/>
        <v>0</v>
      </c>
      <c r="Q1350" s="9">
        <f t="shared" ref="Q1350:Q1413" si="284">(Q1349+O1350)</f>
        <v>252006.19666813256</v>
      </c>
      <c r="R1350" s="9">
        <f t="shared" si="277"/>
        <v>252.00619666813256</v>
      </c>
      <c r="S1350" s="9">
        <f t="shared" ref="S1350:T1413" si="285">S1349+(P1350*-1)</f>
        <v>70654.937835975972</v>
      </c>
      <c r="T1350" s="38">
        <f t="shared" si="278"/>
        <v>70.654937835975971</v>
      </c>
      <c r="U1350" s="38">
        <f t="shared" si="279"/>
        <v>4592.5709593384381</v>
      </c>
      <c r="V1350" s="34"/>
      <c r="W1350" s="34"/>
      <c r="X1350" s="34"/>
      <c r="Y1350" s="34"/>
      <c r="Z1350" s="34"/>
      <c r="AA1350" s="34"/>
      <c r="AB1350" s="34"/>
      <c r="AC1350" s="34"/>
      <c r="AD1350" s="34"/>
      <c r="AE1350" s="34"/>
      <c r="AF1350" s="34"/>
      <c r="AG1350" s="34"/>
    </row>
    <row r="1351" spans="2:33" x14ac:dyDescent="0.75">
      <c r="B1351" s="6" t="s">
        <v>10</v>
      </c>
      <c r="C1351" s="6">
        <v>1347</v>
      </c>
      <c r="D1351" s="6">
        <v>325</v>
      </c>
      <c r="E1351" s="6">
        <f t="shared" si="273"/>
        <v>22.666666666666664</v>
      </c>
      <c r="F1351" s="12">
        <v>81.599999999999994</v>
      </c>
      <c r="G1351" s="12">
        <f t="shared" si="280"/>
        <v>1.3888888888887507E-2</v>
      </c>
      <c r="H1351" s="12">
        <f t="shared" si="274"/>
        <v>4.9999999999997158E-2</v>
      </c>
      <c r="I1351" s="12">
        <f>'Vehicle Data'!$B$6*'WLTP Calculations'!G1351</f>
        <v>4.0650833333329297</v>
      </c>
      <c r="J1351" s="12">
        <f>'Vehicle Data'!$B$6*9.81*'Vehicle Data'!$B$8</f>
        <v>57.42499320000001</v>
      </c>
      <c r="K1351" s="12">
        <f>0.5*(1.225*'Vehicle Data'!B$9*'Vehicle Data'!B$7*'WLTP Calculations'!F1351)</f>
        <v>9.8960399999999993</v>
      </c>
      <c r="L1351" s="12">
        <f t="shared" si="281"/>
        <v>7.1386116533332933E-2</v>
      </c>
      <c r="M1351" s="12">
        <f t="shared" si="282"/>
        <v>1.6180853080888797</v>
      </c>
      <c r="N1351" s="12">
        <f t="shared" si="283"/>
        <v>1.4798724747555543</v>
      </c>
      <c r="O1351" s="12">
        <f t="shared" si="275"/>
        <v>482.43842677031068</v>
      </c>
      <c r="P1351" s="12">
        <f t="shared" si="276"/>
        <v>0</v>
      </c>
      <c r="Q1351" s="9">
        <f t="shared" si="284"/>
        <v>252488.63509490286</v>
      </c>
      <c r="R1351" s="9">
        <f t="shared" si="277"/>
        <v>252.48863509490286</v>
      </c>
      <c r="S1351" s="9">
        <f t="shared" si="285"/>
        <v>70654.937835975972</v>
      </c>
      <c r="T1351" s="38">
        <f t="shared" si="278"/>
        <v>70.654937835975971</v>
      </c>
      <c r="U1351" s="38">
        <f t="shared" si="279"/>
        <v>4592.5709593384381</v>
      </c>
      <c r="V1351" s="34"/>
      <c r="W1351" s="34"/>
      <c r="X1351" s="34"/>
      <c r="Y1351" s="34"/>
      <c r="Z1351" s="34"/>
      <c r="AA1351" s="34"/>
      <c r="AB1351" s="34"/>
      <c r="AC1351" s="34"/>
      <c r="AD1351" s="34"/>
      <c r="AE1351" s="34"/>
      <c r="AF1351" s="34"/>
      <c r="AG1351" s="34"/>
    </row>
    <row r="1352" spans="2:33" x14ac:dyDescent="0.75">
      <c r="B1352" s="6" t="s">
        <v>10</v>
      </c>
      <c r="C1352" s="6">
        <v>1348</v>
      </c>
      <c r="D1352" s="6">
        <v>326</v>
      </c>
      <c r="E1352" s="6">
        <f t="shared" si="273"/>
        <v>22.666666666666664</v>
      </c>
      <c r="F1352" s="12">
        <v>81.599999999999994</v>
      </c>
      <c r="G1352" s="12">
        <f t="shared" si="280"/>
        <v>-2.7777777777776791E-2</v>
      </c>
      <c r="H1352" s="12">
        <f t="shared" si="274"/>
        <v>-9.9999999999994316E-2</v>
      </c>
      <c r="I1352" s="12">
        <f>'Vehicle Data'!$B$6*'WLTP Calculations'!G1352</f>
        <v>-8.1301666666663781</v>
      </c>
      <c r="J1352" s="12">
        <f>'Vehicle Data'!$B$6*9.81*'Vehicle Data'!$B$8</f>
        <v>57.42499320000001</v>
      </c>
      <c r="K1352" s="12">
        <f>0.5*(1.225*'Vehicle Data'!B$9*'Vehicle Data'!B$7*'WLTP Calculations'!F1352)</f>
        <v>9.8960399999999993</v>
      </c>
      <c r="L1352" s="12">
        <f t="shared" si="281"/>
        <v>5.9190866533333636E-2</v>
      </c>
      <c r="M1352" s="12">
        <f t="shared" si="282"/>
        <v>1.341659641422229</v>
      </c>
      <c r="N1352" s="12">
        <f t="shared" si="283"/>
        <v>1.0180350561944538</v>
      </c>
      <c r="O1352" s="12">
        <f t="shared" si="275"/>
        <v>332.89746337558637</v>
      </c>
      <c r="P1352" s="12">
        <f t="shared" si="276"/>
        <v>0</v>
      </c>
      <c r="Q1352" s="9">
        <f t="shared" si="284"/>
        <v>252821.53255827844</v>
      </c>
      <c r="R1352" s="9">
        <f t="shared" si="277"/>
        <v>252.82153255827845</v>
      </c>
      <c r="S1352" s="9">
        <f t="shared" si="285"/>
        <v>70654.937835975972</v>
      </c>
      <c r="T1352" s="38">
        <f t="shared" si="278"/>
        <v>70.654937835975971</v>
      </c>
      <c r="U1352" s="38">
        <f t="shared" si="279"/>
        <v>4592.5709593384381</v>
      </c>
      <c r="V1352" s="34"/>
      <c r="W1352" s="34"/>
      <c r="X1352" s="34"/>
      <c r="Y1352" s="34"/>
      <c r="Z1352" s="34"/>
      <c r="AA1352" s="34"/>
      <c r="AB1352" s="34"/>
      <c r="AC1352" s="34"/>
      <c r="AD1352" s="34"/>
      <c r="AE1352" s="34"/>
      <c r="AF1352" s="34"/>
      <c r="AG1352" s="34"/>
    </row>
    <row r="1353" spans="2:33" x14ac:dyDescent="0.75">
      <c r="B1353" s="6" t="s">
        <v>10</v>
      </c>
      <c r="C1353" s="6">
        <v>1349</v>
      </c>
      <c r="D1353" s="6">
        <v>327</v>
      </c>
      <c r="E1353" s="6">
        <f t="shared" si="273"/>
        <v>22.611111111111111</v>
      </c>
      <c r="F1353" s="12">
        <v>81.400000000000006</v>
      </c>
      <c r="G1353" s="12">
        <f t="shared" si="280"/>
        <v>-0.12499999999999822</v>
      </c>
      <c r="H1353" s="12">
        <f t="shared" si="274"/>
        <v>-0.44999999999999574</v>
      </c>
      <c r="I1353" s="12">
        <f>'Vehicle Data'!$B$6*'WLTP Calculations'!G1353</f>
        <v>-36.585749999999486</v>
      </c>
      <c r="J1353" s="12">
        <f>'Vehicle Data'!$B$6*9.81*'Vehicle Data'!$B$8</f>
        <v>57.42499320000001</v>
      </c>
      <c r="K1353" s="12">
        <f>0.5*(1.225*'Vehicle Data'!B$9*'Vehicle Data'!B$7*'WLTP Calculations'!F1353)</f>
        <v>9.8717850000000009</v>
      </c>
      <c r="L1353" s="12">
        <f t="shared" si="281"/>
        <v>3.0711028200000528E-2</v>
      </c>
      <c r="M1353" s="12">
        <f t="shared" si="282"/>
        <v>0.69441047096667863</v>
      </c>
      <c r="N1353" s="12">
        <f t="shared" si="283"/>
        <v>0.28040789187083937</v>
      </c>
      <c r="O1353" s="12">
        <f t="shared" si="275"/>
        <v>91.973788533635314</v>
      </c>
      <c r="P1353" s="12">
        <f t="shared" si="276"/>
        <v>0</v>
      </c>
      <c r="Q1353" s="9">
        <f t="shared" si="284"/>
        <v>252913.50634681206</v>
      </c>
      <c r="R1353" s="9">
        <f t="shared" si="277"/>
        <v>252.91350634681206</v>
      </c>
      <c r="S1353" s="9">
        <f t="shared" si="285"/>
        <v>70654.937835975972</v>
      </c>
      <c r="T1353" s="38">
        <f t="shared" si="278"/>
        <v>70.654937835975971</v>
      </c>
      <c r="U1353" s="38">
        <f t="shared" si="279"/>
        <v>4592.5709593384381</v>
      </c>
      <c r="V1353" s="34"/>
      <c r="W1353" s="34"/>
      <c r="X1353" s="34"/>
      <c r="Y1353" s="34"/>
      <c r="Z1353" s="34"/>
      <c r="AA1353" s="34"/>
      <c r="AB1353" s="34"/>
      <c r="AC1353" s="34"/>
      <c r="AD1353" s="34"/>
      <c r="AE1353" s="34"/>
      <c r="AF1353" s="34"/>
      <c r="AG1353" s="34"/>
    </row>
    <row r="1354" spans="2:33" x14ac:dyDescent="0.75">
      <c r="B1354" s="6" t="s">
        <v>10</v>
      </c>
      <c r="C1354" s="6">
        <v>1350</v>
      </c>
      <c r="D1354" s="6">
        <v>328</v>
      </c>
      <c r="E1354" s="6">
        <f t="shared" si="273"/>
        <v>22.416666666666668</v>
      </c>
      <c r="F1354" s="12">
        <v>80.7</v>
      </c>
      <c r="G1354" s="12">
        <f t="shared" si="280"/>
        <v>-0.25</v>
      </c>
      <c r="H1354" s="12">
        <f t="shared" si="274"/>
        <v>-0.90000000000000568</v>
      </c>
      <c r="I1354" s="12">
        <f>'Vehicle Data'!$B$6*'WLTP Calculations'!G1354</f>
        <v>-73.171500000000009</v>
      </c>
      <c r="J1354" s="12">
        <f>'Vehicle Data'!$B$6*9.81*'Vehicle Data'!$B$8</f>
        <v>57.42499320000001</v>
      </c>
      <c r="K1354" s="12">
        <f>0.5*(1.225*'Vehicle Data'!B$9*'Vehicle Data'!B$7*'WLTP Calculations'!F1354)</f>
        <v>9.7868925000000004</v>
      </c>
      <c r="L1354" s="12">
        <f t="shared" si="281"/>
        <v>-5.9596142999999982E-3</v>
      </c>
      <c r="M1354" s="12">
        <f t="shared" si="282"/>
        <v>-0.13359468722499995</v>
      </c>
      <c r="N1354" s="12">
        <f t="shared" si="283"/>
        <v>-0.4487513117532439</v>
      </c>
      <c r="O1354" s="12">
        <f t="shared" si="275"/>
        <v>0</v>
      </c>
      <c r="P1354" s="12">
        <f t="shared" si="276"/>
        <v>-147.63918156681723</v>
      </c>
      <c r="Q1354" s="9">
        <f t="shared" si="284"/>
        <v>252913.50634681206</v>
      </c>
      <c r="R1354" s="9">
        <f t="shared" si="277"/>
        <v>252.91350634681206</v>
      </c>
      <c r="S1354" s="9">
        <f t="shared" si="285"/>
        <v>70802.57701754279</v>
      </c>
      <c r="T1354" s="38">
        <f t="shared" si="278"/>
        <v>70.802577017542788</v>
      </c>
      <c r="U1354" s="38">
        <f t="shared" si="279"/>
        <v>4602.1675061402811</v>
      </c>
      <c r="V1354" s="34"/>
      <c r="W1354" s="34"/>
      <c r="X1354" s="34"/>
      <c r="Y1354" s="34"/>
      <c r="Z1354" s="34"/>
      <c r="AA1354" s="34"/>
      <c r="AB1354" s="34"/>
      <c r="AC1354" s="34"/>
      <c r="AD1354" s="34"/>
      <c r="AE1354" s="34"/>
      <c r="AF1354" s="34"/>
      <c r="AG1354" s="34"/>
    </row>
    <row r="1355" spans="2:33" x14ac:dyDescent="0.75">
      <c r="B1355" s="6" t="s">
        <v>10</v>
      </c>
      <c r="C1355" s="6">
        <v>1351</v>
      </c>
      <c r="D1355" s="6">
        <v>329</v>
      </c>
      <c r="E1355" s="6">
        <f t="shared" si="273"/>
        <v>22.111111111111111</v>
      </c>
      <c r="F1355" s="12">
        <v>79.599999999999994</v>
      </c>
      <c r="G1355" s="12">
        <f t="shared" si="280"/>
        <v>-0.34722222222222321</v>
      </c>
      <c r="H1355" s="12">
        <f t="shared" si="274"/>
        <v>-1.25</v>
      </c>
      <c r="I1355" s="12">
        <f>'Vehicle Data'!$B$6*'WLTP Calculations'!G1355</f>
        <v>-101.62708333333363</v>
      </c>
      <c r="J1355" s="12">
        <f>'Vehicle Data'!$B$6*9.81*'Vehicle Data'!$B$8</f>
        <v>57.42499320000001</v>
      </c>
      <c r="K1355" s="12">
        <f>0.5*(1.225*'Vehicle Data'!B$9*'Vehicle Data'!B$7*'WLTP Calculations'!F1355)</f>
        <v>9.6534899999999997</v>
      </c>
      <c r="L1355" s="12">
        <f t="shared" si="281"/>
        <v>-3.4548600133333621E-2</v>
      </c>
      <c r="M1355" s="12">
        <f t="shared" si="282"/>
        <v>-0.76390793628148779</v>
      </c>
      <c r="N1355" s="12">
        <f t="shared" si="283"/>
        <v>-0.8914881719500044</v>
      </c>
      <c r="O1355" s="12">
        <f t="shared" si="275"/>
        <v>0</v>
      </c>
      <c r="P1355" s="12">
        <f t="shared" si="276"/>
        <v>-294.19109674350148</v>
      </c>
      <c r="Q1355" s="9">
        <f t="shared" si="284"/>
        <v>252913.50634681206</v>
      </c>
      <c r="R1355" s="9">
        <f t="shared" si="277"/>
        <v>252.91350634681206</v>
      </c>
      <c r="S1355" s="9">
        <f t="shared" si="285"/>
        <v>71096.768114286286</v>
      </c>
      <c r="T1355" s="38">
        <f t="shared" si="278"/>
        <v>71.096768114286292</v>
      </c>
      <c r="U1355" s="38">
        <f t="shared" si="279"/>
        <v>4621.2899274286092</v>
      </c>
      <c r="V1355" s="34"/>
      <c r="W1355" s="34"/>
      <c r="X1355" s="34"/>
      <c r="Y1355" s="34"/>
      <c r="Z1355" s="34"/>
      <c r="AA1355" s="34"/>
      <c r="AB1355" s="34"/>
      <c r="AC1355" s="34"/>
      <c r="AD1355" s="34"/>
      <c r="AE1355" s="34"/>
      <c r="AF1355" s="34"/>
      <c r="AG1355" s="34"/>
    </row>
    <row r="1356" spans="2:33" x14ac:dyDescent="0.75">
      <c r="B1356" s="6" t="s">
        <v>10</v>
      </c>
      <c r="C1356" s="6">
        <v>1352</v>
      </c>
      <c r="D1356" s="6">
        <v>330</v>
      </c>
      <c r="E1356" s="6">
        <f t="shared" si="273"/>
        <v>21.722222222222221</v>
      </c>
      <c r="F1356" s="12">
        <v>78.2</v>
      </c>
      <c r="G1356" s="12">
        <f t="shared" si="280"/>
        <v>-0.38888888888888928</v>
      </c>
      <c r="H1356" s="12">
        <f t="shared" si="274"/>
        <v>-1.3999999999999986</v>
      </c>
      <c r="I1356" s="12">
        <f>'Vehicle Data'!$B$6*'WLTP Calculations'!G1356</f>
        <v>-113.82233333333346</v>
      </c>
      <c r="J1356" s="12">
        <f>'Vehicle Data'!$B$6*9.81*'Vehicle Data'!$B$8</f>
        <v>57.42499320000001</v>
      </c>
      <c r="K1356" s="12">
        <f>0.5*(1.225*'Vehicle Data'!B$9*'Vehicle Data'!B$7*'WLTP Calculations'!F1356)</f>
        <v>9.4837050000000005</v>
      </c>
      <c r="L1356" s="12">
        <f t="shared" si="281"/>
        <v>-4.6913635133333451E-2</v>
      </c>
      <c r="M1356" s="12">
        <f t="shared" si="282"/>
        <v>-1.019068407618521</v>
      </c>
      <c r="N1356" s="12">
        <f t="shared" si="283"/>
        <v>-1.0551182407870408</v>
      </c>
      <c r="O1356" s="12">
        <f t="shared" si="275"/>
        <v>0</v>
      </c>
      <c r="P1356" s="12">
        <f t="shared" si="276"/>
        <v>-349.24413770051046</v>
      </c>
      <c r="Q1356" s="9">
        <f t="shared" si="284"/>
        <v>252913.50634681206</v>
      </c>
      <c r="R1356" s="9">
        <f t="shared" si="277"/>
        <v>252.91350634681206</v>
      </c>
      <c r="S1356" s="9">
        <f t="shared" si="285"/>
        <v>71446.012251986802</v>
      </c>
      <c r="T1356" s="38">
        <f t="shared" si="278"/>
        <v>71.446012251986801</v>
      </c>
      <c r="U1356" s="38">
        <f t="shared" si="279"/>
        <v>4643.990796379142</v>
      </c>
      <c r="V1356" s="34"/>
      <c r="W1356" s="34"/>
      <c r="X1356" s="34"/>
      <c r="Y1356" s="34"/>
      <c r="Z1356" s="34"/>
      <c r="AA1356" s="34"/>
      <c r="AB1356" s="34"/>
      <c r="AC1356" s="34"/>
      <c r="AD1356" s="34"/>
      <c r="AE1356" s="34"/>
      <c r="AF1356" s="34"/>
      <c r="AG1356" s="34"/>
    </row>
    <row r="1357" spans="2:33" x14ac:dyDescent="0.75">
      <c r="B1357" s="6" t="s">
        <v>10</v>
      </c>
      <c r="C1357" s="6">
        <v>1353</v>
      </c>
      <c r="D1357" s="6">
        <v>331</v>
      </c>
      <c r="E1357" s="6">
        <f t="shared" si="273"/>
        <v>21.333333333333332</v>
      </c>
      <c r="F1357" s="12">
        <v>76.8</v>
      </c>
      <c r="G1357" s="12">
        <f t="shared" si="280"/>
        <v>-0.40277777777777857</v>
      </c>
      <c r="H1357" s="12">
        <f t="shared" si="274"/>
        <v>-1.4500000000000028</v>
      </c>
      <c r="I1357" s="12">
        <f>'Vehicle Data'!$B$6*'WLTP Calculations'!G1357</f>
        <v>-117.88741666666691</v>
      </c>
      <c r="J1357" s="12">
        <f>'Vehicle Data'!$B$6*9.81*'Vehicle Data'!$B$8</f>
        <v>57.42499320000001</v>
      </c>
      <c r="K1357" s="12">
        <f>0.5*(1.225*'Vehicle Data'!B$9*'Vehicle Data'!B$7*'WLTP Calculations'!F1357)</f>
        <v>9.3139199999999995</v>
      </c>
      <c r="L1357" s="12">
        <f t="shared" si="281"/>
        <v>-5.1148503466666898E-2</v>
      </c>
      <c r="M1357" s="12">
        <f t="shared" si="282"/>
        <v>-1.0911680739555605</v>
      </c>
      <c r="N1357" s="12">
        <f t="shared" si="283"/>
        <v>-1.1249286338236115</v>
      </c>
      <c r="O1357" s="12">
        <f t="shared" si="275"/>
        <v>0</v>
      </c>
      <c r="P1357" s="12">
        <f t="shared" si="276"/>
        <v>-373.47630642943903</v>
      </c>
      <c r="Q1357" s="9">
        <f t="shared" si="284"/>
        <v>252913.50634681206</v>
      </c>
      <c r="R1357" s="9">
        <f t="shared" si="277"/>
        <v>252.91350634681206</v>
      </c>
      <c r="S1357" s="9">
        <f t="shared" si="285"/>
        <v>71819.48855841624</v>
      </c>
      <c r="T1357" s="38">
        <f t="shared" si="278"/>
        <v>71.819488558416239</v>
      </c>
      <c r="U1357" s="38">
        <f t="shared" si="279"/>
        <v>4668.2667562970555</v>
      </c>
      <c r="V1357" s="34"/>
      <c r="W1357" s="34"/>
      <c r="X1357" s="34"/>
      <c r="Y1357" s="34"/>
      <c r="Z1357" s="34"/>
      <c r="AA1357" s="34"/>
      <c r="AB1357" s="34"/>
      <c r="AC1357" s="34"/>
      <c r="AD1357" s="34"/>
      <c r="AE1357" s="34"/>
      <c r="AF1357" s="34"/>
      <c r="AG1357" s="34"/>
    </row>
    <row r="1358" spans="2:33" x14ac:dyDescent="0.75">
      <c r="B1358" s="6" t="s">
        <v>10</v>
      </c>
      <c r="C1358" s="6">
        <v>1354</v>
      </c>
      <c r="D1358" s="6">
        <v>332</v>
      </c>
      <c r="E1358" s="6">
        <f t="shared" si="273"/>
        <v>20.916666666666664</v>
      </c>
      <c r="F1358" s="12">
        <v>75.3</v>
      </c>
      <c r="G1358" s="12">
        <f t="shared" si="280"/>
        <v>-0.41666666666666607</v>
      </c>
      <c r="H1358" s="12">
        <f t="shared" si="274"/>
        <v>-1.5</v>
      </c>
      <c r="I1358" s="12">
        <f>'Vehicle Data'!$B$6*'WLTP Calculations'!G1358</f>
        <v>-121.95249999999984</v>
      </c>
      <c r="J1358" s="12">
        <f>'Vehicle Data'!$B$6*9.81*'Vehicle Data'!$B$8</f>
        <v>57.42499320000001</v>
      </c>
      <c r="K1358" s="12">
        <f>0.5*(1.225*'Vehicle Data'!B$9*'Vehicle Data'!B$7*'WLTP Calculations'!F1358)</f>
        <v>9.1320075000000003</v>
      </c>
      <c r="L1358" s="12">
        <f t="shared" si="281"/>
        <v>-5.5395499299999824E-2</v>
      </c>
      <c r="M1358" s="12">
        <f t="shared" si="282"/>
        <v>-1.1586891936916628</v>
      </c>
      <c r="N1358" s="12">
        <f t="shared" si="283"/>
        <v>-1.2323472761291652</v>
      </c>
      <c r="O1358" s="12">
        <f t="shared" si="275"/>
        <v>0</v>
      </c>
      <c r="P1358" s="12">
        <f t="shared" si="276"/>
        <v>-410.37164295101201</v>
      </c>
      <c r="Q1358" s="9">
        <f t="shared" si="284"/>
        <v>252913.50634681206</v>
      </c>
      <c r="R1358" s="9">
        <f t="shared" si="277"/>
        <v>252.91350634681206</v>
      </c>
      <c r="S1358" s="9">
        <f t="shared" si="285"/>
        <v>72229.86020136725</v>
      </c>
      <c r="T1358" s="38">
        <f t="shared" si="278"/>
        <v>72.229860201367245</v>
      </c>
      <c r="U1358" s="38">
        <f t="shared" si="279"/>
        <v>4694.9409130888707</v>
      </c>
      <c r="V1358" s="34"/>
      <c r="W1358" s="34"/>
      <c r="X1358" s="34"/>
      <c r="Y1358" s="34"/>
      <c r="Z1358" s="34"/>
      <c r="AA1358" s="34"/>
      <c r="AB1358" s="34"/>
      <c r="AC1358" s="34"/>
      <c r="AD1358" s="34"/>
      <c r="AE1358" s="34"/>
      <c r="AF1358" s="34"/>
      <c r="AG1358" s="34"/>
    </row>
    <row r="1359" spans="2:33" x14ac:dyDescent="0.75">
      <c r="B1359" s="6" t="s">
        <v>10</v>
      </c>
      <c r="C1359" s="6">
        <v>1355</v>
      </c>
      <c r="D1359" s="6">
        <v>333</v>
      </c>
      <c r="E1359" s="6">
        <f t="shared" si="273"/>
        <v>20.5</v>
      </c>
      <c r="F1359" s="12">
        <v>73.8</v>
      </c>
      <c r="G1359" s="12">
        <f t="shared" si="280"/>
        <v>-0.44444444444444464</v>
      </c>
      <c r="H1359" s="12">
        <f t="shared" si="274"/>
        <v>-1.6000000000000014</v>
      </c>
      <c r="I1359" s="12">
        <f>'Vehicle Data'!$B$6*'WLTP Calculations'!G1359</f>
        <v>-130.08266666666674</v>
      </c>
      <c r="J1359" s="12">
        <f>'Vehicle Data'!$B$6*9.81*'Vehicle Data'!$B$8</f>
        <v>57.42499320000001</v>
      </c>
      <c r="K1359" s="12">
        <f>0.5*(1.225*'Vehicle Data'!B$9*'Vehicle Data'!B$7*'WLTP Calculations'!F1359)</f>
        <v>8.950095000000001</v>
      </c>
      <c r="L1359" s="12">
        <f t="shared" si="281"/>
        <v>-6.370757846666672E-2</v>
      </c>
      <c r="M1359" s="12">
        <f t="shared" si="282"/>
        <v>-1.3060053585666678</v>
      </c>
      <c r="N1359" s="12">
        <f t="shared" si="283"/>
        <v>-1.4558570011625005</v>
      </c>
      <c r="O1359" s="12">
        <f t="shared" si="275"/>
        <v>0</v>
      </c>
      <c r="P1359" s="12">
        <f t="shared" si="276"/>
        <v>-486.25623838827516</v>
      </c>
      <c r="Q1359" s="9">
        <f t="shared" si="284"/>
        <v>252913.50634681206</v>
      </c>
      <c r="R1359" s="9">
        <f t="shared" si="277"/>
        <v>252.91350634681206</v>
      </c>
      <c r="S1359" s="9">
        <f t="shared" si="285"/>
        <v>72716.116439755526</v>
      </c>
      <c r="T1359" s="38">
        <f t="shared" si="278"/>
        <v>72.716116439755524</v>
      </c>
      <c r="U1359" s="38">
        <f t="shared" si="279"/>
        <v>4726.5475685841093</v>
      </c>
      <c r="V1359" s="34"/>
      <c r="W1359" s="34"/>
      <c r="X1359" s="34"/>
      <c r="Y1359" s="34"/>
      <c r="Z1359" s="34"/>
      <c r="AA1359" s="34"/>
      <c r="AB1359" s="34"/>
      <c r="AC1359" s="34"/>
      <c r="AD1359" s="34"/>
      <c r="AE1359" s="34"/>
      <c r="AF1359" s="34"/>
      <c r="AG1359" s="34"/>
    </row>
    <row r="1360" spans="2:33" x14ac:dyDescent="0.75">
      <c r="B1360" s="6" t="s">
        <v>10</v>
      </c>
      <c r="C1360" s="6">
        <v>1356</v>
      </c>
      <c r="D1360" s="6">
        <v>334</v>
      </c>
      <c r="E1360" s="6">
        <f t="shared" si="273"/>
        <v>20.027777777777775</v>
      </c>
      <c r="F1360" s="12">
        <v>72.099999999999994</v>
      </c>
      <c r="G1360" s="12">
        <f t="shared" si="280"/>
        <v>-0.5</v>
      </c>
      <c r="H1360" s="12">
        <f t="shared" si="274"/>
        <v>-1.7999999999999972</v>
      </c>
      <c r="I1360" s="12">
        <f>'Vehicle Data'!$B$6*'WLTP Calculations'!G1360</f>
        <v>-146.34300000000002</v>
      </c>
      <c r="J1360" s="12">
        <f>'Vehicle Data'!$B$6*9.81*'Vehicle Data'!$B$8</f>
        <v>57.42499320000001</v>
      </c>
      <c r="K1360" s="12">
        <f>0.5*(1.225*'Vehicle Data'!B$9*'Vehicle Data'!B$7*'WLTP Calculations'!F1360)</f>
        <v>8.7439274999999999</v>
      </c>
      <c r="L1360" s="12">
        <f t="shared" si="281"/>
        <v>-8.0174079300000006E-2</v>
      </c>
      <c r="M1360" s="12">
        <f t="shared" si="282"/>
        <v>-1.6057086437583332</v>
      </c>
      <c r="N1360" s="12">
        <f t="shared" si="283"/>
        <v>-1.7057019019291599</v>
      </c>
      <c r="O1360" s="12">
        <f t="shared" si="275"/>
        <v>0</v>
      </c>
      <c r="P1360" s="12">
        <f t="shared" si="276"/>
        <v>-571.41013714626854</v>
      </c>
      <c r="Q1360" s="9">
        <f t="shared" si="284"/>
        <v>252913.50634681206</v>
      </c>
      <c r="R1360" s="9">
        <f t="shared" si="277"/>
        <v>252.91350634681206</v>
      </c>
      <c r="S1360" s="9">
        <f t="shared" si="285"/>
        <v>73287.526576901801</v>
      </c>
      <c r="T1360" s="38">
        <f t="shared" si="278"/>
        <v>73.287526576901797</v>
      </c>
      <c r="U1360" s="38">
        <f t="shared" si="279"/>
        <v>4763.6892274986167</v>
      </c>
      <c r="V1360" s="34"/>
      <c r="W1360" s="34"/>
      <c r="X1360" s="34"/>
      <c r="Y1360" s="34"/>
      <c r="Z1360" s="34"/>
      <c r="AA1360" s="34"/>
      <c r="AB1360" s="34"/>
      <c r="AC1360" s="34"/>
      <c r="AD1360" s="34"/>
      <c r="AE1360" s="34"/>
      <c r="AF1360" s="34"/>
      <c r="AG1360" s="34"/>
    </row>
    <row r="1361" spans="2:33" x14ac:dyDescent="0.75">
      <c r="B1361" s="6" t="s">
        <v>10</v>
      </c>
      <c r="C1361" s="6">
        <v>1357</v>
      </c>
      <c r="D1361" s="6">
        <v>335</v>
      </c>
      <c r="E1361" s="6">
        <f t="shared" si="273"/>
        <v>19.5</v>
      </c>
      <c r="F1361" s="12">
        <v>70.2</v>
      </c>
      <c r="G1361" s="12">
        <f t="shared" si="280"/>
        <v>-0.5416666666666643</v>
      </c>
      <c r="H1361" s="12">
        <f t="shared" si="274"/>
        <v>-1.9499999999999957</v>
      </c>
      <c r="I1361" s="12">
        <f>'Vehicle Data'!$B$6*'WLTP Calculations'!G1361</f>
        <v>-158.53824999999932</v>
      </c>
      <c r="J1361" s="12">
        <f>'Vehicle Data'!$B$6*9.81*'Vehicle Data'!$B$8</f>
        <v>57.42499320000001</v>
      </c>
      <c r="K1361" s="12">
        <f>0.5*(1.225*'Vehicle Data'!B$9*'Vehicle Data'!B$7*'WLTP Calculations'!F1361)</f>
        <v>8.5135050000000003</v>
      </c>
      <c r="L1361" s="12">
        <f t="shared" si="281"/>
        <v>-9.2599751799999311E-2</v>
      </c>
      <c r="M1361" s="12">
        <f t="shared" si="282"/>
        <v>-1.8056951600999867</v>
      </c>
      <c r="N1361" s="12">
        <f t="shared" si="283"/>
        <v>-1.8592812396925869</v>
      </c>
      <c r="O1361" s="12">
        <f t="shared" si="275"/>
        <v>0</v>
      </c>
      <c r="P1361" s="12">
        <f t="shared" si="276"/>
        <v>-624.71849653670915</v>
      </c>
      <c r="Q1361" s="9">
        <f t="shared" si="284"/>
        <v>252913.50634681206</v>
      </c>
      <c r="R1361" s="9">
        <f t="shared" si="277"/>
        <v>252.91350634681206</v>
      </c>
      <c r="S1361" s="9">
        <f t="shared" si="285"/>
        <v>73912.245073438506</v>
      </c>
      <c r="T1361" s="38">
        <f t="shared" si="278"/>
        <v>73.912245073438513</v>
      </c>
      <c r="U1361" s="38">
        <f t="shared" si="279"/>
        <v>4804.2959297735033</v>
      </c>
      <c r="V1361" s="34"/>
      <c r="W1361" s="34"/>
      <c r="X1361" s="34"/>
      <c r="Y1361" s="34"/>
      <c r="Z1361" s="34"/>
      <c r="AA1361" s="34"/>
      <c r="AB1361" s="34"/>
      <c r="AC1361" s="34"/>
      <c r="AD1361" s="34"/>
      <c r="AE1361" s="34"/>
      <c r="AF1361" s="34"/>
      <c r="AG1361" s="34"/>
    </row>
    <row r="1362" spans="2:33" x14ac:dyDescent="0.75">
      <c r="B1362" s="6" t="s">
        <v>10</v>
      </c>
      <c r="C1362" s="6">
        <v>1358</v>
      </c>
      <c r="D1362" s="6">
        <v>336</v>
      </c>
      <c r="E1362" s="6">
        <f t="shared" si="273"/>
        <v>18.944444444444446</v>
      </c>
      <c r="F1362" s="12">
        <v>68.2</v>
      </c>
      <c r="G1362" s="12">
        <f t="shared" si="280"/>
        <v>-0.56944444444444464</v>
      </c>
      <c r="H1362" s="12">
        <f t="shared" si="274"/>
        <v>-2.0500000000000043</v>
      </c>
      <c r="I1362" s="12">
        <f>'Vehicle Data'!$B$6*'WLTP Calculations'!G1362</f>
        <v>-166.66841666666676</v>
      </c>
      <c r="J1362" s="12">
        <f>'Vehicle Data'!$B$6*9.81*'Vehicle Data'!$B$8</f>
        <v>57.42499320000001</v>
      </c>
      <c r="K1362" s="12">
        <f>0.5*(1.225*'Vehicle Data'!B$9*'Vehicle Data'!B$7*'WLTP Calculations'!F1362)</f>
        <v>8.2709550000000007</v>
      </c>
      <c r="L1362" s="12">
        <f t="shared" si="281"/>
        <v>-0.10097246846666674</v>
      </c>
      <c r="M1362" s="12">
        <f t="shared" si="282"/>
        <v>-1.9128673192851868</v>
      </c>
      <c r="N1362" s="12">
        <f t="shared" si="283"/>
        <v>-1.9977142670588006</v>
      </c>
      <c r="O1362" s="12">
        <f t="shared" si="275"/>
        <v>0</v>
      </c>
      <c r="P1362" s="12">
        <f t="shared" si="276"/>
        <v>-673.2297079988158</v>
      </c>
      <c r="Q1362" s="9">
        <f t="shared" si="284"/>
        <v>252913.50634681206</v>
      </c>
      <c r="R1362" s="9">
        <f t="shared" si="277"/>
        <v>252.91350634681206</v>
      </c>
      <c r="S1362" s="9">
        <f t="shared" si="285"/>
        <v>74585.474781437326</v>
      </c>
      <c r="T1362" s="38">
        <f t="shared" si="278"/>
        <v>74.585474781437327</v>
      </c>
      <c r="U1362" s="38">
        <f t="shared" si="279"/>
        <v>4848.0558607934263</v>
      </c>
      <c r="V1362" s="34"/>
      <c r="W1362" s="34"/>
      <c r="X1362" s="34"/>
      <c r="Y1362" s="34"/>
      <c r="Z1362" s="34"/>
      <c r="AA1362" s="34"/>
      <c r="AB1362" s="34"/>
      <c r="AC1362" s="34"/>
      <c r="AD1362" s="34"/>
      <c r="AE1362" s="34"/>
      <c r="AF1362" s="34"/>
      <c r="AG1362" s="34"/>
    </row>
    <row r="1363" spans="2:33" x14ac:dyDescent="0.75">
      <c r="B1363" s="6" t="s">
        <v>10</v>
      </c>
      <c r="C1363" s="6">
        <v>1359</v>
      </c>
      <c r="D1363" s="6">
        <v>337</v>
      </c>
      <c r="E1363" s="6">
        <f t="shared" si="273"/>
        <v>18.361111111111111</v>
      </c>
      <c r="F1363" s="12">
        <v>66.099999999999994</v>
      </c>
      <c r="G1363" s="12">
        <f t="shared" si="280"/>
        <v>-0.61111111111111249</v>
      </c>
      <c r="H1363" s="12">
        <f t="shared" si="274"/>
        <v>-2.2000000000000028</v>
      </c>
      <c r="I1363" s="12">
        <f>'Vehicle Data'!$B$6*'WLTP Calculations'!G1363</f>
        <v>-178.86366666666709</v>
      </c>
      <c r="J1363" s="12">
        <f>'Vehicle Data'!$B$6*9.81*'Vehicle Data'!$B$8</f>
        <v>57.42499320000001</v>
      </c>
      <c r="K1363" s="12">
        <f>0.5*(1.225*'Vehicle Data'!B$9*'Vehicle Data'!B$7*'WLTP Calculations'!F1363)</f>
        <v>8.0162774999999993</v>
      </c>
      <c r="L1363" s="12">
        <f t="shared" si="281"/>
        <v>-0.11342239596666706</v>
      </c>
      <c r="M1363" s="12">
        <f t="shared" si="282"/>
        <v>-2.0825612148324146</v>
      </c>
      <c r="N1363" s="12">
        <f t="shared" si="283"/>
        <v>-2.0848218675328738</v>
      </c>
      <c r="O1363" s="12">
        <f t="shared" si="275"/>
        <v>0</v>
      </c>
      <c r="P1363" s="12">
        <f t="shared" si="276"/>
        <v>-704.66979122611133</v>
      </c>
      <c r="Q1363" s="9">
        <f t="shared" si="284"/>
        <v>252913.50634681206</v>
      </c>
      <c r="R1363" s="9">
        <f t="shared" si="277"/>
        <v>252.91350634681206</v>
      </c>
      <c r="S1363" s="9">
        <f t="shared" si="285"/>
        <v>75290.144572663441</v>
      </c>
      <c r="T1363" s="38">
        <f t="shared" si="278"/>
        <v>75.290144572663436</v>
      </c>
      <c r="U1363" s="38">
        <f t="shared" si="279"/>
        <v>4893.8593972231238</v>
      </c>
      <c r="V1363" s="34"/>
      <c r="W1363" s="34"/>
      <c r="X1363" s="34"/>
      <c r="Y1363" s="34"/>
      <c r="Z1363" s="34"/>
      <c r="AA1363" s="34"/>
      <c r="AB1363" s="34"/>
      <c r="AC1363" s="34"/>
      <c r="AD1363" s="34"/>
      <c r="AE1363" s="34"/>
      <c r="AF1363" s="34"/>
      <c r="AG1363" s="34"/>
    </row>
    <row r="1364" spans="2:33" x14ac:dyDescent="0.75">
      <c r="B1364" s="6" t="s">
        <v>10</v>
      </c>
      <c r="C1364" s="6">
        <v>1360</v>
      </c>
      <c r="D1364" s="6">
        <v>338</v>
      </c>
      <c r="E1364" s="6">
        <f t="shared" si="273"/>
        <v>17.722222222222221</v>
      </c>
      <c r="F1364" s="12">
        <v>63.8</v>
      </c>
      <c r="G1364" s="12">
        <f t="shared" si="280"/>
        <v>-0.625</v>
      </c>
      <c r="H1364" s="12">
        <f t="shared" si="274"/>
        <v>-2.2499999999999964</v>
      </c>
      <c r="I1364" s="12">
        <f>'Vehicle Data'!$B$6*'WLTP Calculations'!G1364</f>
        <v>-182.92875000000004</v>
      </c>
      <c r="J1364" s="12">
        <f>'Vehicle Data'!$B$6*9.81*'Vehicle Data'!$B$8</f>
        <v>57.42499320000001</v>
      </c>
      <c r="K1364" s="12">
        <f>0.5*(1.225*'Vehicle Data'!B$9*'Vehicle Data'!B$7*'WLTP Calculations'!F1364)</f>
        <v>7.7373450000000004</v>
      </c>
      <c r="L1364" s="12">
        <f t="shared" si="281"/>
        <v>-0.11776641180000001</v>
      </c>
      <c r="M1364" s="12">
        <f t="shared" si="282"/>
        <v>-2.0870825202333334</v>
      </c>
      <c r="N1364" s="12">
        <f t="shared" si="283"/>
        <v>-1.7403695871833333</v>
      </c>
      <c r="O1364" s="12">
        <f t="shared" si="275"/>
        <v>0</v>
      </c>
      <c r="P1364" s="12">
        <f t="shared" si="276"/>
        <v>-589.98529005515002</v>
      </c>
      <c r="Q1364" s="9">
        <f t="shared" si="284"/>
        <v>252913.50634681206</v>
      </c>
      <c r="R1364" s="9">
        <f t="shared" si="277"/>
        <v>252.91350634681206</v>
      </c>
      <c r="S1364" s="9">
        <f t="shared" si="285"/>
        <v>75880.12986271859</v>
      </c>
      <c r="T1364" s="38">
        <f t="shared" si="278"/>
        <v>75.88012986271859</v>
      </c>
      <c r="U1364" s="38">
        <f t="shared" si="279"/>
        <v>4932.2084410767084</v>
      </c>
      <c r="V1364" s="34"/>
      <c r="W1364" s="34"/>
      <c r="X1364" s="34"/>
      <c r="Y1364" s="34"/>
      <c r="Z1364" s="34"/>
      <c r="AA1364" s="34"/>
      <c r="AB1364" s="34"/>
      <c r="AC1364" s="34"/>
      <c r="AD1364" s="34"/>
      <c r="AE1364" s="34"/>
      <c r="AF1364" s="34"/>
      <c r="AG1364" s="34"/>
    </row>
    <row r="1365" spans="2:33" x14ac:dyDescent="0.75">
      <c r="B1365" s="6" t="s">
        <v>10</v>
      </c>
      <c r="C1365" s="6">
        <v>1361</v>
      </c>
      <c r="D1365" s="6">
        <v>339</v>
      </c>
      <c r="E1365" s="6">
        <f t="shared" si="273"/>
        <v>17.111111111111111</v>
      </c>
      <c r="F1365" s="12">
        <v>61.6</v>
      </c>
      <c r="G1365" s="12">
        <f t="shared" si="280"/>
        <v>-0.5</v>
      </c>
      <c r="H1365" s="12">
        <f t="shared" si="274"/>
        <v>-1.7999999999999972</v>
      </c>
      <c r="I1365" s="12">
        <f>'Vehicle Data'!$B$6*'WLTP Calculations'!G1365</f>
        <v>-146.34300000000002</v>
      </c>
      <c r="J1365" s="12">
        <f>'Vehicle Data'!$B$6*9.81*'Vehicle Data'!$B$8</f>
        <v>57.42499320000001</v>
      </c>
      <c r="K1365" s="12">
        <f>0.5*(1.225*'Vehicle Data'!B$9*'Vehicle Data'!B$7*'WLTP Calculations'!F1365)</f>
        <v>7.4705400000000006</v>
      </c>
      <c r="L1365" s="12">
        <f t="shared" si="281"/>
        <v>-8.1447466800000007E-2</v>
      </c>
      <c r="M1365" s="12">
        <f t="shared" si="282"/>
        <v>-1.3936566541333335</v>
      </c>
      <c r="N1365" s="12">
        <f t="shared" si="283"/>
        <v>-0.76744419628333338</v>
      </c>
      <c r="O1365" s="12">
        <f t="shared" si="275"/>
        <v>0</v>
      </c>
      <c r="P1365" s="12">
        <f t="shared" si="276"/>
        <v>-260.93102673633337</v>
      </c>
      <c r="Q1365" s="9">
        <f t="shared" si="284"/>
        <v>252913.50634681206</v>
      </c>
      <c r="R1365" s="9">
        <f t="shared" si="277"/>
        <v>252.91350634681206</v>
      </c>
      <c r="S1365" s="9">
        <f t="shared" si="285"/>
        <v>76141.060889454922</v>
      </c>
      <c r="T1365" s="38">
        <f t="shared" si="278"/>
        <v>76.14106088945492</v>
      </c>
      <c r="U1365" s="38">
        <f t="shared" si="279"/>
        <v>4949.1689578145697</v>
      </c>
      <c r="V1365" s="34"/>
      <c r="W1365" s="34"/>
      <c r="X1365" s="34"/>
      <c r="Y1365" s="34"/>
      <c r="Z1365" s="34"/>
      <c r="AA1365" s="34"/>
      <c r="AB1365" s="34"/>
      <c r="AC1365" s="34"/>
      <c r="AD1365" s="34"/>
      <c r="AE1365" s="34"/>
      <c r="AF1365" s="34"/>
      <c r="AG1365" s="34"/>
    </row>
    <row r="1366" spans="2:33" x14ac:dyDescent="0.75">
      <c r="B1366" s="6" t="s">
        <v>10</v>
      </c>
      <c r="C1366" s="6">
        <v>1362</v>
      </c>
      <c r="D1366" s="6">
        <v>340</v>
      </c>
      <c r="E1366" s="6">
        <f t="shared" si="273"/>
        <v>16.722222222222221</v>
      </c>
      <c r="F1366" s="12">
        <v>60.2</v>
      </c>
      <c r="G1366" s="12">
        <f t="shared" si="280"/>
        <v>-0.25</v>
      </c>
      <c r="H1366" s="12">
        <f t="shared" si="274"/>
        <v>-0.90000000000000213</v>
      </c>
      <c r="I1366" s="12">
        <f>'Vehicle Data'!$B$6*'WLTP Calculations'!G1366</f>
        <v>-73.171500000000009</v>
      </c>
      <c r="J1366" s="12">
        <f>'Vehicle Data'!$B$6*9.81*'Vehicle Data'!$B$8</f>
        <v>57.42499320000001</v>
      </c>
      <c r="K1366" s="12">
        <f>0.5*(1.225*'Vehicle Data'!B$9*'Vehicle Data'!B$7*'WLTP Calculations'!F1366)</f>
        <v>7.3007550000000005</v>
      </c>
      <c r="L1366" s="12">
        <f t="shared" si="281"/>
        <v>-8.4457517999999981E-3</v>
      </c>
      <c r="M1366" s="12">
        <f t="shared" si="282"/>
        <v>-0.14123173843333331</v>
      </c>
      <c r="N1366" s="12">
        <f t="shared" si="283"/>
        <v>0.53409007675926135</v>
      </c>
      <c r="O1366" s="12">
        <f t="shared" si="275"/>
        <v>182.12471617490812</v>
      </c>
      <c r="P1366" s="12">
        <f t="shared" si="276"/>
        <v>0</v>
      </c>
      <c r="Q1366" s="9">
        <f t="shared" si="284"/>
        <v>253095.63106298697</v>
      </c>
      <c r="R1366" s="9">
        <f t="shared" si="277"/>
        <v>253.09563106298697</v>
      </c>
      <c r="S1366" s="9">
        <f t="shared" si="285"/>
        <v>76141.060889454922</v>
      </c>
      <c r="T1366" s="38">
        <f t="shared" si="278"/>
        <v>76.14106088945492</v>
      </c>
      <c r="U1366" s="38">
        <f t="shared" si="279"/>
        <v>4949.1689578145697</v>
      </c>
      <c r="V1366" s="34"/>
      <c r="W1366" s="34"/>
      <c r="X1366" s="34"/>
      <c r="Y1366" s="34"/>
      <c r="Z1366" s="34"/>
      <c r="AA1366" s="34"/>
      <c r="AB1366" s="34"/>
      <c r="AC1366" s="34"/>
      <c r="AD1366" s="34"/>
      <c r="AE1366" s="34"/>
      <c r="AF1366" s="34"/>
      <c r="AG1366" s="34"/>
    </row>
    <row r="1367" spans="2:33" x14ac:dyDescent="0.75">
      <c r="B1367" s="6" t="s">
        <v>10</v>
      </c>
      <c r="C1367" s="6">
        <v>1363</v>
      </c>
      <c r="D1367" s="6">
        <v>341</v>
      </c>
      <c r="E1367" s="6">
        <f t="shared" si="273"/>
        <v>16.611111111111111</v>
      </c>
      <c r="F1367" s="12">
        <v>59.8</v>
      </c>
      <c r="G1367" s="12">
        <f t="shared" si="280"/>
        <v>2.7777777777778567E-2</v>
      </c>
      <c r="H1367" s="12">
        <f t="shared" si="274"/>
        <v>9.9999999999997868E-2</v>
      </c>
      <c r="I1367" s="12">
        <f>'Vehicle Data'!$B$6*'WLTP Calculations'!G1367</f>
        <v>8.1301666666668986</v>
      </c>
      <c r="J1367" s="12">
        <f>'Vehicle Data'!$B$6*9.81*'Vehicle Data'!$B$8</f>
        <v>57.42499320000001</v>
      </c>
      <c r="K1367" s="12">
        <f>0.5*(1.225*'Vehicle Data'!B$9*'Vehicle Data'!B$7*'WLTP Calculations'!F1367)</f>
        <v>7.2522450000000003</v>
      </c>
      <c r="L1367" s="12">
        <f t="shared" si="281"/>
        <v>7.2807404866666911E-2</v>
      </c>
      <c r="M1367" s="12">
        <f t="shared" si="282"/>
        <v>1.2094118919518559</v>
      </c>
      <c r="N1367" s="12">
        <f t="shared" si="283"/>
        <v>1.829917176524074</v>
      </c>
      <c r="O1367" s="12">
        <f t="shared" si="275"/>
        <v>625.83167437123336</v>
      </c>
      <c r="P1367" s="12">
        <f t="shared" si="276"/>
        <v>0</v>
      </c>
      <c r="Q1367" s="9">
        <f t="shared" si="284"/>
        <v>253721.4627373582</v>
      </c>
      <c r="R1367" s="9">
        <f t="shared" si="277"/>
        <v>253.72146273735819</v>
      </c>
      <c r="S1367" s="9">
        <f t="shared" si="285"/>
        <v>76141.060889454922</v>
      </c>
      <c r="T1367" s="38">
        <f t="shared" si="278"/>
        <v>76.14106088945492</v>
      </c>
      <c r="U1367" s="38">
        <f t="shared" si="279"/>
        <v>4949.1689578145697</v>
      </c>
      <c r="V1367" s="34"/>
      <c r="W1367" s="34"/>
      <c r="X1367" s="34"/>
      <c r="Y1367" s="34"/>
      <c r="Z1367" s="34"/>
      <c r="AA1367" s="34"/>
      <c r="AB1367" s="34"/>
      <c r="AC1367" s="34"/>
      <c r="AD1367" s="34"/>
      <c r="AE1367" s="34"/>
      <c r="AF1367" s="34"/>
      <c r="AG1367" s="34"/>
    </row>
    <row r="1368" spans="2:33" x14ac:dyDescent="0.75">
      <c r="B1368" s="6" t="s">
        <v>10</v>
      </c>
      <c r="C1368" s="6">
        <v>1364</v>
      </c>
      <c r="D1368" s="6">
        <v>342</v>
      </c>
      <c r="E1368" s="6">
        <f t="shared" si="273"/>
        <v>16.777777777777779</v>
      </c>
      <c r="F1368" s="12">
        <v>60.4</v>
      </c>
      <c r="G1368" s="12">
        <f t="shared" si="280"/>
        <v>0.27777777777777679</v>
      </c>
      <c r="H1368" s="12">
        <f t="shared" si="274"/>
        <v>1</v>
      </c>
      <c r="I1368" s="12">
        <f>'Vehicle Data'!$B$6*'WLTP Calculations'!G1368</f>
        <v>81.301666666666392</v>
      </c>
      <c r="J1368" s="12">
        <f>'Vehicle Data'!$B$6*9.81*'Vehicle Data'!$B$8</f>
        <v>57.42499320000001</v>
      </c>
      <c r="K1368" s="12">
        <f>0.5*(1.225*'Vehicle Data'!B$9*'Vehicle Data'!B$7*'WLTP Calculations'!F1368)</f>
        <v>7.3250100000000007</v>
      </c>
      <c r="L1368" s="12">
        <f t="shared" si="281"/>
        <v>0.1460516698666664</v>
      </c>
      <c r="M1368" s="12">
        <f t="shared" si="282"/>
        <v>2.4504224610962919</v>
      </c>
      <c r="N1368" s="12">
        <f t="shared" si="283"/>
        <v>2.5500626487092566</v>
      </c>
      <c r="O1368" s="12">
        <f t="shared" si="275"/>
        <v>874.67148850727506</v>
      </c>
      <c r="P1368" s="12">
        <f t="shared" si="276"/>
        <v>0</v>
      </c>
      <c r="Q1368" s="9">
        <f t="shared" si="284"/>
        <v>254596.13422586548</v>
      </c>
      <c r="R1368" s="9">
        <f t="shared" si="277"/>
        <v>254.59613422586548</v>
      </c>
      <c r="S1368" s="9">
        <f t="shared" si="285"/>
        <v>76141.060889454922</v>
      </c>
      <c r="T1368" s="38">
        <f t="shared" si="278"/>
        <v>76.14106088945492</v>
      </c>
      <c r="U1368" s="38">
        <f t="shared" si="279"/>
        <v>4949.1689578145697</v>
      </c>
      <c r="V1368" s="34"/>
      <c r="W1368" s="34"/>
      <c r="X1368" s="34"/>
      <c r="Y1368" s="34"/>
      <c r="Z1368" s="34"/>
      <c r="AA1368" s="34"/>
      <c r="AB1368" s="34"/>
      <c r="AC1368" s="34"/>
      <c r="AD1368" s="34"/>
      <c r="AE1368" s="34"/>
      <c r="AF1368" s="34"/>
      <c r="AG1368" s="34"/>
    </row>
    <row r="1369" spans="2:33" x14ac:dyDescent="0.75">
      <c r="B1369" s="6" t="s">
        <v>10</v>
      </c>
      <c r="C1369" s="6">
        <v>1365</v>
      </c>
      <c r="D1369" s="6">
        <v>343</v>
      </c>
      <c r="E1369" s="6">
        <f t="shared" si="273"/>
        <v>17.166666666666664</v>
      </c>
      <c r="F1369" s="12">
        <v>61.8</v>
      </c>
      <c r="G1369" s="12">
        <f t="shared" si="280"/>
        <v>0.30555555555555536</v>
      </c>
      <c r="H1369" s="12">
        <f t="shared" si="274"/>
        <v>1.1000000000000014</v>
      </c>
      <c r="I1369" s="12">
        <f>'Vehicle Data'!$B$6*'WLTP Calculations'!G1369</f>
        <v>89.431833333333287</v>
      </c>
      <c r="J1369" s="12">
        <f>'Vehicle Data'!$B$6*9.81*'Vehicle Data'!$B$8</f>
        <v>57.42499320000001</v>
      </c>
      <c r="K1369" s="12">
        <f>0.5*(1.225*'Vehicle Data'!B$9*'Vehicle Data'!B$7*'WLTP Calculations'!F1369)</f>
        <v>7.4947949999999999</v>
      </c>
      <c r="L1369" s="12">
        <f t="shared" si="281"/>
        <v>0.15435162153333332</v>
      </c>
      <c r="M1369" s="12">
        <f t="shared" si="282"/>
        <v>2.6497028363222217</v>
      </c>
      <c r="N1369" s="12">
        <f t="shared" si="283"/>
        <v>2.2082292158444488</v>
      </c>
      <c r="O1369" s="12">
        <f t="shared" si="275"/>
        <v>759.63085025049043</v>
      </c>
      <c r="P1369" s="12">
        <f t="shared" si="276"/>
        <v>0</v>
      </c>
      <c r="Q1369" s="9">
        <f t="shared" si="284"/>
        <v>255355.76507611596</v>
      </c>
      <c r="R1369" s="9">
        <f t="shared" si="277"/>
        <v>255.35576507611597</v>
      </c>
      <c r="S1369" s="9">
        <f t="shared" si="285"/>
        <v>76141.060889454922</v>
      </c>
      <c r="T1369" s="38">
        <f t="shared" si="278"/>
        <v>76.14106088945492</v>
      </c>
      <c r="U1369" s="38">
        <f t="shared" si="279"/>
        <v>4949.1689578145697</v>
      </c>
      <c r="V1369" s="34"/>
      <c r="W1369" s="34"/>
      <c r="X1369" s="34"/>
      <c r="Y1369" s="34"/>
      <c r="Z1369" s="34"/>
      <c r="AA1369" s="34"/>
      <c r="AB1369" s="34"/>
      <c r="AC1369" s="34"/>
      <c r="AD1369" s="34"/>
      <c r="AE1369" s="34"/>
      <c r="AF1369" s="34"/>
      <c r="AG1369" s="34"/>
    </row>
    <row r="1370" spans="2:33" x14ac:dyDescent="0.75">
      <c r="B1370" s="6" t="s">
        <v>10</v>
      </c>
      <c r="C1370" s="6">
        <v>1366</v>
      </c>
      <c r="D1370" s="6">
        <v>344</v>
      </c>
      <c r="E1370" s="6">
        <f t="shared" si="273"/>
        <v>17.388888888888889</v>
      </c>
      <c r="F1370" s="12">
        <v>62.6</v>
      </c>
      <c r="G1370" s="12">
        <f t="shared" si="280"/>
        <v>0.12500000000000178</v>
      </c>
      <c r="H1370" s="12">
        <f t="shared" si="274"/>
        <v>0.45000000000000284</v>
      </c>
      <c r="I1370" s="12">
        <f>'Vehicle Data'!$B$6*'WLTP Calculations'!G1370</f>
        <v>36.585750000000523</v>
      </c>
      <c r="J1370" s="12">
        <f>'Vehicle Data'!$B$6*9.81*'Vehicle Data'!$B$8</f>
        <v>57.42499320000001</v>
      </c>
      <c r="K1370" s="12">
        <f>0.5*(1.225*'Vehicle Data'!B$9*'Vehicle Data'!B$7*'WLTP Calculations'!F1370)</f>
        <v>7.5918150000000004</v>
      </c>
      <c r="L1370" s="12">
        <f t="shared" si="281"/>
        <v>0.10160255820000053</v>
      </c>
      <c r="M1370" s="12">
        <f t="shared" si="282"/>
        <v>1.7667555953666758</v>
      </c>
      <c r="N1370" s="12">
        <f t="shared" si="283"/>
        <v>1.2018707412097243</v>
      </c>
      <c r="O1370" s="12">
        <f t="shared" si="275"/>
        <v>414.64540571735489</v>
      </c>
      <c r="P1370" s="12">
        <f t="shared" si="276"/>
        <v>0</v>
      </c>
      <c r="Q1370" s="9">
        <f t="shared" si="284"/>
        <v>255770.41048183333</v>
      </c>
      <c r="R1370" s="9">
        <f t="shared" si="277"/>
        <v>255.77041048183332</v>
      </c>
      <c r="S1370" s="9">
        <f t="shared" si="285"/>
        <v>76141.060889454922</v>
      </c>
      <c r="T1370" s="38">
        <f t="shared" si="278"/>
        <v>76.14106088945492</v>
      </c>
      <c r="U1370" s="38">
        <f t="shared" si="279"/>
        <v>4949.1689578145697</v>
      </c>
      <c r="V1370" s="34"/>
      <c r="W1370" s="34"/>
      <c r="X1370" s="34"/>
      <c r="Y1370" s="34"/>
      <c r="Z1370" s="34"/>
      <c r="AA1370" s="34"/>
      <c r="AB1370" s="34"/>
      <c r="AC1370" s="34"/>
      <c r="AD1370" s="34"/>
      <c r="AE1370" s="34"/>
      <c r="AF1370" s="34"/>
      <c r="AG1370" s="34"/>
    </row>
    <row r="1371" spans="2:33" x14ac:dyDescent="0.75">
      <c r="B1371" s="6" t="s">
        <v>10</v>
      </c>
      <c r="C1371" s="6">
        <v>1367</v>
      </c>
      <c r="D1371" s="6">
        <v>345</v>
      </c>
      <c r="E1371" s="6">
        <f t="shared" si="273"/>
        <v>17.416666666666668</v>
      </c>
      <c r="F1371" s="12">
        <v>62.7</v>
      </c>
      <c r="G1371" s="12">
        <f t="shared" si="280"/>
        <v>-9.7222222222223209E-2</v>
      </c>
      <c r="H1371" s="12">
        <f t="shared" si="274"/>
        <v>-0.35000000000000142</v>
      </c>
      <c r="I1371" s="12">
        <f>'Vehicle Data'!$B$6*'WLTP Calculations'!G1371</f>
        <v>-28.455583333333625</v>
      </c>
      <c r="J1371" s="12">
        <f>'Vehicle Data'!$B$6*9.81*'Vehicle Data'!$B$8</f>
        <v>57.42499320000001</v>
      </c>
      <c r="K1371" s="12">
        <f>0.5*(1.225*'Vehicle Data'!B$9*'Vehicle Data'!B$7*'WLTP Calculations'!F1371)</f>
        <v>7.6039425000000005</v>
      </c>
      <c r="L1371" s="12">
        <f t="shared" si="281"/>
        <v>3.6573352366666381E-2</v>
      </c>
      <c r="M1371" s="12">
        <f t="shared" si="282"/>
        <v>0.63698588705277281</v>
      </c>
      <c r="N1371" s="12">
        <f t="shared" si="283"/>
        <v>-6.6880416636113549E-2</v>
      </c>
      <c r="O1371" s="12">
        <f t="shared" si="275"/>
        <v>0</v>
      </c>
      <c r="P1371" s="12">
        <f t="shared" si="276"/>
        <v>-23.140624156095289</v>
      </c>
      <c r="Q1371" s="9">
        <f t="shared" si="284"/>
        <v>255770.41048183333</v>
      </c>
      <c r="R1371" s="9">
        <f t="shared" si="277"/>
        <v>255.77041048183332</v>
      </c>
      <c r="S1371" s="9">
        <f t="shared" si="285"/>
        <v>76164.201513611013</v>
      </c>
      <c r="T1371" s="38">
        <f t="shared" si="278"/>
        <v>76.164201513611019</v>
      </c>
      <c r="U1371" s="38">
        <f t="shared" si="279"/>
        <v>4950.6730983847165</v>
      </c>
      <c r="V1371" s="34"/>
      <c r="W1371" s="34"/>
      <c r="X1371" s="34"/>
      <c r="Y1371" s="34"/>
      <c r="Z1371" s="34"/>
      <c r="AA1371" s="34"/>
      <c r="AB1371" s="34"/>
      <c r="AC1371" s="34"/>
      <c r="AD1371" s="34"/>
      <c r="AE1371" s="34"/>
      <c r="AF1371" s="34"/>
      <c r="AG1371" s="34"/>
    </row>
    <row r="1372" spans="2:33" x14ac:dyDescent="0.75">
      <c r="B1372" s="6" t="s">
        <v>10</v>
      </c>
      <c r="C1372" s="6">
        <v>1368</v>
      </c>
      <c r="D1372" s="6">
        <v>346</v>
      </c>
      <c r="E1372" s="6">
        <f t="shared" si="273"/>
        <v>17.194444444444443</v>
      </c>
      <c r="F1372" s="12">
        <v>61.9</v>
      </c>
      <c r="G1372" s="12">
        <f t="shared" si="280"/>
        <v>-0.375</v>
      </c>
      <c r="H1372" s="12">
        <f t="shared" si="274"/>
        <v>-1.3500000000000014</v>
      </c>
      <c r="I1372" s="12">
        <f>'Vehicle Data'!$B$6*'WLTP Calculations'!G1372</f>
        <v>-109.75725000000001</v>
      </c>
      <c r="J1372" s="12">
        <f>'Vehicle Data'!$B$6*9.81*'Vehicle Data'!$B$8</f>
        <v>57.42499320000001</v>
      </c>
      <c r="K1372" s="12">
        <f>0.5*(1.225*'Vehicle Data'!B$9*'Vehicle Data'!B$7*'WLTP Calculations'!F1372)</f>
        <v>7.5069224999999999</v>
      </c>
      <c r="L1372" s="12">
        <f t="shared" si="281"/>
        <v>-4.4825334299999998E-2</v>
      </c>
      <c r="M1372" s="12">
        <f t="shared" si="282"/>
        <v>-0.77074672032499991</v>
      </c>
      <c r="N1372" s="12">
        <f t="shared" si="283"/>
        <v>-1.0318435557180545</v>
      </c>
      <c r="O1372" s="12">
        <f t="shared" si="275"/>
        <v>0</v>
      </c>
      <c r="P1372" s="12">
        <f t="shared" si="276"/>
        <v>-358.04971383416495</v>
      </c>
      <c r="Q1372" s="9">
        <f t="shared" si="284"/>
        <v>255770.41048183333</v>
      </c>
      <c r="R1372" s="9">
        <f t="shared" si="277"/>
        <v>255.77041048183332</v>
      </c>
      <c r="S1372" s="9">
        <f t="shared" si="285"/>
        <v>76522.251227445173</v>
      </c>
      <c r="T1372" s="38">
        <f t="shared" si="278"/>
        <v>76.522251227445167</v>
      </c>
      <c r="U1372" s="38">
        <f t="shared" si="279"/>
        <v>4973.9463297839357</v>
      </c>
      <c r="V1372" s="34"/>
      <c r="W1372" s="34"/>
      <c r="X1372" s="34"/>
      <c r="Y1372" s="34"/>
      <c r="Z1372" s="34"/>
      <c r="AA1372" s="34"/>
      <c r="AB1372" s="34"/>
      <c r="AC1372" s="34"/>
      <c r="AD1372" s="34"/>
      <c r="AE1372" s="34"/>
      <c r="AF1372" s="34"/>
      <c r="AG1372" s="34"/>
    </row>
    <row r="1373" spans="2:33" x14ac:dyDescent="0.75">
      <c r="B1373" s="6" t="s">
        <v>10</v>
      </c>
      <c r="C1373" s="6">
        <v>1369</v>
      </c>
      <c r="D1373" s="6">
        <v>347</v>
      </c>
      <c r="E1373" s="6">
        <f t="shared" si="273"/>
        <v>16.666666666666668</v>
      </c>
      <c r="F1373" s="12">
        <v>60</v>
      </c>
      <c r="G1373" s="12">
        <f t="shared" si="280"/>
        <v>-0.48611111111111072</v>
      </c>
      <c r="H1373" s="12">
        <f t="shared" si="274"/>
        <v>-1.75</v>
      </c>
      <c r="I1373" s="12">
        <f>'Vehicle Data'!$B$6*'WLTP Calculations'!G1373</f>
        <v>-142.27791666666656</v>
      </c>
      <c r="J1373" s="12">
        <f>'Vehicle Data'!$B$6*9.81*'Vehicle Data'!$B$8</f>
        <v>57.42499320000001</v>
      </c>
      <c r="K1373" s="12">
        <f>0.5*(1.225*'Vehicle Data'!B$9*'Vehicle Data'!B$7*'WLTP Calculations'!F1373)</f>
        <v>7.2765000000000004</v>
      </c>
      <c r="L1373" s="12">
        <f t="shared" si="281"/>
        <v>-7.7576423466666544E-2</v>
      </c>
      <c r="M1373" s="12">
        <f t="shared" si="282"/>
        <v>-1.2929403911111093</v>
      </c>
      <c r="N1373" s="12">
        <f t="shared" si="283"/>
        <v>-0.84863461219259539</v>
      </c>
      <c r="O1373" s="12">
        <f t="shared" si="275"/>
        <v>0</v>
      </c>
      <c r="P1373" s="12">
        <f t="shared" si="276"/>
        <v>-295.32484504302317</v>
      </c>
      <c r="Q1373" s="9">
        <f t="shared" si="284"/>
        <v>255770.41048183333</v>
      </c>
      <c r="R1373" s="9">
        <f t="shared" si="277"/>
        <v>255.77041048183332</v>
      </c>
      <c r="S1373" s="9">
        <f t="shared" si="285"/>
        <v>76817.576072488198</v>
      </c>
      <c r="T1373" s="38">
        <f t="shared" si="278"/>
        <v>76.817576072488194</v>
      </c>
      <c r="U1373" s="38">
        <f t="shared" si="279"/>
        <v>4993.1424447117324</v>
      </c>
      <c r="V1373" s="34"/>
      <c r="W1373" s="34"/>
      <c r="X1373" s="34"/>
      <c r="Y1373" s="34"/>
      <c r="Z1373" s="34"/>
      <c r="AA1373" s="34"/>
      <c r="AB1373" s="34"/>
      <c r="AC1373" s="34"/>
      <c r="AD1373" s="34"/>
      <c r="AE1373" s="34"/>
      <c r="AF1373" s="34"/>
      <c r="AG1373" s="34"/>
    </row>
    <row r="1374" spans="2:33" x14ac:dyDescent="0.75">
      <c r="B1374" s="6" t="s">
        <v>10</v>
      </c>
      <c r="C1374" s="6">
        <v>1370</v>
      </c>
      <c r="D1374" s="6">
        <v>348</v>
      </c>
      <c r="E1374" s="6">
        <f t="shared" si="273"/>
        <v>16.222222222222221</v>
      </c>
      <c r="F1374" s="12">
        <v>58.4</v>
      </c>
      <c r="G1374" s="12">
        <f t="shared" si="280"/>
        <v>-0.30555555555555713</v>
      </c>
      <c r="H1374" s="12">
        <f t="shared" si="274"/>
        <v>-1.1000000000000014</v>
      </c>
      <c r="I1374" s="12">
        <f>'Vehicle Data'!$B$6*'WLTP Calculations'!G1374</f>
        <v>-89.431833333333813</v>
      </c>
      <c r="J1374" s="12">
        <f>'Vehicle Data'!$B$6*9.81*'Vehicle Data'!$B$8</f>
        <v>57.42499320000001</v>
      </c>
      <c r="K1374" s="12">
        <f>0.5*(1.225*'Vehicle Data'!B$9*'Vehicle Data'!B$7*'WLTP Calculations'!F1374)</f>
        <v>7.0824600000000002</v>
      </c>
      <c r="L1374" s="12">
        <f t="shared" si="281"/>
        <v>-2.4924380133333802E-2</v>
      </c>
      <c r="M1374" s="12">
        <f t="shared" si="282"/>
        <v>-0.40432883327408164</v>
      </c>
      <c r="N1374" s="12">
        <f t="shared" si="283"/>
        <v>0.11930142752406891</v>
      </c>
      <c r="O1374" s="12">
        <f t="shared" si="275"/>
        <v>41.636198205900051</v>
      </c>
      <c r="P1374" s="12">
        <f t="shared" si="276"/>
        <v>0</v>
      </c>
      <c r="Q1374" s="9">
        <f t="shared" si="284"/>
        <v>255812.04668003923</v>
      </c>
      <c r="R1374" s="9">
        <f t="shared" si="277"/>
        <v>255.81204668003923</v>
      </c>
      <c r="S1374" s="9">
        <f t="shared" si="285"/>
        <v>76817.576072488198</v>
      </c>
      <c r="T1374" s="38">
        <f t="shared" si="278"/>
        <v>76.817576072488194</v>
      </c>
      <c r="U1374" s="38">
        <f t="shared" si="279"/>
        <v>4993.1424447117324</v>
      </c>
      <c r="V1374" s="34"/>
      <c r="W1374" s="34"/>
      <c r="X1374" s="34"/>
      <c r="Y1374" s="34"/>
      <c r="Z1374" s="34"/>
      <c r="AA1374" s="34"/>
      <c r="AB1374" s="34"/>
      <c r="AC1374" s="34"/>
      <c r="AD1374" s="34"/>
      <c r="AE1374" s="34"/>
      <c r="AF1374" s="34"/>
      <c r="AG1374" s="34"/>
    </row>
    <row r="1375" spans="2:33" x14ac:dyDescent="0.75">
      <c r="B1375" s="6" t="s">
        <v>10</v>
      </c>
      <c r="C1375" s="6">
        <v>1371</v>
      </c>
      <c r="D1375" s="6">
        <v>349</v>
      </c>
      <c r="E1375" s="6">
        <f t="shared" si="273"/>
        <v>16.055555555555554</v>
      </c>
      <c r="F1375" s="12">
        <v>57.8</v>
      </c>
      <c r="G1375" s="12">
        <f t="shared" si="280"/>
        <v>-8.3333333333333925E-2</v>
      </c>
      <c r="H1375" s="12">
        <f t="shared" si="274"/>
        <v>-0.30000000000000071</v>
      </c>
      <c r="I1375" s="12">
        <f>'Vehicle Data'!$B$6*'WLTP Calculations'!G1375</f>
        <v>-24.390500000000177</v>
      </c>
      <c r="J1375" s="12">
        <f>'Vehicle Data'!$B$6*9.81*'Vehicle Data'!$B$8</f>
        <v>57.42499320000001</v>
      </c>
      <c r="K1375" s="12">
        <f>0.5*(1.225*'Vehicle Data'!B$9*'Vehicle Data'!B$7*'WLTP Calculations'!F1375)</f>
        <v>7.0096949999999998</v>
      </c>
      <c r="L1375" s="12">
        <f t="shared" si="281"/>
        <v>4.0044188199999831E-2</v>
      </c>
      <c r="M1375" s="12">
        <f t="shared" si="282"/>
        <v>0.64293168832221947</v>
      </c>
      <c r="N1375" s="12">
        <f t="shared" si="283"/>
        <v>0.83873320221110981</v>
      </c>
      <c r="O1375" s="12">
        <f t="shared" si="275"/>
        <v>293.55662077388843</v>
      </c>
      <c r="P1375" s="12">
        <f t="shared" si="276"/>
        <v>0</v>
      </c>
      <c r="Q1375" s="9">
        <f t="shared" si="284"/>
        <v>256105.60330081312</v>
      </c>
      <c r="R1375" s="9">
        <f t="shared" si="277"/>
        <v>256.10560330081313</v>
      </c>
      <c r="S1375" s="9">
        <f t="shared" si="285"/>
        <v>76817.576072488198</v>
      </c>
      <c r="T1375" s="38">
        <f t="shared" si="278"/>
        <v>76.817576072488194</v>
      </c>
      <c r="U1375" s="38">
        <f t="shared" si="279"/>
        <v>4993.1424447117324</v>
      </c>
      <c r="V1375" s="34"/>
      <c r="W1375" s="34"/>
      <c r="X1375" s="34"/>
      <c r="Y1375" s="34"/>
      <c r="Z1375" s="34"/>
      <c r="AA1375" s="34"/>
      <c r="AB1375" s="34"/>
      <c r="AC1375" s="34"/>
      <c r="AD1375" s="34"/>
      <c r="AE1375" s="34"/>
      <c r="AF1375" s="34"/>
      <c r="AG1375" s="34"/>
    </row>
    <row r="1376" spans="2:33" x14ac:dyDescent="0.75">
      <c r="B1376" s="6" t="s">
        <v>10</v>
      </c>
      <c r="C1376" s="6">
        <v>1372</v>
      </c>
      <c r="D1376" s="6">
        <v>350</v>
      </c>
      <c r="E1376" s="6">
        <f t="shared" si="273"/>
        <v>16.055555555555554</v>
      </c>
      <c r="F1376" s="12">
        <v>57.8</v>
      </c>
      <c r="G1376" s="12">
        <f t="shared" si="280"/>
        <v>0</v>
      </c>
      <c r="H1376" s="12">
        <f t="shared" si="274"/>
        <v>0</v>
      </c>
      <c r="I1376" s="12">
        <f>'Vehicle Data'!$B$6*'WLTP Calculations'!G1376</f>
        <v>0</v>
      </c>
      <c r="J1376" s="12">
        <f>'Vehicle Data'!$B$6*9.81*'Vehicle Data'!$B$8</f>
        <v>57.42499320000001</v>
      </c>
      <c r="K1376" s="12">
        <f>0.5*(1.225*'Vehicle Data'!B$9*'Vehicle Data'!B$7*'WLTP Calculations'!F1376)</f>
        <v>7.0096949999999998</v>
      </c>
      <c r="L1376" s="12">
        <f t="shared" si="281"/>
        <v>6.4434688200000007E-2</v>
      </c>
      <c r="M1376" s="12">
        <f t="shared" si="282"/>
        <v>1.0345347161</v>
      </c>
      <c r="N1376" s="12">
        <f t="shared" si="283"/>
        <v>0.87136678785926103</v>
      </c>
      <c r="O1376" s="12">
        <f t="shared" si="275"/>
        <v>305.84974253860059</v>
      </c>
      <c r="P1376" s="12">
        <f t="shared" si="276"/>
        <v>0</v>
      </c>
      <c r="Q1376" s="9">
        <f t="shared" si="284"/>
        <v>256411.45304335171</v>
      </c>
      <c r="R1376" s="9">
        <f t="shared" si="277"/>
        <v>256.41145304335168</v>
      </c>
      <c r="S1376" s="9">
        <f t="shared" si="285"/>
        <v>76817.576072488198</v>
      </c>
      <c r="T1376" s="38">
        <f t="shared" si="278"/>
        <v>76.817576072488194</v>
      </c>
      <c r="U1376" s="38">
        <f t="shared" si="279"/>
        <v>4993.1424447117324</v>
      </c>
      <c r="V1376" s="34"/>
      <c r="W1376" s="34"/>
      <c r="X1376" s="34"/>
      <c r="Y1376" s="34"/>
      <c r="Z1376" s="34"/>
      <c r="AA1376" s="34"/>
      <c r="AB1376" s="34"/>
      <c r="AC1376" s="34"/>
      <c r="AD1376" s="34"/>
      <c r="AE1376" s="34"/>
      <c r="AF1376" s="34"/>
      <c r="AG1376" s="34"/>
    </row>
    <row r="1377" spans="2:33" x14ac:dyDescent="0.75">
      <c r="B1377" s="6" t="s">
        <v>10</v>
      </c>
      <c r="C1377" s="6">
        <v>1373</v>
      </c>
      <c r="D1377" s="6">
        <v>351</v>
      </c>
      <c r="E1377" s="6">
        <f t="shared" si="273"/>
        <v>16.055555555555554</v>
      </c>
      <c r="F1377" s="12">
        <v>57.8</v>
      </c>
      <c r="G1377" s="12">
        <f t="shared" si="280"/>
        <v>-6.9444444444443754E-2</v>
      </c>
      <c r="H1377" s="12">
        <f t="shared" si="274"/>
        <v>-0.25</v>
      </c>
      <c r="I1377" s="12">
        <f>'Vehicle Data'!$B$6*'WLTP Calculations'!G1377</f>
        <v>-20.325416666666467</v>
      </c>
      <c r="J1377" s="12">
        <f>'Vehicle Data'!$B$6*9.81*'Vehicle Data'!$B$8</f>
        <v>57.42499320000001</v>
      </c>
      <c r="K1377" s="12">
        <f>0.5*(1.225*'Vehicle Data'!B$9*'Vehicle Data'!B$7*'WLTP Calculations'!F1377)</f>
        <v>7.0096949999999998</v>
      </c>
      <c r="L1377" s="12">
        <f t="shared" si="281"/>
        <v>4.4109271533333549E-2</v>
      </c>
      <c r="M1377" s="12">
        <f t="shared" si="282"/>
        <v>0.70819885961852191</v>
      </c>
      <c r="N1377" s="12">
        <f t="shared" si="283"/>
        <v>0.34878897218565169</v>
      </c>
      <c r="O1377" s="12">
        <f t="shared" si="275"/>
        <v>122.7737182093494</v>
      </c>
      <c r="P1377" s="12">
        <f t="shared" si="276"/>
        <v>0</v>
      </c>
      <c r="Q1377" s="9">
        <f t="shared" si="284"/>
        <v>256534.22676156106</v>
      </c>
      <c r="R1377" s="9">
        <f t="shared" si="277"/>
        <v>256.53422676156106</v>
      </c>
      <c r="S1377" s="9">
        <f t="shared" si="285"/>
        <v>76817.576072488198</v>
      </c>
      <c r="T1377" s="38">
        <f t="shared" si="278"/>
        <v>76.817576072488194</v>
      </c>
      <c r="U1377" s="38">
        <f t="shared" si="279"/>
        <v>4993.1424447117324</v>
      </c>
      <c r="V1377" s="34"/>
      <c r="W1377" s="34"/>
      <c r="X1377" s="34"/>
      <c r="Y1377" s="34"/>
      <c r="Z1377" s="34"/>
      <c r="AA1377" s="34"/>
      <c r="AB1377" s="34"/>
      <c r="AC1377" s="34"/>
      <c r="AD1377" s="34"/>
      <c r="AE1377" s="34"/>
      <c r="AF1377" s="34"/>
      <c r="AG1377" s="34"/>
    </row>
    <row r="1378" spans="2:33" x14ac:dyDescent="0.75">
      <c r="B1378" s="6" t="s">
        <v>10</v>
      </c>
      <c r="C1378" s="6">
        <v>1374</v>
      </c>
      <c r="D1378" s="6">
        <v>352</v>
      </c>
      <c r="E1378" s="6">
        <f t="shared" si="273"/>
        <v>15.916666666666666</v>
      </c>
      <c r="F1378" s="12">
        <v>57.3</v>
      </c>
      <c r="G1378" s="12">
        <f t="shared" si="280"/>
        <v>-0.22222222222222143</v>
      </c>
      <c r="H1378" s="12">
        <f t="shared" si="274"/>
        <v>-0.79999999999999716</v>
      </c>
      <c r="I1378" s="12">
        <f>'Vehicle Data'!$B$6*'WLTP Calculations'!G1378</f>
        <v>-65.041333333333114</v>
      </c>
      <c r="J1378" s="12">
        <f>'Vehicle Data'!$B$6*9.81*'Vehicle Data'!$B$8</f>
        <v>57.42499320000001</v>
      </c>
      <c r="K1378" s="12">
        <f>0.5*(1.225*'Vehicle Data'!B$9*'Vehicle Data'!B$7*'WLTP Calculations'!F1378)</f>
        <v>6.9490575000000003</v>
      </c>
      <c r="L1378" s="12">
        <f t="shared" si="281"/>
        <v>-6.6728263333310346E-4</v>
      </c>
      <c r="M1378" s="12">
        <f t="shared" si="282"/>
        <v>-1.0620915247218563E-2</v>
      </c>
      <c r="N1378" s="12">
        <f t="shared" si="283"/>
        <v>-0.45578352306249881</v>
      </c>
      <c r="O1378" s="12">
        <f t="shared" si="275"/>
        <v>0</v>
      </c>
      <c r="P1378" s="12">
        <f t="shared" si="276"/>
        <v>-160.89158364106208</v>
      </c>
      <c r="Q1378" s="9">
        <f t="shared" si="284"/>
        <v>256534.22676156106</v>
      </c>
      <c r="R1378" s="9">
        <f t="shared" si="277"/>
        <v>256.53422676156106</v>
      </c>
      <c r="S1378" s="9">
        <f t="shared" si="285"/>
        <v>76978.467656129258</v>
      </c>
      <c r="T1378" s="38">
        <f t="shared" si="278"/>
        <v>76.978467656129254</v>
      </c>
      <c r="U1378" s="38">
        <f t="shared" si="279"/>
        <v>5003.6003976484017</v>
      </c>
      <c r="V1378" s="34"/>
      <c r="W1378" s="34"/>
      <c r="X1378" s="34"/>
      <c r="Y1378" s="34"/>
      <c r="Z1378" s="34"/>
      <c r="AA1378" s="34"/>
      <c r="AB1378" s="34"/>
      <c r="AC1378" s="34"/>
      <c r="AD1378" s="34"/>
      <c r="AE1378" s="34"/>
      <c r="AF1378" s="34"/>
      <c r="AG1378" s="34"/>
    </row>
    <row r="1379" spans="2:33" x14ac:dyDescent="0.75">
      <c r="B1379" s="6" t="s">
        <v>10</v>
      </c>
      <c r="C1379" s="6">
        <v>1375</v>
      </c>
      <c r="D1379" s="6">
        <v>353</v>
      </c>
      <c r="E1379" s="6">
        <f t="shared" si="273"/>
        <v>15.611111111111111</v>
      </c>
      <c r="F1379" s="12">
        <v>56.2</v>
      </c>
      <c r="G1379" s="12">
        <f t="shared" si="280"/>
        <v>-0.41666666666666696</v>
      </c>
      <c r="H1379" s="12">
        <f t="shared" si="274"/>
        <v>-1.5</v>
      </c>
      <c r="I1379" s="12">
        <f>'Vehicle Data'!$B$6*'WLTP Calculations'!G1379</f>
        <v>-121.9525000000001</v>
      </c>
      <c r="J1379" s="12">
        <f>'Vehicle Data'!$B$6*9.81*'Vehicle Data'!$B$8</f>
        <v>57.42499320000001</v>
      </c>
      <c r="K1379" s="12">
        <f>0.5*(1.225*'Vehicle Data'!B$9*'Vehicle Data'!B$7*'WLTP Calculations'!F1379)</f>
        <v>6.8156550000000005</v>
      </c>
      <c r="L1379" s="12">
        <f t="shared" si="281"/>
        <v>-5.7711851800000082E-2</v>
      </c>
      <c r="M1379" s="12">
        <f t="shared" si="282"/>
        <v>-0.90094613087777908</v>
      </c>
      <c r="N1379" s="12">
        <f t="shared" si="283"/>
        <v>-1.6232344674513897</v>
      </c>
      <c r="O1379" s="12">
        <f t="shared" si="275"/>
        <v>0</v>
      </c>
      <c r="P1379" s="12">
        <f t="shared" si="276"/>
        <v>-574.6250014777919</v>
      </c>
      <c r="Q1379" s="9">
        <f t="shared" si="284"/>
        <v>256534.22676156106</v>
      </c>
      <c r="R1379" s="9">
        <f t="shared" si="277"/>
        <v>256.53422676156106</v>
      </c>
      <c r="S1379" s="9">
        <f t="shared" si="285"/>
        <v>77553.092657607049</v>
      </c>
      <c r="T1379" s="38">
        <f t="shared" si="278"/>
        <v>77.553092657607053</v>
      </c>
      <c r="U1379" s="38">
        <f t="shared" si="279"/>
        <v>5040.951022744458</v>
      </c>
      <c r="V1379" s="34"/>
      <c r="W1379" s="34"/>
      <c r="X1379" s="34"/>
      <c r="Y1379" s="34"/>
      <c r="Z1379" s="34"/>
      <c r="AA1379" s="34"/>
      <c r="AB1379" s="34"/>
      <c r="AC1379" s="34"/>
      <c r="AD1379" s="34"/>
      <c r="AE1379" s="34"/>
      <c r="AF1379" s="34"/>
      <c r="AG1379" s="34"/>
    </row>
    <row r="1380" spans="2:33" x14ac:dyDescent="0.75">
      <c r="B1380" s="6" t="s">
        <v>10</v>
      </c>
      <c r="C1380" s="6">
        <v>1376</v>
      </c>
      <c r="D1380" s="6">
        <v>354</v>
      </c>
      <c r="E1380" s="6">
        <f t="shared" si="273"/>
        <v>15.083333333333332</v>
      </c>
      <c r="F1380" s="12">
        <v>54.3</v>
      </c>
      <c r="G1380" s="12">
        <f t="shared" si="280"/>
        <v>-0.75</v>
      </c>
      <c r="H1380" s="12">
        <f t="shared" si="274"/>
        <v>-2.7000000000000028</v>
      </c>
      <c r="I1380" s="12">
        <f>'Vehicle Data'!$B$6*'WLTP Calculations'!G1380</f>
        <v>-219.51450000000003</v>
      </c>
      <c r="J1380" s="12">
        <f>'Vehicle Data'!$B$6*9.81*'Vehicle Data'!$B$8</f>
        <v>57.42499320000001</v>
      </c>
      <c r="K1380" s="12">
        <f>0.5*(1.225*'Vehicle Data'!B$9*'Vehicle Data'!B$7*'WLTP Calculations'!F1380)</f>
        <v>6.5852325</v>
      </c>
      <c r="L1380" s="12">
        <f t="shared" si="281"/>
        <v>-0.15550427430000002</v>
      </c>
      <c r="M1380" s="12">
        <f t="shared" si="282"/>
        <v>-2.3455228040250002</v>
      </c>
      <c r="N1380" s="12">
        <f t="shared" si="283"/>
        <v>-3.2480935912865729</v>
      </c>
      <c r="O1380" s="12">
        <f t="shared" si="275"/>
        <v>0</v>
      </c>
      <c r="P1380" s="12">
        <f t="shared" si="276"/>
        <v>-1153.0732249067335</v>
      </c>
      <c r="Q1380" s="9">
        <f t="shared" si="284"/>
        <v>256534.22676156106</v>
      </c>
      <c r="R1380" s="9">
        <f t="shared" si="277"/>
        <v>256.53422676156106</v>
      </c>
      <c r="S1380" s="9">
        <f t="shared" si="285"/>
        <v>78706.165882513786</v>
      </c>
      <c r="T1380" s="38">
        <f t="shared" si="278"/>
        <v>78.706165882513787</v>
      </c>
      <c r="U1380" s="38">
        <f t="shared" si="279"/>
        <v>5115.9007823633965</v>
      </c>
      <c r="V1380" s="34"/>
      <c r="W1380" s="34"/>
      <c r="X1380" s="34"/>
      <c r="Y1380" s="34"/>
      <c r="Z1380" s="34"/>
      <c r="AA1380" s="34"/>
      <c r="AB1380" s="34"/>
      <c r="AC1380" s="34"/>
      <c r="AD1380" s="34"/>
      <c r="AE1380" s="34"/>
      <c r="AF1380" s="34"/>
      <c r="AG1380" s="34"/>
    </row>
    <row r="1381" spans="2:33" x14ac:dyDescent="0.75">
      <c r="B1381" s="6" t="s">
        <v>10</v>
      </c>
      <c r="C1381" s="6">
        <v>1377</v>
      </c>
      <c r="D1381" s="6">
        <v>355</v>
      </c>
      <c r="E1381" s="6">
        <f t="shared" si="273"/>
        <v>14.111111111111111</v>
      </c>
      <c r="F1381" s="12">
        <v>50.8</v>
      </c>
      <c r="G1381" s="12">
        <f t="shared" si="280"/>
        <v>-1.2222222222222214</v>
      </c>
      <c r="H1381" s="12">
        <f t="shared" si="274"/>
        <v>-4.3999999999999986</v>
      </c>
      <c r="I1381" s="12">
        <f>'Vehicle Data'!$B$6*'WLTP Calculations'!G1381</f>
        <v>-357.72733333333315</v>
      </c>
      <c r="J1381" s="12">
        <f>'Vehicle Data'!$B$6*9.81*'Vehicle Data'!$B$8</f>
        <v>57.42499320000001</v>
      </c>
      <c r="K1381" s="12">
        <f>0.5*(1.225*'Vehicle Data'!B$9*'Vehicle Data'!B$7*'WLTP Calculations'!F1381)</f>
        <v>6.1607700000000003</v>
      </c>
      <c r="L1381" s="12">
        <f t="shared" si="281"/>
        <v>-0.29414157013333314</v>
      </c>
      <c r="M1381" s="12">
        <f t="shared" si="282"/>
        <v>-4.1506643785481456</v>
      </c>
      <c r="N1381" s="12">
        <f t="shared" si="283"/>
        <v>-4.4006086000124975</v>
      </c>
      <c r="O1381" s="12">
        <f t="shared" si="275"/>
        <v>0</v>
      </c>
      <c r="P1381" s="12">
        <f t="shared" si="276"/>
        <v>-1566.6166616044491</v>
      </c>
      <c r="Q1381" s="9">
        <f t="shared" si="284"/>
        <v>256534.22676156106</v>
      </c>
      <c r="R1381" s="9">
        <f t="shared" si="277"/>
        <v>256.53422676156106</v>
      </c>
      <c r="S1381" s="9">
        <f t="shared" si="285"/>
        <v>80272.782544118236</v>
      </c>
      <c r="T1381" s="38">
        <f t="shared" si="278"/>
        <v>80.272782544118229</v>
      </c>
      <c r="U1381" s="38">
        <f t="shared" si="279"/>
        <v>5217.7308653676846</v>
      </c>
      <c r="V1381" s="34"/>
      <c r="W1381" s="34"/>
      <c r="X1381" s="34"/>
      <c r="Y1381" s="34"/>
      <c r="Z1381" s="34"/>
      <c r="AA1381" s="34"/>
      <c r="AB1381" s="34"/>
      <c r="AC1381" s="34"/>
      <c r="AD1381" s="34"/>
      <c r="AE1381" s="34"/>
      <c r="AF1381" s="34"/>
      <c r="AG1381" s="34"/>
    </row>
    <row r="1382" spans="2:33" x14ac:dyDescent="0.75">
      <c r="B1382" s="6" t="s">
        <v>10</v>
      </c>
      <c r="C1382" s="6">
        <v>1378</v>
      </c>
      <c r="D1382" s="6">
        <v>356</v>
      </c>
      <c r="E1382" s="6">
        <f t="shared" si="273"/>
        <v>12.638888888888889</v>
      </c>
      <c r="F1382" s="12">
        <v>45.5</v>
      </c>
      <c r="G1382" s="12">
        <f t="shared" si="280"/>
        <v>-1.4722222222222214</v>
      </c>
      <c r="H1382" s="12">
        <f t="shared" si="274"/>
        <v>-5.2999999999999972</v>
      </c>
      <c r="I1382" s="12">
        <f>'Vehicle Data'!$B$6*'WLTP Calculations'!G1382</f>
        <v>-430.89883333333313</v>
      </c>
      <c r="J1382" s="12">
        <f>'Vehicle Data'!$B$6*9.81*'Vehicle Data'!$B$8</f>
        <v>57.42499320000001</v>
      </c>
      <c r="K1382" s="12">
        <f>0.5*(1.225*'Vehicle Data'!B$9*'Vehicle Data'!B$7*'WLTP Calculations'!F1382)</f>
        <v>5.5180125000000002</v>
      </c>
      <c r="L1382" s="12">
        <f t="shared" si="281"/>
        <v>-0.36795582763333312</v>
      </c>
      <c r="M1382" s="12">
        <f t="shared" si="282"/>
        <v>-4.6505528214768495</v>
      </c>
      <c r="N1382" s="12">
        <f t="shared" si="283"/>
        <v>-4.3832851777328701</v>
      </c>
      <c r="O1382" s="12">
        <f t="shared" si="275"/>
        <v>0</v>
      </c>
      <c r="P1382" s="12">
        <f t="shared" si="276"/>
        <v>-1564.8328084506347</v>
      </c>
      <c r="Q1382" s="9">
        <f t="shared" si="284"/>
        <v>256534.22676156106</v>
      </c>
      <c r="R1382" s="9">
        <f t="shared" si="277"/>
        <v>256.53422676156106</v>
      </c>
      <c r="S1382" s="9">
        <f t="shared" si="285"/>
        <v>81837.615352568871</v>
      </c>
      <c r="T1382" s="38">
        <f t="shared" si="278"/>
        <v>81.837615352568875</v>
      </c>
      <c r="U1382" s="38">
        <f t="shared" si="279"/>
        <v>5319.4449979169767</v>
      </c>
      <c r="V1382" s="34"/>
      <c r="W1382" s="34"/>
      <c r="X1382" s="34"/>
      <c r="Y1382" s="34"/>
      <c r="Z1382" s="34"/>
      <c r="AA1382" s="34"/>
      <c r="AB1382" s="34"/>
      <c r="AC1382" s="34"/>
      <c r="AD1382" s="34"/>
      <c r="AE1382" s="34"/>
      <c r="AF1382" s="34"/>
      <c r="AG1382" s="34"/>
    </row>
    <row r="1383" spans="2:33" x14ac:dyDescent="0.75">
      <c r="B1383" s="6" t="s">
        <v>10</v>
      </c>
      <c r="C1383" s="6">
        <v>1379</v>
      </c>
      <c r="D1383" s="6">
        <v>357</v>
      </c>
      <c r="E1383" s="6">
        <f t="shared" si="273"/>
        <v>11.166666666666668</v>
      </c>
      <c r="F1383" s="12">
        <v>40.200000000000003</v>
      </c>
      <c r="G1383" s="12">
        <f t="shared" si="280"/>
        <v>-1.4722222222222223</v>
      </c>
      <c r="H1383" s="12">
        <f t="shared" si="274"/>
        <v>-5.3000000000000007</v>
      </c>
      <c r="I1383" s="12">
        <f>'Vehicle Data'!$B$6*'WLTP Calculations'!G1383</f>
        <v>-430.89883333333341</v>
      </c>
      <c r="J1383" s="12">
        <f>'Vehicle Data'!$B$6*9.81*'Vehicle Data'!$B$8</f>
        <v>57.42499320000001</v>
      </c>
      <c r="K1383" s="12">
        <f>0.5*(1.225*'Vehicle Data'!B$9*'Vehicle Data'!B$7*'WLTP Calculations'!F1383)</f>
        <v>4.875255000000001</v>
      </c>
      <c r="L1383" s="12">
        <f t="shared" si="281"/>
        <v>-0.36859858513333343</v>
      </c>
      <c r="M1383" s="12">
        <f t="shared" si="282"/>
        <v>-4.1160175339888907</v>
      </c>
      <c r="N1383" s="12">
        <f t="shared" si="283"/>
        <v>-3.8478036083699085</v>
      </c>
      <c r="O1383" s="12">
        <f t="shared" si="275"/>
        <v>0</v>
      </c>
      <c r="P1383" s="12">
        <f t="shared" si="276"/>
        <v>-1377.5136917964273</v>
      </c>
      <c r="Q1383" s="9">
        <f t="shared" si="284"/>
        <v>256534.22676156106</v>
      </c>
      <c r="R1383" s="9">
        <f t="shared" si="277"/>
        <v>256.53422676156106</v>
      </c>
      <c r="S1383" s="9">
        <f t="shared" si="285"/>
        <v>83215.129044365298</v>
      </c>
      <c r="T1383" s="38">
        <f t="shared" si="278"/>
        <v>83.215129044365298</v>
      </c>
      <c r="U1383" s="38">
        <f t="shared" si="279"/>
        <v>5408.9833878837444</v>
      </c>
      <c r="V1383" s="34"/>
      <c r="W1383" s="34"/>
      <c r="X1383" s="34"/>
      <c r="Y1383" s="34"/>
      <c r="Z1383" s="34"/>
      <c r="AA1383" s="34"/>
      <c r="AB1383" s="34"/>
      <c r="AC1383" s="34"/>
      <c r="AD1383" s="34"/>
      <c r="AE1383" s="34"/>
      <c r="AF1383" s="34"/>
      <c r="AG1383" s="34"/>
    </row>
    <row r="1384" spans="2:33" x14ac:dyDescent="0.75">
      <c r="B1384" s="6" t="s">
        <v>10</v>
      </c>
      <c r="C1384" s="6">
        <v>1380</v>
      </c>
      <c r="D1384" s="6">
        <v>358</v>
      </c>
      <c r="E1384" s="6">
        <f t="shared" si="273"/>
        <v>9.6944444444444446</v>
      </c>
      <c r="F1384" s="12">
        <v>34.9</v>
      </c>
      <c r="G1384" s="12">
        <f t="shared" si="280"/>
        <v>-1.4722222222222223</v>
      </c>
      <c r="H1384" s="12">
        <f t="shared" si="274"/>
        <v>-5.3000000000000007</v>
      </c>
      <c r="I1384" s="12">
        <f>'Vehicle Data'!$B$6*'WLTP Calculations'!G1384</f>
        <v>-430.89883333333341</v>
      </c>
      <c r="J1384" s="12">
        <f>'Vehicle Data'!$B$6*9.81*'Vehicle Data'!$B$8</f>
        <v>57.42499320000001</v>
      </c>
      <c r="K1384" s="12">
        <f>0.5*(1.225*'Vehicle Data'!B$9*'Vehicle Data'!B$7*'WLTP Calculations'!F1384)</f>
        <v>4.2324975</v>
      </c>
      <c r="L1384" s="12">
        <f t="shared" si="281"/>
        <v>-0.36924134263333336</v>
      </c>
      <c r="M1384" s="12">
        <f t="shared" si="282"/>
        <v>-3.5795896827509264</v>
      </c>
      <c r="N1384" s="12">
        <f t="shared" si="283"/>
        <v>-2.8090691974791673</v>
      </c>
      <c r="O1384" s="12">
        <f t="shared" si="275"/>
        <v>0</v>
      </c>
      <c r="P1384" s="12">
        <f t="shared" si="276"/>
        <v>-1008.4558418950211</v>
      </c>
      <c r="Q1384" s="9">
        <f t="shared" si="284"/>
        <v>256534.22676156106</v>
      </c>
      <c r="R1384" s="9">
        <f t="shared" si="277"/>
        <v>256.53422676156106</v>
      </c>
      <c r="S1384" s="9">
        <f t="shared" si="285"/>
        <v>84223.584886260316</v>
      </c>
      <c r="T1384" s="38">
        <f t="shared" si="278"/>
        <v>84.223584886260312</v>
      </c>
      <c r="U1384" s="38">
        <f t="shared" si="279"/>
        <v>5474.5330176069201</v>
      </c>
      <c r="V1384" s="34"/>
      <c r="W1384" s="34"/>
      <c r="X1384" s="34"/>
      <c r="Y1384" s="34"/>
      <c r="Z1384" s="34"/>
      <c r="AA1384" s="34"/>
      <c r="AB1384" s="34"/>
      <c r="AC1384" s="34"/>
      <c r="AD1384" s="34"/>
      <c r="AE1384" s="34"/>
      <c r="AF1384" s="34"/>
      <c r="AG1384" s="34"/>
    </row>
    <row r="1385" spans="2:33" x14ac:dyDescent="0.75">
      <c r="B1385" s="6" t="s">
        <v>10</v>
      </c>
      <c r="C1385" s="6">
        <v>1381</v>
      </c>
      <c r="D1385" s="6">
        <v>359</v>
      </c>
      <c r="E1385" s="6">
        <f t="shared" si="273"/>
        <v>8.2222222222222232</v>
      </c>
      <c r="F1385" s="12">
        <v>29.6</v>
      </c>
      <c r="G1385" s="12">
        <f t="shared" si="280"/>
        <v>-1.0555555555555558</v>
      </c>
      <c r="H1385" s="12">
        <f t="shared" si="274"/>
        <v>-3.7999999999999989</v>
      </c>
      <c r="I1385" s="12">
        <f>'Vehicle Data'!$B$6*'WLTP Calculations'!G1385</f>
        <v>-308.94633333333343</v>
      </c>
      <c r="J1385" s="12">
        <f>'Vehicle Data'!$B$6*9.81*'Vehicle Data'!$B$8</f>
        <v>57.42499320000001</v>
      </c>
      <c r="K1385" s="12">
        <f>0.5*(1.225*'Vehicle Data'!B$9*'Vehicle Data'!B$7*'WLTP Calculations'!F1385)</f>
        <v>3.5897400000000004</v>
      </c>
      <c r="L1385" s="12">
        <f t="shared" si="281"/>
        <v>-0.2479316001333334</v>
      </c>
      <c r="M1385" s="12">
        <f t="shared" si="282"/>
        <v>-2.0385487122074082</v>
      </c>
      <c r="N1385" s="12">
        <f t="shared" si="283"/>
        <v>-0.83522476803287105</v>
      </c>
      <c r="O1385" s="12">
        <f t="shared" si="275"/>
        <v>0</v>
      </c>
      <c r="P1385" s="12">
        <f t="shared" si="276"/>
        <v>-300.68091649183356</v>
      </c>
      <c r="Q1385" s="9">
        <f t="shared" si="284"/>
        <v>256534.22676156106</v>
      </c>
      <c r="R1385" s="9">
        <f t="shared" si="277"/>
        <v>256.53422676156106</v>
      </c>
      <c r="S1385" s="9">
        <f t="shared" si="285"/>
        <v>84524.265802752154</v>
      </c>
      <c r="T1385" s="38">
        <f t="shared" si="278"/>
        <v>84.524265802752154</v>
      </c>
      <c r="U1385" s="38">
        <f t="shared" si="279"/>
        <v>5494.0772771788897</v>
      </c>
      <c r="V1385" s="34"/>
      <c r="W1385" s="34"/>
      <c r="X1385" s="34"/>
      <c r="Y1385" s="34"/>
      <c r="Z1385" s="34"/>
      <c r="AA1385" s="34"/>
      <c r="AB1385" s="34"/>
      <c r="AC1385" s="34"/>
      <c r="AD1385" s="34"/>
      <c r="AE1385" s="34"/>
      <c r="AF1385" s="34"/>
      <c r="AG1385" s="34"/>
    </row>
    <row r="1386" spans="2:33" x14ac:dyDescent="0.75">
      <c r="B1386" s="6" t="s">
        <v>10</v>
      </c>
      <c r="C1386" s="6">
        <v>1382</v>
      </c>
      <c r="D1386" s="6">
        <v>360</v>
      </c>
      <c r="E1386" s="6">
        <f t="shared" si="273"/>
        <v>7.583333333333333</v>
      </c>
      <c r="F1386" s="12">
        <v>27.3</v>
      </c>
      <c r="G1386" s="12">
        <f t="shared" si="280"/>
        <v>-4.1666666666666963E-2</v>
      </c>
      <c r="H1386" s="12">
        <f t="shared" si="274"/>
        <v>-0.15000000000000036</v>
      </c>
      <c r="I1386" s="12">
        <f>'Vehicle Data'!$B$6*'WLTP Calculations'!G1386</f>
        <v>-12.195250000000089</v>
      </c>
      <c r="J1386" s="12">
        <f>'Vehicle Data'!$B$6*9.81*'Vehicle Data'!$B$8</f>
        <v>57.42499320000001</v>
      </c>
      <c r="K1386" s="12">
        <f>0.5*(1.225*'Vehicle Data'!B$9*'Vehicle Data'!B$7*'WLTP Calculations'!F1386)</f>
        <v>3.3108075000000001</v>
      </c>
      <c r="L1386" s="12">
        <f t="shared" si="281"/>
        <v>4.8540550699999928E-2</v>
      </c>
      <c r="M1386" s="12">
        <f t="shared" si="282"/>
        <v>0.3680991761416661</v>
      </c>
      <c r="N1386" s="12">
        <f t="shared" si="283"/>
        <v>1.3585849226324067</v>
      </c>
      <c r="O1386" s="12">
        <f t="shared" si="275"/>
        <v>490.44915707029884</v>
      </c>
      <c r="P1386" s="12">
        <f t="shared" si="276"/>
        <v>0</v>
      </c>
      <c r="Q1386" s="9">
        <f t="shared" si="284"/>
        <v>257024.67591863137</v>
      </c>
      <c r="R1386" s="9">
        <f t="shared" si="277"/>
        <v>257.02467591863137</v>
      </c>
      <c r="S1386" s="9">
        <f t="shared" si="285"/>
        <v>84524.265802752154</v>
      </c>
      <c r="T1386" s="38">
        <f t="shared" si="278"/>
        <v>84.524265802752154</v>
      </c>
      <c r="U1386" s="38">
        <f t="shared" si="279"/>
        <v>5494.0772771788897</v>
      </c>
      <c r="V1386" s="34"/>
      <c r="W1386" s="34"/>
      <c r="X1386" s="34"/>
      <c r="Y1386" s="34"/>
      <c r="Z1386" s="34"/>
      <c r="AA1386" s="34"/>
      <c r="AB1386" s="34"/>
      <c r="AC1386" s="34"/>
      <c r="AD1386" s="34"/>
      <c r="AE1386" s="34"/>
      <c r="AF1386" s="34"/>
      <c r="AG1386" s="34"/>
    </row>
    <row r="1387" spans="2:33" x14ac:dyDescent="0.75">
      <c r="B1387" s="6" t="s">
        <v>10</v>
      </c>
      <c r="C1387" s="6">
        <v>1383</v>
      </c>
      <c r="D1387" s="6">
        <v>361</v>
      </c>
      <c r="E1387" s="6">
        <f t="shared" si="273"/>
        <v>8.1388888888888893</v>
      </c>
      <c r="F1387" s="12">
        <v>29.3</v>
      </c>
      <c r="G1387" s="12">
        <f t="shared" si="280"/>
        <v>0.77777777777777724</v>
      </c>
      <c r="H1387" s="12">
        <f t="shared" si="274"/>
        <v>2.7999999999999989</v>
      </c>
      <c r="I1387" s="12">
        <f>'Vehicle Data'!$B$6*'WLTP Calculations'!G1387</f>
        <v>227.64466666666652</v>
      </c>
      <c r="J1387" s="12">
        <f>'Vehicle Data'!$B$6*9.81*'Vehicle Data'!$B$8</f>
        <v>57.42499320000001</v>
      </c>
      <c r="K1387" s="12">
        <f>0.5*(1.225*'Vehicle Data'!B$9*'Vehicle Data'!B$7*'WLTP Calculations'!F1387)</f>
        <v>3.5533575000000002</v>
      </c>
      <c r="L1387" s="12">
        <f t="shared" si="281"/>
        <v>0.28862301736666657</v>
      </c>
      <c r="M1387" s="12">
        <f t="shared" si="282"/>
        <v>2.3490706691231473</v>
      </c>
      <c r="N1387" s="12">
        <f t="shared" si="283"/>
        <v>2.6254033587324068</v>
      </c>
      <c r="O1387" s="12">
        <f t="shared" si="275"/>
        <v>950.39601586113122</v>
      </c>
      <c r="P1387" s="12">
        <f t="shared" si="276"/>
        <v>0</v>
      </c>
      <c r="Q1387" s="9">
        <f t="shared" si="284"/>
        <v>257975.0719344925</v>
      </c>
      <c r="R1387" s="9">
        <f t="shared" si="277"/>
        <v>257.97507193449252</v>
      </c>
      <c r="S1387" s="9">
        <f t="shared" si="285"/>
        <v>84524.265802752154</v>
      </c>
      <c r="T1387" s="38">
        <f t="shared" si="278"/>
        <v>84.524265802752154</v>
      </c>
      <c r="U1387" s="38">
        <f t="shared" si="279"/>
        <v>5494.0772771788897</v>
      </c>
      <c r="V1387" s="34"/>
      <c r="W1387" s="34"/>
      <c r="X1387" s="34"/>
      <c r="Y1387" s="34"/>
      <c r="Z1387" s="34"/>
      <c r="AA1387" s="34"/>
      <c r="AB1387" s="34"/>
      <c r="AC1387" s="34"/>
      <c r="AD1387" s="34"/>
      <c r="AE1387" s="34"/>
      <c r="AF1387" s="34"/>
      <c r="AG1387" s="34"/>
    </row>
    <row r="1388" spans="2:33" x14ac:dyDescent="0.75">
      <c r="B1388" s="6" t="s">
        <v>10</v>
      </c>
      <c r="C1388" s="6">
        <v>1384</v>
      </c>
      <c r="D1388" s="6">
        <v>362</v>
      </c>
      <c r="E1388" s="6">
        <f t="shared" si="273"/>
        <v>9.1388888888888875</v>
      </c>
      <c r="F1388" s="12">
        <v>32.9</v>
      </c>
      <c r="G1388" s="12">
        <f t="shared" si="280"/>
        <v>0.875</v>
      </c>
      <c r="H1388" s="12">
        <f t="shared" si="274"/>
        <v>3.1500000000000004</v>
      </c>
      <c r="I1388" s="12">
        <f>'Vehicle Data'!$B$6*'WLTP Calculations'!G1388</f>
        <v>256.10025000000002</v>
      </c>
      <c r="J1388" s="12">
        <f>'Vehicle Data'!$B$6*9.81*'Vehicle Data'!$B$8</f>
        <v>57.42499320000001</v>
      </c>
      <c r="K1388" s="12">
        <f>0.5*(1.225*'Vehicle Data'!B$9*'Vehicle Data'!B$7*'WLTP Calculations'!F1388)</f>
        <v>3.9899475</v>
      </c>
      <c r="L1388" s="12">
        <f t="shared" si="281"/>
        <v>0.31751519070000006</v>
      </c>
      <c r="M1388" s="12">
        <f t="shared" si="282"/>
        <v>2.9017360483416668</v>
      </c>
      <c r="N1388" s="12">
        <f t="shared" si="283"/>
        <v>2.5199337985115751</v>
      </c>
      <c r="O1388" s="12">
        <f t="shared" si="275"/>
        <v>914.73596885970176</v>
      </c>
      <c r="P1388" s="12">
        <f t="shared" si="276"/>
        <v>0</v>
      </c>
      <c r="Q1388" s="9">
        <f t="shared" si="284"/>
        <v>258889.80790335219</v>
      </c>
      <c r="R1388" s="9">
        <f t="shared" si="277"/>
        <v>258.88980790335222</v>
      </c>
      <c r="S1388" s="9">
        <f t="shared" si="285"/>
        <v>84524.265802752154</v>
      </c>
      <c r="T1388" s="38">
        <f t="shared" si="278"/>
        <v>84.524265802752154</v>
      </c>
      <c r="U1388" s="38">
        <f t="shared" si="279"/>
        <v>5494.0772771788897</v>
      </c>
      <c r="V1388" s="34"/>
      <c r="W1388" s="34"/>
      <c r="X1388" s="34"/>
      <c r="Y1388" s="34"/>
      <c r="Z1388" s="34"/>
      <c r="AA1388" s="34"/>
      <c r="AB1388" s="34"/>
      <c r="AC1388" s="34"/>
      <c r="AD1388" s="34"/>
      <c r="AE1388" s="34"/>
      <c r="AF1388" s="34"/>
      <c r="AG1388" s="34"/>
    </row>
    <row r="1389" spans="2:33" x14ac:dyDescent="0.75">
      <c r="B1389" s="6" t="s">
        <v>10</v>
      </c>
      <c r="C1389" s="6">
        <v>1385</v>
      </c>
      <c r="D1389" s="6">
        <v>363</v>
      </c>
      <c r="E1389" s="6">
        <f t="shared" si="273"/>
        <v>9.8888888888888893</v>
      </c>
      <c r="F1389" s="12">
        <v>35.6</v>
      </c>
      <c r="G1389" s="12">
        <f t="shared" si="280"/>
        <v>0.52777777777777857</v>
      </c>
      <c r="H1389" s="12">
        <f t="shared" si="274"/>
        <v>1.9000000000000021</v>
      </c>
      <c r="I1389" s="12">
        <f>'Vehicle Data'!$B$6*'WLTP Calculations'!G1389</f>
        <v>154.47316666666691</v>
      </c>
      <c r="J1389" s="12">
        <f>'Vehicle Data'!$B$6*9.81*'Vehicle Data'!$B$8</f>
        <v>57.42499320000001</v>
      </c>
      <c r="K1389" s="12">
        <f>0.5*(1.225*'Vehicle Data'!B$9*'Vehicle Data'!B$7*'WLTP Calculations'!F1389)</f>
        <v>4.3173900000000005</v>
      </c>
      <c r="L1389" s="12">
        <f t="shared" si="281"/>
        <v>0.21621554986666691</v>
      </c>
      <c r="M1389" s="12">
        <f t="shared" si="282"/>
        <v>2.1381315486814838</v>
      </c>
      <c r="N1389" s="12">
        <f t="shared" si="283"/>
        <v>1.798873066265279</v>
      </c>
      <c r="O1389" s="12">
        <f t="shared" si="275"/>
        <v>654.7897961205615</v>
      </c>
      <c r="P1389" s="12">
        <f t="shared" si="276"/>
        <v>0</v>
      </c>
      <c r="Q1389" s="9">
        <f t="shared" si="284"/>
        <v>259544.59769947277</v>
      </c>
      <c r="R1389" s="9">
        <f t="shared" si="277"/>
        <v>259.54459769947277</v>
      </c>
      <c r="S1389" s="9">
        <f t="shared" si="285"/>
        <v>84524.265802752154</v>
      </c>
      <c r="T1389" s="38">
        <f t="shared" si="278"/>
        <v>84.524265802752154</v>
      </c>
      <c r="U1389" s="38">
        <f t="shared" si="279"/>
        <v>5494.0772771788897</v>
      </c>
      <c r="V1389" s="34"/>
      <c r="W1389" s="34"/>
      <c r="X1389" s="34"/>
      <c r="Y1389" s="34"/>
      <c r="Z1389" s="34"/>
      <c r="AA1389" s="34"/>
      <c r="AB1389" s="34"/>
      <c r="AC1389" s="34"/>
      <c r="AD1389" s="34"/>
      <c r="AE1389" s="34"/>
      <c r="AF1389" s="34"/>
      <c r="AG1389" s="34"/>
    </row>
    <row r="1390" spans="2:33" x14ac:dyDescent="0.75">
      <c r="B1390" s="6" t="s">
        <v>10</v>
      </c>
      <c r="C1390" s="6">
        <v>1386</v>
      </c>
      <c r="D1390" s="6">
        <v>364</v>
      </c>
      <c r="E1390" s="6">
        <f t="shared" si="273"/>
        <v>10.194444444444445</v>
      </c>
      <c r="F1390" s="12">
        <v>36.700000000000003</v>
      </c>
      <c r="G1390" s="12">
        <f t="shared" si="280"/>
        <v>0.27777777777777768</v>
      </c>
      <c r="H1390" s="12">
        <f t="shared" si="274"/>
        <v>1</v>
      </c>
      <c r="I1390" s="12">
        <f>'Vehicle Data'!$B$6*'WLTP Calculations'!G1390</f>
        <v>81.301666666666648</v>
      </c>
      <c r="J1390" s="12">
        <f>'Vehicle Data'!$B$6*9.81*'Vehicle Data'!$B$8</f>
        <v>57.42499320000001</v>
      </c>
      <c r="K1390" s="12">
        <f>0.5*(1.225*'Vehicle Data'!B$9*'Vehicle Data'!B$7*'WLTP Calculations'!F1390)</f>
        <v>4.4507925000000004</v>
      </c>
      <c r="L1390" s="12">
        <f t="shared" si="281"/>
        <v>0.14317745236666668</v>
      </c>
      <c r="M1390" s="12">
        <f t="shared" si="282"/>
        <v>1.4596145838490742</v>
      </c>
      <c r="N1390" s="12">
        <f t="shared" si="283"/>
        <v>1.6266831375245374</v>
      </c>
      <c r="O1390" s="12">
        <f t="shared" si="275"/>
        <v>593.73934519645616</v>
      </c>
      <c r="P1390" s="12">
        <f t="shared" si="276"/>
        <v>0</v>
      </c>
      <c r="Q1390" s="9">
        <f t="shared" si="284"/>
        <v>260138.33704466923</v>
      </c>
      <c r="R1390" s="9">
        <f t="shared" si="277"/>
        <v>260.13833704466924</v>
      </c>
      <c r="S1390" s="9">
        <f t="shared" si="285"/>
        <v>84524.265802752154</v>
      </c>
      <c r="T1390" s="38">
        <f t="shared" si="278"/>
        <v>84.524265802752154</v>
      </c>
      <c r="U1390" s="38">
        <f t="shared" si="279"/>
        <v>5494.0772771788897</v>
      </c>
      <c r="V1390" s="34"/>
      <c r="W1390" s="34"/>
      <c r="X1390" s="34"/>
      <c r="Y1390" s="34"/>
      <c r="Z1390" s="34"/>
      <c r="AA1390" s="34"/>
      <c r="AB1390" s="34"/>
      <c r="AC1390" s="34"/>
      <c r="AD1390" s="34"/>
      <c r="AE1390" s="34"/>
      <c r="AF1390" s="34"/>
      <c r="AG1390" s="34"/>
    </row>
    <row r="1391" spans="2:33" x14ac:dyDescent="0.75">
      <c r="B1391" s="6" t="s">
        <v>10</v>
      </c>
      <c r="C1391" s="6">
        <v>1387</v>
      </c>
      <c r="D1391" s="6">
        <v>365</v>
      </c>
      <c r="E1391" s="6">
        <f t="shared" si="273"/>
        <v>10.444444444444445</v>
      </c>
      <c r="F1391" s="12">
        <v>37.6</v>
      </c>
      <c r="G1391" s="12">
        <f t="shared" si="280"/>
        <v>0.375</v>
      </c>
      <c r="H1391" s="12">
        <f t="shared" si="274"/>
        <v>1.3499999999999979</v>
      </c>
      <c r="I1391" s="12">
        <f>'Vehicle Data'!$B$6*'WLTP Calculations'!G1391</f>
        <v>109.75725000000001</v>
      </c>
      <c r="J1391" s="12">
        <f>'Vehicle Data'!$B$6*9.81*'Vehicle Data'!$B$8</f>
        <v>57.42499320000001</v>
      </c>
      <c r="K1391" s="12">
        <f>0.5*(1.225*'Vehicle Data'!B$9*'Vehicle Data'!B$7*'WLTP Calculations'!F1391)</f>
        <v>4.5599400000000001</v>
      </c>
      <c r="L1391" s="12">
        <f t="shared" si="281"/>
        <v>0.17174218320000004</v>
      </c>
      <c r="M1391" s="12">
        <f t="shared" si="282"/>
        <v>1.7937516912000004</v>
      </c>
      <c r="N1391" s="12">
        <f t="shared" si="283"/>
        <v>2.3272726614907406</v>
      </c>
      <c r="O1391" s="12">
        <f t="shared" si="275"/>
        <v>851.78179410561108</v>
      </c>
      <c r="P1391" s="12">
        <f t="shared" si="276"/>
        <v>0</v>
      </c>
      <c r="Q1391" s="9">
        <f t="shared" si="284"/>
        <v>260990.11883877483</v>
      </c>
      <c r="R1391" s="9">
        <f t="shared" si="277"/>
        <v>260.99011883877483</v>
      </c>
      <c r="S1391" s="9">
        <f t="shared" si="285"/>
        <v>84524.265802752154</v>
      </c>
      <c r="T1391" s="38">
        <f t="shared" si="278"/>
        <v>84.524265802752154</v>
      </c>
      <c r="U1391" s="38">
        <f t="shared" si="279"/>
        <v>5494.0772771788897</v>
      </c>
      <c r="V1391" s="34"/>
      <c r="W1391" s="34"/>
      <c r="X1391" s="34"/>
      <c r="Y1391" s="34"/>
      <c r="Z1391" s="34"/>
      <c r="AA1391" s="34"/>
      <c r="AB1391" s="34"/>
      <c r="AC1391" s="34"/>
      <c r="AD1391" s="34"/>
      <c r="AE1391" s="34"/>
      <c r="AF1391" s="34"/>
      <c r="AG1391" s="34"/>
    </row>
    <row r="1392" spans="2:33" x14ac:dyDescent="0.75">
      <c r="B1392" s="6" t="s">
        <v>10</v>
      </c>
      <c r="C1392" s="6">
        <v>1388</v>
      </c>
      <c r="D1392" s="6">
        <v>366</v>
      </c>
      <c r="E1392" s="6">
        <f t="shared" si="273"/>
        <v>10.944444444444445</v>
      </c>
      <c r="F1392" s="12">
        <v>39.4</v>
      </c>
      <c r="G1392" s="12">
        <f t="shared" si="280"/>
        <v>0.68055555555555536</v>
      </c>
      <c r="H1392" s="12">
        <f t="shared" si="274"/>
        <v>2.4499999999999993</v>
      </c>
      <c r="I1392" s="12">
        <f>'Vehicle Data'!$B$6*'WLTP Calculations'!G1392</f>
        <v>199.18908333333329</v>
      </c>
      <c r="J1392" s="12">
        <f>'Vehicle Data'!$B$6*9.81*'Vehicle Data'!$B$8</f>
        <v>57.42499320000001</v>
      </c>
      <c r="K1392" s="12">
        <f>0.5*(1.225*'Vehicle Data'!B$9*'Vehicle Data'!B$7*'WLTP Calculations'!F1392)</f>
        <v>4.7782350000000005</v>
      </c>
      <c r="L1392" s="12">
        <f t="shared" si="281"/>
        <v>0.26139231153333325</v>
      </c>
      <c r="M1392" s="12">
        <f t="shared" si="282"/>
        <v>2.8607936317814806</v>
      </c>
      <c r="N1392" s="12">
        <f t="shared" si="283"/>
        <v>3.5034529461800914</v>
      </c>
      <c r="O1392" s="12">
        <f t="shared" si="275"/>
        <v>1285.7672312480936</v>
      </c>
      <c r="P1392" s="12">
        <f t="shared" si="276"/>
        <v>0</v>
      </c>
      <c r="Q1392" s="9">
        <f t="shared" si="284"/>
        <v>262275.88607002294</v>
      </c>
      <c r="R1392" s="9">
        <f t="shared" si="277"/>
        <v>262.27588607002292</v>
      </c>
      <c r="S1392" s="9">
        <f t="shared" si="285"/>
        <v>84524.265802752154</v>
      </c>
      <c r="T1392" s="38">
        <f t="shared" si="278"/>
        <v>84.524265802752154</v>
      </c>
      <c r="U1392" s="38">
        <f t="shared" si="279"/>
        <v>5494.0772771788897</v>
      </c>
      <c r="V1392" s="34"/>
      <c r="W1392" s="34"/>
      <c r="X1392" s="34"/>
      <c r="Y1392" s="34"/>
      <c r="Z1392" s="34"/>
      <c r="AA1392" s="34"/>
      <c r="AB1392" s="34"/>
      <c r="AC1392" s="34"/>
      <c r="AD1392" s="34"/>
      <c r="AE1392" s="34"/>
      <c r="AF1392" s="34"/>
      <c r="AG1392" s="34"/>
    </row>
    <row r="1393" spans="2:33" x14ac:dyDescent="0.75">
      <c r="B1393" s="6" t="s">
        <v>10</v>
      </c>
      <c r="C1393" s="6">
        <v>1389</v>
      </c>
      <c r="D1393" s="6">
        <v>367</v>
      </c>
      <c r="E1393" s="6">
        <f t="shared" si="273"/>
        <v>11.805555555555555</v>
      </c>
      <c r="F1393" s="12">
        <v>42.5</v>
      </c>
      <c r="G1393" s="12">
        <f t="shared" si="280"/>
        <v>0.98611111111111072</v>
      </c>
      <c r="H1393" s="12">
        <f t="shared" si="274"/>
        <v>3.5500000000000007</v>
      </c>
      <c r="I1393" s="12">
        <f>'Vehicle Data'!$B$6*'WLTP Calculations'!G1393</f>
        <v>288.62091666666657</v>
      </c>
      <c r="J1393" s="12">
        <f>'Vehicle Data'!$B$6*9.81*'Vehicle Data'!$B$8</f>
        <v>57.42499320000001</v>
      </c>
      <c r="K1393" s="12">
        <f>0.5*(1.225*'Vehicle Data'!B$9*'Vehicle Data'!B$7*'WLTP Calculations'!F1393)</f>
        <v>5.1541874999999999</v>
      </c>
      <c r="L1393" s="12">
        <f t="shared" si="281"/>
        <v>0.35120009736666657</v>
      </c>
      <c r="M1393" s="12">
        <f t="shared" si="282"/>
        <v>4.1461122605787022</v>
      </c>
      <c r="N1393" s="12">
        <f t="shared" si="283"/>
        <v>4.501878342449074</v>
      </c>
      <c r="O1393" s="12">
        <f t="shared" si="275"/>
        <v>1656.6912300212593</v>
      </c>
      <c r="P1393" s="12">
        <f t="shared" si="276"/>
        <v>0</v>
      </c>
      <c r="Q1393" s="9">
        <f t="shared" si="284"/>
        <v>263932.57730004418</v>
      </c>
      <c r="R1393" s="9">
        <f t="shared" si="277"/>
        <v>263.93257730004416</v>
      </c>
      <c r="S1393" s="9">
        <f t="shared" si="285"/>
        <v>84524.265802752154</v>
      </c>
      <c r="T1393" s="38">
        <f t="shared" si="278"/>
        <v>84.524265802752154</v>
      </c>
      <c r="U1393" s="38">
        <f t="shared" si="279"/>
        <v>5494.0772771788897</v>
      </c>
      <c r="V1393" s="34"/>
      <c r="W1393" s="34"/>
      <c r="X1393" s="34"/>
      <c r="Y1393" s="34"/>
      <c r="Z1393" s="34"/>
      <c r="AA1393" s="34"/>
      <c r="AB1393" s="34"/>
      <c r="AC1393" s="34"/>
      <c r="AD1393" s="34"/>
      <c r="AE1393" s="34"/>
      <c r="AF1393" s="34"/>
      <c r="AG1393" s="34"/>
    </row>
    <row r="1394" spans="2:33" x14ac:dyDescent="0.75">
      <c r="B1394" s="6" t="s">
        <v>10</v>
      </c>
      <c r="C1394" s="6">
        <v>1390</v>
      </c>
      <c r="D1394" s="6">
        <v>368</v>
      </c>
      <c r="E1394" s="6">
        <f t="shared" si="273"/>
        <v>12.916666666666666</v>
      </c>
      <c r="F1394" s="12">
        <v>46.5</v>
      </c>
      <c r="G1394" s="12">
        <f t="shared" si="280"/>
        <v>1.0694444444444446</v>
      </c>
      <c r="H1394" s="12">
        <f t="shared" si="274"/>
        <v>3.8500000000000014</v>
      </c>
      <c r="I1394" s="12">
        <f>'Vehicle Data'!$B$6*'WLTP Calculations'!G1394</f>
        <v>313.01141666666678</v>
      </c>
      <c r="J1394" s="12">
        <f>'Vehicle Data'!$B$6*9.81*'Vehicle Data'!$B$8</f>
        <v>57.42499320000001</v>
      </c>
      <c r="K1394" s="12">
        <f>0.5*(1.225*'Vehicle Data'!B$9*'Vehicle Data'!B$7*'WLTP Calculations'!F1394)</f>
        <v>5.6392875</v>
      </c>
      <c r="L1394" s="12">
        <f t="shared" si="281"/>
        <v>0.37607569736666679</v>
      </c>
      <c r="M1394" s="12">
        <f t="shared" si="282"/>
        <v>4.8576444243194459</v>
      </c>
      <c r="N1394" s="12">
        <f t="shared" si="283"/>
        <v>4.6572368037763905</v>
      </c>
      <c r="O1394" s="12">
        <f t="shared" si="275"/>
        <v>1718.5203805934882</v>
      </c>
      <c r="P1394" s="12">
        <f t="shared" si="276"/>
        <v>0</v>
      </c>
      <c r="Q1394" s="9">
        <f t="shared" si="284"/>
        <v>265651.09768063767</v>
      </c>
      <c r="R1394" s="9">
        <f t="shared" si="277"/>
        <v>265.65109768063769</v>
      </c>
      <c r="S1394" s="9">
        <f t="shared" si="285"/>
        <v>84524.265802752154</v>
      </c>
      <c r="T1394" s="38">
        <f t="shared" si="278"/>
        <v>84.524265802752154</v>
      </c>
      <c r="U1394" s="38">
        <f t="shared" si="279"/>
        <v>5494.0772771788897</v>
      </c>
      <c r="V1394" s="34"/>
      <c r="W1394" s="34"/>
      <c r="X1394" s="34"/>
      <c r="Y1394" s="34"/>
      <c r="Z1394" s="34"/>
      <c r="AA1394" s="34"/>
      <c r="AB1394" s="34"/>
      <c r="AC1394" s="34"/>
      <c r="AD1394" s="34"/>
      <c r="AE1394" s="34"/>
      <c r="AF1394" s="34"/>
      <c r="AG1394" s="34"/>
    </row>
    <row r="1395" spans="2:33" x14ac:dyDescent="0.75">
      <c r="B1395" s="6" t="s">
        <v>10</v>
      </c>
      <c r="C1395" s="6">
        <v>1391</v>
      </c>
      <c r="D1395" s="6">
        <v>369</v>
      </c>
      <c r="E1395" s="6">
        <f t="shared" si="273"/>
        <v>13.944444444444445</v>
      </c>
      <c r="F1395" s="12">
        <v>50.2</v>
      </c>
      <c r="G1395" s="12">
        <f t="shared" si="280"/>
        <v>0.875</v>
      </c>
      <c r="H1395" s="12">
        <f t="shared" si="274"/>
        <v>3.1499999999999986</v>
      </c>
      <c r="I1395" s="12">
        <f>'Vehicle Data'!$B$6*'WLTP Calculations'!G1395</f>
        <v>256.10025000000002</v>
      </c>
      <c r="J1395" s="12">
        <f>'Vehicle Data'!$B$6*9.81*'Vehicle Data'!$B$8</f>
        <v>57.42499320000001</v>
      </c>
      <c r="K1395" s="12">
        <f>0.5*(1.225*'Vehicle Data'!B$9*'Vehicle Data'!B$7*'WLTP Calculations'!F1395)</f>
        <v>6.0880050000000008</v>
      </c>
      <c r="L1395" s="12">
        <f t="shared" si="281"/>
        <v>0.31961324820000003</v>
      </c>
      <c r="M1395" s="12">
        <f t="shared" si="282"/>
        <v>4.4568291832333342</v>
      </c>
      <c r="N1395" s="12">
        <f t="shared" si="283"/>
        <v>3.9187239439722212</v>
      </c>
      <c r="O1395" s="12">
        <f t="shared" si="275"/>
        <v>1449.9278592697219</v>
      </c>
      <c r="P1395" s="12">
        <f t="shared" si="276"/>
        <v>0</v>
      </c>
      <c r="Q1395" s="9">
        <f t="shared" si="284"/>
        <v>267101.02553990739</v>
      </c>
      <c r="R1395" s="9">
        <f t="shared" si="277"/>
        <v>267.10102553990737</v>
      </c>
      <c r="S1395" s="9">
        <f t="shared" si="285"/>
        <v>84524.265802752154</v>
      </c>
      <c r="T1395" s="38">
        <f t="shared" si="278"/>
        <v>84.524265802752154</v>
      </c>
      <c r="U1395" s="38">
        <f t="shared" si="279"/>
        <v>5494.0772771788897</v>
      </c>
      <c r="V1395" s="34"/>
      <c r="W1395" s="34"/>
      <c r="X1395" s="34"/>
      <c r="Y1395" s="34"/>
      <c r="Z1395" s="34"/>
      <c r="AA1395" s="34"/>
      <c r="AB1395" s="34"/>
      <c r="AC1395" s="34"/>
      <c r="AD1395" s="34"/>
      <c r="AE1395" s="34"/>
      <c r="AF1395" s="34"/>
      <c r="AG1395" s="34"/>
    </row>
    <row r="1396" spans="2:33" x14ac:dyDescent="0.75">
      <c r="B1396" s="6" t="s">
        <v>10</v>
      </c>
      <c r="C1396" s="6">
        <v>1392</v>
      </c>
      <c r="D1396" s="6">
        <v>370</v>
      </c>
      <c r="E1396" s="6">
        <f t="shared" si="273"/>
        <v>14.666666666666666</v>
      </c>
      <c r="F1396" s="12">
        <v>52.8</v>
      </c>
      <c r="G1396" s="12">
        <f t="shared" si="280"/>
        <v>0.56944444444444375</v>
      </c>
      <c r="H1396" s="12">
        <f t="shared" si="274"/>
        <v>2.0499999999999972</v>
      </c>
      <c r="I1396" s="12">
        <f>'Vehicle Data'!$B$6*'WLTP Calculations'!G1396</f>
        <v>166.66841666666647</v>
      </c>
      <c r="J1396" s="12">
        <f>'Vehicle Data'!$B$6*9.81*'Vehicle Data'!$B$8</f>
        <v>57.42499320000001</v>
      </c>
      <c r="K1396" s="12">
        <f>0.5*(1.225*'Vehicle Data'!B$9*'Vehicle Data'!B$7*'WLTP Calculations'!F1396)</f>
        <v>6.4033199999999999</v>
      </c>
      <c r="L1396" s="12">
        <f t="shared" si="281"/>
        <v>0.2304967298666665</v>
      </c>
      <c r="M1396" s="12">
        <f t="shared" si="282"/>
        <v>3.3806187047111087</v>
      </c>
      <c r="N1396" s="12">
        <f t="shared" si="283"/>
        <v>2.8168607107597214</v>
      </c>
      <c r="O1396" s="12">
        <f t="shared" si="275"/>
        <v>1045.0553236918568</v>
      </c>
      <c r="P1396" s="12">
        <f t="shared" si="276"/>
        <v>0</v>
      </c>
      <c r="Q1396" s="9">
        <f t="shared" si="284"/>
        <v>268146.08086359926</v>
      </c>
      <c r="R1396" s="9">
        <f t="shared" si="277"/>
        <v>268.14608086359925</v>
      </c>
      <c r="S1396" s="9">
        <f t="shared" si="285"/>
        <v>84524.265802752154</v>
      </c>
      <c r="T1396" s="38">
        <f t="shared" si="278"/>
        <v>84.524265802752154</v>
      </c>
      <c r="U1396" s="38">
        <f t="shared" si="279"/>
        <v>5494.0772771788897</v>
      </c>
      <c r="V1396" s="34"/>
      <c r="W1396" s="34"/>
      <c r="X1396" s="34"/>
      <c r="Y1396" s="34"/>
      <c r="Z1396" s="34"/>
      <c r="AA1396" s="34"/>
      <c r="AB1396" s="34"/>
      <c r="AC1396" s="34"/>
      <c r="AD1396" s="34"/>
      <c r="AE1396" s="34"/>
      <c r="AF1396" s="34"/>
      <c r="AG1396" s="34"/>
    </row>
    <row r="1397" spans="2:33" x14ac:dyDescent="0.75">
      <c r="B1397" s="6" t="s">
        <v>10</v>
      </c>
      <c r="C1397" s="6">
        <v>1393</v>
      </c>
      <c r="D1397" s="6">
        <v>371</v>
      </c>
      <c r="E1397" s="6">
        <f t="shared" si="273"/>
        <v>15.083333333333332</v>
      </c>
      <c r="F1397" s="12">
        <v>54.3</v>
      </c>
      <c r="G1397" s="12">
        <f t="shared" si="280"/>
        <v>0.29166666666666696</v>
      </c>
      <c r="H1397" s="12">
        <f t="shared" si="274"/>
        <v>1.0500000000000007</v>
      </c>
      <c r="I1397" s="12">
        <f>'Vehicle Data'!$B$6*'WLTP Calculations'!G1397</f>
        <v>85.366750000000096</v>
      </c>
      <c r="J1397" s="12">
        <f>'Vehicle Data'!$B$6*9.81*'Vehicle Data'!$B$8</f>
        <v>57.42499320000001</v>
      </c>
      <c r="K1397" s="12">
        <f>0.5*(1.225*'Vehicle Data'!B$9*'Vehicle Data'!B$7*'WLTP Calculations'!F1397)</f>
        <v>6.5852325</v>
      </c>
      <c r="L1397" s="12">
        <f t="shared" si="281"/>
        <v>0.14937697570000008</v>
      </c>
      <c r="M1397" s="12">
        <f t="shared" si="282"/>
        <v>2.2531027168083342</v>
      </c>
      <c r="N1397" s="12">
        <f t="shared" si="283"/>
        <v>1.8011617249916685</v>
      </c>
      <c r="O1397" s="12">
        <f t="shared" si="275"/>
        <v>670.03216169690063</v>
      </c>
      <c r="P1397" s="12">
        <f t="shared" si="276"/>
        <v>0</v>
      </c>
      <c r="Q1397" s="9">
        <f t="shared" si="284"/>
        <v>268816.11302529613</v>
      </c>
      <c r="R1397" s="9">
        <f t="shared" si="277"/>
        <v>268.81611302529615</v>
      </c>
      <c r="S1397" s="9">
        <f t="shared" si="285"/>
        <v>84524.265802752154</v>
      </c>
      <c r="T1397" s="38">
        <f t="shared" si="278"/>
        <v>84.524265802752154</v>
      </c>
      <c r="U1397" s="38">
        <f t="shared" si="279"/>
        <v>5494.0772771788897</v>
      </c>
      <c r="V1397" s="34"/>
      <c r="W1397" s="34"/>
      <c r="X1397" s="34"/>
      <c r="Y1397" s="34"/>
      <c r="Z1397" s="34"/>
      <c r="AA1397" s="34"/>
      <c r="AB1397" s="34"/>
      <c r="AC1397" s="34"/>
      <c r="AD1397" s="34"/>
      <c r="AE1397" s="34"/>
      <c r="AF1397" s="34"/>
      <c r="AG1397" s="34"/>
    </row>
    <row r="1398" spans="2:33" x14ac:dyDescent="0.75">
      <c r="B1398" s="6" t="s">
        <v>10</v>
      </c>
      <c r="C1398" s="6">
        <v>1394</v>
      </c>
      <c r="D1398" s="6">
        <v>372</v>
      </c>
      <c r="E1398" s="6">
        <f t="shared" si="273"/>
        <v>15.25</v>
      </c>
      <c r="F1398" s="12">
        <v>54.9</v>
      </c>
      <c r="G1398" s="12">
        <f t="shared" si="280"/>
        <v>8.3333333333333925E-2</v>
      </c>
      <c r="H1398" s="12">
        <f t="shared" si="274"/>
        <v>0.30000000000000071</v>
      </c>
      <c r="I1398" s="12">
        <f>'Vehicle Data'!$B$6*'WLTP Calculations'!G1398</f>
        <v>24.390500000000177</v>
      </c>
      <c r="J1398" s="12">
        <f>'Vehicle Data'!$B$6*9.81*'Vehicle Data'!$B$8</f>
        <v>57.42499320000001</v>
      </c>
      <c r="K1398" s="12">
        <f>0.5*(1.225*'Vehicle Data'!B$9*'Vehicle Data'!B$7*'WLTP Calculations'!F1398)</f>
        <v>6.6579975000000005</v>
      </c>
      <c r="L1398" s="12">
        <f t="shared" si="281"/>
        <v>8.8473490700000185E-2</v>
      </c>
      <c r="M1398" s="12">
        <f t="shared" si="282"/>
        <v>1.3492207331750028</v>
      </c>
      <c r="N1398" s="12">
        <f t="shared" si="283"/>
        <v>1.1012506498416683</v>
      </c>
      <c r="O1398" s="12">
        <f t="shared" si="275"/>
        <v>410.76649239094229</v>
      </c>
      <c r="P1398" s="12">
        <f t="shared" si="276"/>
        <v>0</v>
      </c>
      <c r="Q1398" s="9">
        <f t="shared" si="284"/>
        <v>269226.87951768708</v>
      </c>
      <c r="R1398" s="9">
        <f t="shared" si="277"/>
        <v>269.22687951768705</v>
      </c>
      <c r="S1398" s="9">
        <f t="shared" si="285"/>
        <v>84524.265802752154</v>
      </c>
      <c r="T1398" s="38">
        <f t="shared" si="278"/>
        <v>84.524265802752154</v>
      </c>
      <c r="U1398" s="38">
        <f t="shared" si="279"/>
        <v>5494.0772771788897</v>
      </c>
      <c r="V1398" s="34"/>
      <c r="W1398" s="34"/>
      <c r="X1398" s="34"/>
      <c r="Y1398" s="34"/>
      <c r="Z1398" s="34"/>
      <c r="AA1398" s="34"/>
      <c r="AB1398" s="34"/>
      <c r="AC1398" s="34"/>
      <c r="AD1398" s="34"/>
      <c r="AE1398" s="34"/>
      <c r="AF1398" s="34"/>
      <c r="AG1398" s="34"/>
    </row>
    <row r="1399" spans="2:33" x14ac:dyDescent="0.75">
      <c r="B1399" s="6" t="s">
        <v>10</v>
      </c>
      <c r="C1399" s="6">
        <v>1395</v>
      </c>
      <c r="D1399" s="6">
        <v>373</v>
      </c>
      <c r="E1399" s="6">
        <f t="shared" si="273"/>
        <v>15.25</v>
      </c>
      <c r="F1399" s="12">
        <v>54.9</v>
      </c>
      <c r="G1399" s="12">
        <f t="shared" si="280"/>
        <v>-2.7777777777777679E-2</v>
      </c>
      <c r="H1399" s="12">
        <f t="shared" si="274"/>
        <v>-9.9999999999997868E-2</v>
      </c>
      <c r="I1399" s="12">
        <f>'Vehicle Data'!$B$6*'WLTP Calculations'!G1399</f>
        <v>-8.1301666666666392</v>
      </c>
      <c r="J1399" s="12">
        <f>'Vehicle Data'!$B$6*9.81*'Vehicle Data'!$B$8</f>
        <v>57.42499320000001</v>
      </c>
      <c r="K1399" s="12">
        <f>0.5*(1.225*'Vehicle Data'!B$9*'Vehicle Data'!B$7*'WLTP Calculations'!F1399)</f>
        <v>6.6579975000000005</v>
      </c>
      <c r="L1399" s="12">
        <f t="shared" si="281"/>
        <v>5.5952824033333369E-2</v>
      </c>
      <c r="M1399" s="12">
        <f t="shared" si="282"/>
        <v>0.85328056650833384</v>
      </c>
      <c r="N1399" s="12">
        <f t="shared" si="283"/>
        <v>0.66624200216018636</v>
      </c>
      <c r="O1399" s="12">
        <f t="shared" si="275"/>
        <v>249.17450880790969</v>
      </c>
      <c r="P1399" s="12">
        <f t="shared" si="276"/>
        <v>0</v>
      </c>
      <c r="Q1399" s="9">
        <f t="shared" si="284"/>
        <v>269476.05402649497</v>
      </c>
      <c r="R1399" s="9">
        <f t="shared" si="277"/>
        <v>269.47605402649498</v>
      </c>
      <c r="S1399" s="9">
        <f t="shared" si="285"/>
        <v>84524.265802752154</v>
      </c>
      <c r="T1399" s="38">
        <f t="shared" si="278"/>
        <v>84.524265802752154</v>
      </c>
      <c r="U1399" s="38">
        <f t="shared" si="279"/>
        <v>5494.0772771788897</v>
      </c>
      <c r="V1399" s="34"/>
      <c r="W1399" s="34"/>
      <c r="X1399" s="34"/>
      <c r="Y1399" s="34"/>
      <c r="Z1399" s="34"/>
      <c r="AA1399" s="34"/>
      <c r="AB1399" s="34"/>
      <c r="AC1399" s="34"/>
      <c r="AD1399" s="34"/>
      <c r="AE1399" s="34"/>
      <c r="AF1399" s="34"/>
      <c r="AG1399" s="34"/>
    </row>
    <row r="1400" spans="2:33" x14ac:dyDescent="0.75">
      <c r="B1400" s="6" t="s">
        <v>10</v>
      </c>
      <c r="C1400" s="6">
        <v>1396</v>
      </c>
      <c r="D1400" s="6">
        <v>374</v>
      </c>
      <c r="E1400" s="6">
        <f t="shared" si="273"/>
        <v>15.194444444444445</v>
      </c>
      <c r="F1400" s="12">
        <v>54.7</v>
      </c>
      <c r="G1400" s="12">
        <f t="shared" si="280"/>
        <v>-0.11111111111111072</v>
      </c>
      <c r="H1400" s="12">
        <f t="shared" si="274"/>
        <v>-0.39999999999999858</v>
      </c>
      <c r="I1400" s="12">
        <f>'Vehicle Data'!$B$6*'WLTP Calculations'!G1400</f>
        <v>-32.520666666666557</v>
      </c>
      <c r="J1400" s="12">
        <f>'Vehicle Data'!$B$6*9.81*'Vehicle Data'!$B$8</f>
        <v>57.42499320000001</v>
      </c>
      <c r="K1400" s="12">
        <f>0.5*(1.225*'Vehicle Data'!B$9*'Vehicle Data'!B$7*'WLTP Calculations'!F1400)</f>
        <v>6.6337425000000012</v>
      </c>
      <c r="L1400" s="12">
        <f t="shared" si="281"/>
        <v>3.1538069033333456E-2</v>
      </c>
      <c r="M1400" s="12">
        <f t="shared" si="282"/>
        <v>0.47920343781203889</v>
      </c>
      <c r="N1400" s="12">
        <f t="shared" si="283"/>
        <v>0.26221642583240901</v>
      </c>
      <c r="O1400" s="12">
        <f t="shared" si="275"/>
        <v>98.331159687153374</v>
      </c>
      <c r="P1400" s="12">
        <f t="shared" si="276"/>
        <v>0</v>
      </c>
      <c r="Q1400" s="9">
        <f t="shared" si="284"/>
        <v>269574.3851861821</v>
      </c>
      <c r="R1400" s="9">
        <f t="shared" si="277"/>
        <v>269.5743851861821</v>
      </c>
      <c r="S1400" s="9">
        <f t="shared" si="285"/>
        <v>84524.265802752154</v>
      </c>
      <c r="T1400" s="38">
        <f t="shared" si="278"/>
        <v>84.524265802752154</v>
      </c>
      <c r="U1400" s="38">
        <f t="shared" si="279"/>
        <v>5494.0772771788897</v>
      </c>
      <c r="V1400" s="34"/>
      <c r="W1400" s="34"/>
      <c r="X1400" s="34"/>
      <c r="Y1400" s="34"/>
      <c r="Z1400" s="34"/>
      <c r="AA1400" s="34"/>
      <c r="AB1400" s="34"/>
      <c r="AC1400" s="34"/>
      <c r="AD1400" s="34"/>
      <c r="AE1400" s="34"/>
      <c r="AF1400" s="34"/>
      <c r="AG1400" s="34"/>
    </row>
    <row r="1401" spans="2:33" x14ac:dyDescent="0.75">
      <c r="B1401" s="6" t="s">
        <v>10</v>
      </c>
      <c r="C1401" s="6">
        <v>1397</v>
      </c>
      <c r="D1401" s="6">
        <v>375</v>
      </c>
      <c r="E1401" s="6">
        <f t="shared" si="273"/>
        <v>15.027777777777779</v>
      </c>
      <c r="F1401" s="12">
        <v>54.1</v>
      </c>
      <c r="G1401" s="12">
        <f t="shared" si="280"/>
        <v>-0.20833333333333304</v>
      </c>
      <c r="H1401" s="12">
        <f t="shared" si="274"/>
        <v>-0.75</v>
      </c>
      <c r="I1401" s="12">
        <f>'Vehicle Data'!$B$6*'WLTP Calculations'!G1401</f>
        <v>-60.976249999999922</v>
      </c>
      <c r="J1401" s="12">
        <f>'Vehicle Data'!$B$6*9.81*'Vehicle Data'!$B$8</f>
        <v>57.42499320000001</v>
      </c>
      <c r="K1401" s="12">
        <f>0.5*(1.225*'Vehicle Data'!B$9*'Vehicle Data'!B$7*'WLTP Calculations'!F1401)</f>
        <v>6.5609775000000008</v>
      </c>
      <c r="L1401" s="12">
        <f t="shared" si="281"/>
        <v>3.0097207000000887E-3</v>
      </c>
      <c r="M1401" s="12">
        <f t="shared" si="282"/>
        <v>4.5229413852779114E-2</v>
      </c>
      <c r="N1401" s="12">
        <f t="shared" si="283"/>
        <v>-0.1061355253550936</v>
      </c>
      <c r="O1401" s="12">
        <f t="shared" si="275"/>
        <v>0</v>
      </c>
      <c r="P1401" s="12">
        <f t="shared" si="276"/>
        <v>-39.906957533515197</v>
      </c>
      <c r="Q1401" s="9">
        <f t="shared" si="284"/>
        <v>269574.3851861821</v>
      </c>
      <c r="R1401" s="9">
        <f t="shared" si="277"/>
        <v>269.5743851861821</v>
      </c>
      <c r="S1401" s="9">
        <f t="shared" si="285"/>
        <v>84564.17276028567</v>
      </c>
      <c r="T1401" s="38">
        <f t="shared" si="278"/>
        <v>84.564172760285672</v>
      </c>
      <c r="U1401" s="38">
        <f t="shared" si="279"/>
        <v>5496.6712294185691</v>
      </c>
      <c r="V1401" s="34"/>
      <c r="W1401" s="34"/>
      <c r="X1401" s="34"/>
      <c r="Y1401" s="34"/>
      <c r="Z1401" s="34"/>
      <c r="AA1401" s="34"/>
      <c r="AB1401" s="34"/>
      <c r="AC1401" s="34"/>
      <c r="AD1401" s="34"/>
      <c r="AE1401" s="34"/>
      <c r="AF1401" s="34"/>
      <c r="AG1401" s="34"/>
    </row>
    <row r="1402" spans="2:33" x14ac:dyDescent="0.75">
      <c r="B1402" s="6" t="s">
        <v>10</v>
      </c>
      <c r="C1402" s="6">
        <v>1398</v>
      </c>
      <c r="D1402" s="6">
        <v>376</v>
      </c>
      <c r="E1402" s="6">
        <f t="shared" si="273"/>
        <v>14.777777777777779</v>
      </c>
      <c r="F1402" s="12">
        <v>53.2</v>
      </c>
      <c r="G1402" s="12">
        <f t="shared" si="280"/>
        <v>-0.27777777777777857</v>
      </c>
      <c r="H1402" s="12">
        <f t="shared" si="274"/>
        <v>-1</v>
      </c>
      <c r="I1402" s="12">
        <f>'Vehicle Data'!$B$6*'WLTP Calculations'!G1402</f>
        <v>-81.301666666666904</v>
      </c>
      <c r="J1402" s="12">
        <f>'Vehicle Data'!$B$6*9.81*'Vehicle Data'!$B$8</f>
        <v>57.42499320000001</v>
      </c>
      <c r="K1402" s="12">
        <f>0.5*(1.225*'Vehicle Data'!B$9*'Vehicle Data'!B$7*'WLTP Calculations'!F1402)</f>
        <v>6.4518300000000011</v>
      </c>
      <c r="L1402" s="12">
        <f t="shared" si="281"/>
        <v>-1.7424843466666892E-2</v>
      </c>
      <c r="M1402" s="12">
        <f t="shared" si="282"/>
        <v>-0.25750046456296632</v>
      </c>
      <c r="N1402" s="12">
        <f t="shared" si="283"/>
        <v>-0.40288062439213146</v>
      </c>
      <c r="O1402" s="12">
        <f t="shared" si="275"/>
        <v>0</v>
      </c>
      <c r="P1402" s="12">
        <f t="shared" si="276"/>
        <v>-151.88599539583356</v>
      </c>
      <c r="Q1402" s="9">
        <f t="shared" si="284"/>
        <v>269574.3851861821</v>
      </c>
      <c r="R1402" s="9">
        <f t="shared" si="277"/>
        <v>269.5743851861821</v>
      </c>
      <c r="S1402" s="9">
        <f t="shared" si="285"/>
        <v>84716.058755681501</v>
      </c>
      <c r="T1402" s="38">
        <f t="shared" si="278"/>
        <v>84.716058755681502</v>
      </c>
      <c r="U1402" s="38">
        <f t="shared" si="279"/>
        <v>5506.543819119298</v>
      </c>
      <c r="V1402" s="34"/>
      <c r="W1402" s="34"/>
      <c r="X1402" s="34"/>
      <c r="Y1402" s="34"/>
      <c r="Z1402" s="34"/>
      <c r="AA1402" s="34"/>
      <c r="AB1402" s="34"/>
      <c r="AC1402" s="34"/>
      <c r="AD1402" s="34"/>
      <c r="AE1402" s="34"/>
      <c r="AF1402" s="34"/>
      <c r="AG1402" s="34"/>
    </row>
    <row r="1403" spans="2:33" x14ac:dyDescent="0.75">
      <c r="B1403" s="6" t="s">
        <v>10</v>
      </c>
      <c r="C1403" s="6">
        <v>1399</v>
      </c>
      <c r="D1403" s="6">
        <v>377</v>
      </c>
      <c r="E1403" s="6">
        <f t="shared" si="273"/>
        <v>14.472222222222221</v>
      </c>
      <c r="F1403" s="12">
        <v>52.1</v>
      </c>
      <c r="G1403" s="12">
        <f t="shared" si="280"/>
        <v>-0.34722222222222232</v>
      </c>
      <c r="H1403" s="12">
        <f t="shared" si="274"/>
        <v>-1.25</v>
      </c>
      <c r="I1403" s="12">
        <f>'Vehicle Data'!$B$6*'WLTP Calculations'!G1403</f>
        <v>-101.62708333333337</v>
      </c>
      <c r="J1403" s="12">
        <f>'Vehicle Data'!$B$6*9.81*'Vehicle Data'!$B$8</f>
        <v>57.42499320000001</v>
      </c>
      <c r="K1403" s="12">
        <f>0.5*(1.225*'Vehicle Data'!B$9*'Vehicle Data'!B$7*'WLTP Calculations'!F1403)</f>
        <v>6.3184275000000003</v>
      </c>
      <c r="L1403" s="12">
        <f t="shared" si="281"/>
        <v>-3.7883662633333363E-2</v>
      </c>
      <c r="M1403" s="12">
        <f t="shared" si="282"/>
        <v>-0.54826078422129665</v>
      </c>
      <c r="N1403" s="12">
        <f t="shared" si="283"/>
        <v>-0.6852148948898138</v>
      </c>
      <c r="O1403" s="12">
        <f t="shared" si="275"/>
        <v>0</v>
      </c>
      <c r="P1403" s="12">
        <f t="shared" si="276"/>
        <v>-259.01123026834961</v>
      </c>
      <c r="Q1403" s="9">
        <f t="shared" si="284"/>
        <v>269574.3851861821</v>
      </c>
      <c r="R1403" s="9">
        <f t="shared" si="277"/>
        <v>269.5743851861821</v>
      </c>
      <c r="S1403" s="9">
        <f t="shared" si="285"/>
        <v>84975.069985949856</v>
      </c>
      <c r="T1403" s="38">
        <f t="shared" si="278"/>
        <v>84.975069985949858</v>
      </c>
      <c r="U1403" s="38">
        <f t="shared" si="279"/>
        <v>5523.3795490867406</v>
      </c>
      <c r="V1403" s="34"/>
      <c r="W1403" s="34"/>
      <c r="X1403" s="34"/>
      <c r="Y1403" s="34"/>
      <c r="Z1403" s="34"/>
      <c r="AA1403" s="34"/>
      <c r="AB1403" s="34"/>
      <c r="AC1403" s="34"/>
      <c r="AD1403" s="34"/>
      <c r="AE1403" s="34"/>
      <c r="AF1403" s="34"/>
      <c r="AG1403" s="34"/>
    </row>
    <row r="1404" spans="2:33" x14ac:dyDescent="0.75">
      <c r="B1404" s="6" t="s">
        <v>10</v>
      </c>
      <c r="C1404" s="6">
        <v>1400</v>
      </c>
      <c r="D1404" s="6">
        <v>378</v>
      </c>
      <c r="E1404" s="6">
        <f t="shared" si="273"/>
        <v>14.083333333333334</v>
      </c>
      <c r="F1404" s="12">
        <v>50.7</v>
      </c>
      <c r="G1404" s="12">
        <f t="shared" si="280"/>
        <v>-0.41666666666666607</v>
      </c>
      <c r="H1404" s="12">
        <f t="shared" si="274"/>
        <v>-1.5</v>
      </c>
      <c r="I1404" s="12">
        <f>'Vehicle Data'!$B$6*'WLTP Calculations'!G1404</f>
        <v>-121.95249999999984</v>
      </c>
      <c r="J1404" s="12">
        <f>'Vehicle Data'!$B$6*9.81*'Vehicle Data'!$B$8</f>
        <v>57.42499320000001</v>
      </c>
      <c r="K1404" s="12">
        <f>0.5*(1.225*'Vehicle Data'!B$9*'Vehicle Data'!B$7*'WLTP Calculations'!F1404)</f>
        <v>6.1486425000000011</v>
      </c>
      <c r="L1404" s="12">
        <f t="shared" si="281"/>
        <v>-5.8378864299999826E-2</v>
      </c>
      <c r="M1404" s="12">
        <f t="shared" si="282"/>
        <v>-0.82216900555833095</v>
      </c>
      <c r="N1404" s="12">
        <f t="shared" si="283"/>
        <v>-0.89368399946388899</v>
      </c>
      <c r="O1404" s="12">
        <f t="shared" si="275"/>
        <v>0</v>
      </c>
      <c r="P1404" s="12">
        <f t="shared" si="276"/>
        <v>-338.70623579681393</v>
      </c>
      <c r="Q1404" s="9">
        <f t="shared" si="284"/>
        <v>269574.3851861821</v>
      </c>
      <c r="R1404" s="9">
        <f t="shared" si="277"/>
        <v>269.5743851861821</v>
      </c>
      <c r="S1404" s="9">
        <f t="shared" si="285"/>
        <v>85313.776221746666</v>
      </c>
      <c r="T1404" s="38">
        <f t="shared" si="278"/>
        <v>85.313776221746664</v>
      </c>
      <c r="U1404" s="38">
        <f t="shared" si="279"/>
        <v>5545.3954544135331</v>
      </c>
      <c r="V1404" s="34"/>
      <c r="W1404" s="34"/>
      <c r="X1404" s="34"/>
      <c r="Y1404" s="34"/>
      <c r="Z1404" s="34"/>
      <c r="AA1404" s="34"/>
      <c r="AB1404" s="34"/>
      <c r="AC1404" s="34"/>
      <c r="AD1404" s="34"/>
      <c r="AE1404" s="34"/>
      <c r="AF1404" s="34"/>
      <c r="AG1404" s="34"/>
    </row>
    <row r="1405" spans="2:33" x14ac:dyDescent="0.75">
      <c r="B1405" s="6" t="s">
        <v>10</v>
      </c>
      <c r="C1405" s="6">
        <v>1401</v>
      </c>
      <c r="D1405" s="6">
        <v>379</v>
      </c>
      <c r="E1405" s="6">
        <f t="shared" si="273"/>
        <v>13.638888888888889</v>
      </c>
      <c r="F1405" s="12">
        <v>49.1</v>
      </c>
      <c r="G1405" s="12">
        <f t="shared" si="280"/>
        <v>-0.45833333333333393</v>
      </c>
      <c r="H1405" s="12">
        <f t="shared" si="274"/>
        <v>-1.6500000000000021</v>
      </c>
      <c r="I1405" s="12">
        <f>'Vehicle Data'!$B$6*'WLTP Calculations'!G1405</f>
        <v>-134.1477500000002</v>
      </c>
      <c r="J1405" s="12">
        <f>'Vehicle Data'!$B$6*9.81*'Vehicle Data'!$B$8</f>
        <v>57.42499320000001</v>
      </c>
      <c r="K1405" s="12">
        <f>0.5*(1.225*'Vehicle Data'!B$9*'Vehicle Data'!B$7*'WLTP Calculations'!F1405)</f>
        <v>5.9546025000000009</v>
      </c>
      <c r="L1405" s="12">
        <f t="shared" si="281"/>
        <v>-7.0768154300000177E-2</v>
      </c>
      <c r="M1405" s="12">
        <f t="shared" si="282"/>
        <v>-0.96519899336944692</v>
      </c>
      <c r="N1405" s="12">
        <f t="shared" si="283"/>
        <v>-1.1104179068680575</v>
      </c>
      <c r="O1405" s="12">
        <f t="shared" si="275"/>
        <v>0</v>
      </c>
      <c r="P1405" s="12">
        <f t="shared" si="276"/>
        <v>-421.95880460986189</v>
      </c>
      <c r="Q1405" s="9">
        <f t="shared" si="284"/>
        <v>269574.3851861821</v>
      </c>
      <c r="R1405" s="9">
        <f t="shared" si="277"/>
        <v>269.5743851861821</v>
      </c>
      <c r="S1405" s="9">
        <f t="shared" si="285"/>
        <v>85735.735026356531</v>
      </c>
      <c r="T1405" s="38">
        <f t="shared" si="278"/>
        <v>85.735735026356537</v>
      </c>
      <c r="U1405" s="38">
        <f t="shared" si="279"/>
        <v>5572.8227767131748</v>
      </c>
      <c r="V1405" s="34"/>
      <c r="W1405" s="34"/>
      <c r="X1405" s="34"/>
      <c r="Y1405" s="34"/>
      <c r="Z1405" s="34"/>
      <c r="AA1405" s="34"/>
      <c r="AB1405" s="34"/>
      <c r="AC1405" s="34"/>
      <c r="AD1405" s="34"/>
      <c r="AE1405" s="34"/>
      <c r="AF1405" s="34"/>
      <c r="AG1405" s="34"/>
    </row>
    <row r="1406" spans="2:33" x14ac:dyDescent="0.75">
      <c r="B1406" s="6" t="s">
        <v>10</v>
      </c>
      <c r="C1406" s="6">
        <v>1402</v>
      </c>
      <c r="D1406" s="6">
        <v>380</v>
      </c>
      <c r="E1406" s="6">
        <f t="shared" si="273"/>
        <v>13.166666666666666</v>
      </c>
      <c r="F1406" s="12">
        <v>47.4</v>
      </c>
      <c r="G1406" s="12">
        <f t="shared" si="280"/>
        <v>-0.54166666666666696</v>
      </c>
      <c r="H1406" s="12">
        <f t="shared" si="274"/>
        <v>-1.9499999999999993</v>
      </c>
      <c r="I1406" s="12">
        <f>'Vehicle Data'!$B$6*'WLTP Calculations'!G1406</f>
        <v>-158.53825000000012</v>
      </c>
      <c r="J1406" s="12">
        <f>'Vehicle Data'!$B$6*9.81*'Vehicle Data'!$B$8</f>
        <v>57.42499320000001</v>
      </c>
      <c r="K1406" s="12">
        <f>0.5*(1.225*'Vehicle Data'!B$9*'Vehicle Data'!B$7*'WLTP Calculations'!F1406)</f>
        <v>5.7484350000000006</v>
      </c>
      <c r="L1406" s="12">
        <f t="shared" si="281"/>
        <v>-9.5364821800000096E-2</v>
      </c>
      <c r="M1406" s="12">
        <f t="shared" si="282"/>
        <v>-1.2556368203666679</v>
      </c>
      <c r="N1406" s="12">
        <f t="shared" si="283"/>
        <v>-1.6620072386129634</v>
      </c>
      <c r="O1406" s="12">
        <f t="shared" si="275"/>
        <v>0</v>
      </c>
      <c r="P1406" s="12">
        <f t="shared" si="276"/>
        <v>-633.22475791153909</v>
      </c>
      <c r="Q1406" s="9">
        <f t="shared" si="284"/>
        <v>269574.3851861821</v>
      </c>
      <c r="R1406" s="9">
        <f t="shared" si="277"/>
        <v>269.5743851861821</v>
      </c>
      <c r="S1406" s="9">
        <f t="shared" si="285"/>
        <v>86368.959784268067</v>
      </c>
      <c r="T1406" s="38">
        <f t="shared" si="278"/>
        <v>86.368959784268071</v>
      </c>
      <c r="U1406" s="38">
        <f t="shared" si="279"/>
        <v>5613.9823859774242</v>
      </c>
      <c r="V1406" s="34"/>
      <c r="W1406" s="34"/>
      <c r="X1406" s="34"/>
      <c r="Y1406" s="34"/>
      <c r="Z1406" s="34"/>
      <c r="AA1406" s="34"/>
      <c r="AB1406" s="34"/>
      <c r="AC1406" s="34"/>
      <c r="AD1406" s="34"/>
      <c r="AE1406" s="34"/>
      <c r="AF1406" s="34"/>
      <c r="AG1406" s="34"/>
    </row>
    <row r="1407" spans="2:33" x14ac:dyDescent="0.75">
      <c r="B1407" s="6" t="s">
        <v>10</v>
      </c>
      <c r="C1407" s="6">
        <v>1403</v>
      </c>
      <c r="D1407" s="6">
        <v>381</v>
      </c>
      <c r="E1407" s="6">
        <f t="shared" si="273"/>
        <v>12.555555555555555</v>
      </c>
      <c r="F1407" s="12">
        <v>45.2</v>
      </c>
      <c r="G1407" s="12">
        <f t="shared" si="280"/>
        <v>-0.77777777777777768</v>
      </c>
      <c r="H1407" s="12">
        <f t="shared" si="274"/>
        <v>-2.8000000000000007</v>
      </c>
      <c r="I1407" s="12">
        <f>'Vehicle Data'!$B$6*'WLTP Calculations'!G1407</f>
        <v>-227.64466666666667</v>
      </c>
      <c r="J1407" s="12">
        <f>'Vehicle Data'!$B$6*9.81*'Vehicle Data'!$B$8</f>
        <v>57.42499320000001</v>
      </c>
      <c r="K1407" s="12">
        <f>0.5*(1.225*'Vehicle Data'!B$9*'Vehicle Data'!B$7*'WLTP Calculations'!F1407)</f>
        <v>5.4816300000000009</v>
      </c>
      <c r="L1407" s="12">
        <f t="shared" si="281"/>
        <v>-0.16473804346666665</v>
      </c>
      <c r="M1407" s="12">
        <f t="shared" si="282"/>
        <v>-2.0683776568592589</v>
      </c>
      <c r="N1407" s="12">
        <f t="shared" si="283"/>
        <v>-2.7245806066574065</v>
      </c>
      <c r="O1407" s="12">
        <f t="shared" si="275"/>
        <v>0</v>
      </c>
      <c r="P1407" s="12">
        <f t="shared" si="276"/>
        <v>-1040.7897917431294</v>
      </c>
      <c r="Q1407" s="9">
        <f t="shared" si="284"/>
        <v>269574.3851861821</v>
      </c>
      <c r="R1407" s="9">
        <f t="shared" si="277"/>
        <v>269.5743851861821</v>
      </c>
      <c r="S1407" s="9">
        <f t="shared" si="285"/>
        <v>87409.749576011192</v>
      </c>
      <c r="T1407" s="38">
        <f t="shared" si="278"/>
        <v>87.409749576011194</v>
      </c>
      <c r="U1407" s="38">
        <f t="shared" si="279"/>
        <v>5681.633722440728</v>
      </c>
      <c r="V1407" s="34"/>
      <c r="W1407" s="34"/>
      <c r="X1407" s="34"/>
      <c r="Y1407" s="34"/>
      <c r="Z1407" s="34"/>
      <c r="AA1407" s="34"/>
      <c r="AB1407" s="34"/>
      <c r="AC1407" s="34"/>
      <c r="AD1407" s="34"/>
      <c r="AE1407" s="34"/>
      <c r="AF1407" s="34"/>
      <c r="AG1407" s="34"/>
    </row>
    <row r="1408" spans="2:33" x14ac:dyDescent="0.75">
      <c r="B1408" s="6" t="s">
        <v>10</v>
      </c>
      <c r="C1408" s="6">
        <v>1404</v>
      </c>
      <c r="D1408" s="6">
        <v>382</v>
      </c>
      <c r="E1408" s="6">
        <f t="shared" si="273"/>
        <v>11.611111111111111</v>
      </c>
      <c r="F1408" s="12">
        <v>41.8</v>
      </c>
      <c r="G1408" s="12">
        <f t="shared" si="280"/>
        <v>-1.208333333333333</v>
      </c>
      <c r="H1408" s="12">
        <f t="shared" si="274"/>
        <v>-4.3500000000000014</v>
      </c>
      <c r="I1408" s="12">
        <f>'Vehicle Data'!$B$6*'WLTP Calculations'!G1408</f>
        <v>-353.66224999999997</v>
      </c>
      <c r="J1408" s="12">
        <f>'Vehicle Data'!$B$6*9.81*'Vehicle Data'!$B$8</f>
        <v>57.42499320000001</v>
      </c>
      <c r="K1408" s="12">
        <f>0.5*(1.225*'Vehicle Data'!B$9*'Vehicle Data'!B$7*'WLTP Calculations'!F1408)</f>
        <v>5.0692950000000003</v>
      </c>
      <c r="L1408" s="12">
        <f t="shared" si="281"/>
        <v>-0.29116796179999993</v>
      </c>
      <c r="M1408" s="12">
        <f t="shared" si="282"/>
        <v>-3.3807835564555546</v>
      </c>
      <c r="N1408" s="12">
        <f t="shared" si="283"/>
        <v>-3.5612565762995372</v>
      </c>
      <c r="O1408" s="12">
        <f t="shared" si="275"/>
        <v>0</v>
      </c>
      <c r="P1408" s="12">
        <f t="shared" si="276"/>
        <v>-1363.9612687227227</v>
      </c>
      <c r="Q1408" s="9">
        <f t="shared" si="284"/>
        <v>269574.3851861821</v>
      </c>
      <c r="R1408" s="9">
        <f t="shared" si="277"/>
        <v>269.5743851861821</v>
      </c>
      <c r="S1408" s="9">
        <f t="shared" si="285"/>
        <v>88773.710844733912</v>
      </c>
      <c r="T1408" s="38">
        <f t="shared" si="278"/>
        <v>88.773710844733912</v>
      </c>
      <c r="U1408" s="38">
        <f t="shared" si="279"/>
        <v>5770.291204907704</v>
      </c>
      <c r="V1408" s="34"/>
      <c r="W1408" s="34"/>
      <c r="X1408" s="34"/>
      <c r="Y1408" s="34"/>
      <c r="Z1408" s="34"/>
      <c r="AA1408" s="34"/>
      <c r="AB1408" s="34"/>
      <c r="AC1408" s="34"/>
      <c r="AD1408" s="34"/>
      <c r="AE1408" s="34"/>
      <c r="AF1408" s="34"/>
      <c r="AG1408" s="34"/>
    </row>
    <row r="1409" spans="2:33" x14ac:dyDescent="0.75">
      <c r="B1409" s="6" t="s">
        <v>10</v>
      </c>
      <c r="C1409" s="6">
        <v>1405</v>
      </c>
      <c r="D1409" s="6">
        <v>383</v>
      </c>
      <c r="E1409" s="6">
        <f t="shared" si="273"/>
        <v>10.138888888888889</v>
      </c>
      <c r="F1409" s="12">
        <v>36.5</v>
      </c>
      <c r="G1409" s="12">
        <f t="shared" si="280"/>
        <v>-1.4722222222222223</v>
      </c>
      <c r="H1409" s="12">
        <f t="shared" si="274"/>
        <v>-5.2999999999999989</v>
      </c>
      <c r="I1409" s="12">
        <f>'Vehicle Data'!$B$6*'WLTP Calculations'!G1409</f>
        <v>-430.89883333333341</v>
      </c>
      <c r="J1409" s="12">
        <f>'Vehicle Data'!$B$6*9.81*'Vehicle Data'!$B$8</f>
        <v>57.42499320000001</v>
      </c>
      <c r="K1409" s="12">
        <f>0.5*(1.225*'Vehicle Data'!B$9*'Vehicle Data'!B$7*'WLTP Calculations'!F1409)</f>
        <v>4.4265375000000002</v>
      </c>
      <c r="L1409" s="12">
        <f t="shared" si="281"/>
        <v>-0.36904730263333341</v>
      </c>
      <c r="M1409" s="12">
        <f t="shared" si="282"/>
        <v>-3.7417295961435193</v>
      </c>
      <c r="N1409" s="12">
        <f t="shared" si="283"/>
        <v>-3.1733939197606489</v>
      </c>
      <c r="O1409" s="12">
        <f t="shared" si="275"/>
        <v>0</v>
      </c>
      <c r="P1409" s="12">
        <f t="shared" si="276"/>
        <v>-1218.5832651880892</v>
      </c>
      <c r="Q1409" s="9">
        <f t="shared" si="284"/>
        <v>269574.3851861821</v>
      </c>
      <c r="R1409" s="9">
        <f t="shared" si="277"/>
        <v>269.5743851861821</v>
      </c>
      <c r="S1409" s="9">
        <f t="shared" si="285"/>
        <v>89992.294109922004</v>
      </c>
      <c r="T1409" s="38">
        <f t="shared" si="278"/>
        <v>89.992294109922</v>
      </c>
      <c r="U1409" s="38">
        <f t="shared" si="279"/>
        <v>5849.4991171449301</v>
      </c>
      <c r="V1409" s="34"/>
      <c r="W1409" s="34"/>
      <c r="X1409" s="34"/>
      <c r="Y1409" s="34"/>
      <c r="Z1409" s="34"/>
      <c r="AA1409" s="34"/>
      <c r="AB1409" s="34"/>
      <c r="AC1409" s="34"/>
      <c r="AD1409" s="34"/>
      <c r="AE1409" s="34"/>
      <c r="AF1409" s="34"/>
      <c r="AG1409" s="34"/>
    </row>
    <row r="1410" spans="2:33" x14ac:dyDescent="0.75">
      <c r="B1410" s="6" t="s">
        <v>10</v>
      </c>
      <c r="C1410" s="6">
        <v>1406</v>
      </c>
      <c r="D1410" s="6">
        <v>384</v>
      </c>
      <c r="E1410" s="6">
        <f t="shared" si="273"/>
        <v>8.6666666666666661</v>
      </c>
      <c r="F1410" s="12">
        <v>31.2</v>
      </c>
      <c r="G1410" s="12">
        <f t="shared" si="280"/>
        <v>-1.2361111111111112</v>
      </c>
      <c r="H1410" s="12">
        <f t="shared" si="274"/>
        <v>-4.4499999999999993</v>
      </c>
      <c r="I1410" s="12">
        <f>'Vehicle Data'!$B$6*'WLTP Calculations'!G1410</f>
        <v>-361.79241666666672</v>
      </c>
      <c r="J1410" s="12">
        <f>'Vehicle Data'!$B$6*9.81*'Vehicle Data'!$B$8</f>
        <v>57.42499320000001</v>
      </c>
      <c r="K1410" s="12">
        <f>0.5*(1.225*'Vehicle Data'!B$9*'Vehicle Data'!B$7*'WLTP Calculations'!F1410)</f>
        <v>3.7837800000000001</v>
      </c>
      <c r="L1410" s="12">
        <f t="shared" si="281"/>
        <v>-0.30058364346666672</v>
      </c>
      <c r="M1410" s="12">
        <f t="shared" si="282"/>
        <v>-2.605058243377778</v>
      </c>
      <c r="N1410" s="12">
        <f t="shared" si="283"/>
        <v>-1.7396303222000005</v>
      </c>
      <c r="O1410" s="12">
        <f t="shared" si="275"/>
        <v>0</v>
      </c>
      <c r="P1410" s="12">
        <f t="shared" si="276"/>
        <v>-669.75767404700014</v>
      </c>
      <c r="Q1410" s="9">
        <f t="shared" si="284"/>
        <v>269574.3851861821</v>
      </c>
      <c r="R1410" s="9">
        <f t="shared" si="277"/>
        <v>269.5743851861821</v>
      </c>
      <c r="S1410" s="9">
        <f t="shared" si="285"/>
        <v>90662.051783969</v>
      </c>
      <c r="T1410" s="38">
        <f t="shared" si="278"/>
        <v>90.662051783969005</v>
      </c>
      <c r="U1410" s="38">
        <f t="shared" si="279"/>
        <v>5893.0333659579856</v>
      </c>
      <c r="V1410" s="34"/>
      <c r="W1410" s="34"/>
      <c r="X1410" s="34"/>
      <c r="Y1410" s="34"/>
      <c r="Z1410" s="34"/>
      <c r="AA1410" s="34"/>
      <c r="AB1410" s="34"/>
      <c r="AC1410" s="34"/>
      <c r="AD1410" s="34"/>
      <c r="AE1410" s="34"/>
      <c r="AF1410" s="34"/>
      <c r="AG1410" s="34"/>
    </row>
    <row r="1411" spans="2:33" x14ac:dyDescent="0.75">
      <c r="B1411" s="6" t="s">
        <v>10</v>
      </c>
      <c r="C1411" s="6">
        <v>1407</v>
      </c>
      <c r="D1411" s="6">
        <v>385</v>
      </c>
      <c r="E1411" s="6">
        <f t="shared" si="273"/>
        <v>7.666666666666667</v>
      </c>
      <c r="F1411" s="12">
        <v>27.6</v>
      </c>
      <c r="G1411" s="12">
        <f t="shared" si="280"/>
        <v>-0.59722222222222232</v>
      </c>
      <c r="H1411" s="12">
        <f t="shared" si="274"/>
        <v>-2.1500000000000004</v>
      </c>
      <c r="I1411" s="12">
        <f>'Vehicle Data'!$B$6*'WLTP Calculations'!G1411</f>
        <v>-174.7985833333334</v>
      </c>
      <c r="J1411" s="12">
        <f>'Vehicle Data'!$B$6*9.81*'Vehicle Data'!$B$8</f>
        <v>57.42499320000001</v>
      </c>
      <c r="K1411" s="12">
        <f>0.5*(1.225*'Vehicle Data'!B$9*'Vehicle Data'!B$7*'WLTP Calculations'!F1411)</f>
        <v>3.3471900000000003</v>
      </c>
      <c r="L1411" s="12">
        <f t="shared" si="281"/>
        <v>-0.11402640013333339</v>
      </c>
      <c r="M1411" s="12">
        <f t="shared" si="282"/>
        <v>-0.87420240102222269</v>
      </c>
      <c r="N1411" s="12">
        <f t="shared" si="283"/>
        <v>-0.25592954845138938</v>
      </c>
      <c r="O1411" s="12">
        <f t="shared" si="275"/>
        <v>0</v>
      </c>
      <c r="P1411" s="12">
        <f t="shared" si="276"/>
        <v>-98.788805702236303</v>
      </c>
      <c r="Q1411" s="9">
        <f t="shared" si="284"/>
        <v>269574.3851861821</v>
      </c>
      <c r="R1411" s="9">
        <f t="shared" si="277"/>
        <v>269.5743851861821</v>
      </c>
      <c r="S1411" s="9">
        <f t="shared" si="285"/>
        <v>90760.840589671236</v>
      </c>
      <c r="T1411" s="38">
        <f t="shared" si="278"/>
        <v>90.760840589671233</v>
      </c>
      <c r="U1411" s="38">
        <f t="shared" si="279"/>
        <v>5899.4546383286297</v>
      </c>
      <c r="V1411" s="34"/>
      <c r="W1411" s="34"/>
      <c r="X1411" s="34"/>
      <c r="Y1411" s="34"/>
      <c r="Z1411" s="34"/>
      <c r="AA1411" s="34"/>
      <c r="AB1411" s="34"/>
      <c r="AC1411" s="34"/>
      <c r="AD1411" s="34"/>
      <c r="AE1411" s="34"/>
      <c r="AF1411" s="34"/>
      <c r="AG1411" s="34"/>
    </row>
    <row r="1412" spans="2:33" x14ac:dyDescent="0.75">
      <c r="B1412" s="6" t="s">
        <v>10</v>
      </c>
      <c r="C1412" s="6">
        <v>1408</v>
      </c>
      <c r="D1412" s="6">
        <v>386</v>
      </c>
      <c r="E1412" s="6">
        <f t="shared" ref="E1412:E1475" si="286">F1412/3.6</f>
        <v>7.4722222222222214</v>
      </c>
      <c r="F1412" s="12">
        <v>26.9</v>
      </c>
      <c r="G1412" s="12">
        <f t="shared" si="280"/>
        <v>-4.1666666666666963E-2</v>
      </c>
      <c r="H1412" s="12">
        <f t="shared" si="274"/>
        <v>-0.15000000000000036</v>
      </c>
      <c r="I1412" s="12">
        <f>'Vehicle Data'!$B$6*'WLTP Calculations'!G1412</f>
        <v>-12.195250000000089</v>
      </c>
      <c r="J1412" s="12">
        <f>'Vehicle Data'!$B$6*9.81*'Vehicle Data'!$B$8</f>
        <v>57.42499320000001</v>
      </c>
      <c r="K1412" s="12">
        <f>0.5*(1.225*'Vehicle Data'!B$9*'Vehicle Data'!B$7*'WLTP Calculations'!F1412)</f>
        <v>3.2622974999999999</v>
      </c>
      <c r="L1412" s="12">
        <f t="shared" si="281"/>
        <v>4.8492040699999926E-2</v>
      </c>
      <c r="M1412" s="12">
        <f t="shared" si="282"/>
        <v>0.36234330411944388</v>
      </c>
      <c r="N1412" s="12">
        <f t="shared" si="283"/>
        <v>0.50394220888055541</v>
      </c>
      <c r="O1412" s="12">
        <f t="shared" si="275"/>
        <v>195.02563483677494</v>
      </c>
      <c r="P1412" s="12">
        <f t="shared" si="276"/>
        <v>0</v>
      </c>
      <c r="Q1412" s="9">
        <f t="shared" si="284"/>
        <v>269769.41082101886</v>
      </c>
      <c r="R1412" s="9">
        <f t="shared" si="277"/>
        <v>269.76941082101888</v>
      </c>
      <c r="S1412" s="9">
        <f t="shared" si="285"/>
        <v>90760.840589671236</v>
      </c>
      <c r="T1412" s="38">
        <f t="shared" si="278"/>
        <v>90.760840589671233</v>
      </c>
      <c r="U1412" s="38">
        <f t="shared" si="279"/>
        <v>5899.4546383286297</v>
      </c>
      <c r="V1412" s="34"/>
      <c r="W1412" s="34"/>
      <c r="X1412" s="34"/>
      <c r="Y1412" s="34"/>
      <c r="Z1412" s="34"/>
      <c r="AA1412" s="34"/>
      <c r="AB1412" s="34"/>
      <c r="AC1412" s="34"/>
      <c r="AD1412" s="34"/>
      <c r="AE1412" s="34"/>
      <c r="AF1412" s="34"/>
      <c r="AG1412" s="34"/>
    </row>
    <row r="1413" spans="2:33" x14ac:dyDescent="0.75">
      <c r="B1413" s="6" t="s">
        <v>10</v>
      </c>
      <c r="C1413" s="6">
        <v>1409</v>
      </c>
      <c r="D1413" s="6">
        <v>387</v>
      </c>
      <c r="E1413" s="6">
        <f t="shared" si="286"/>
        <v>7.583333333333333</v>
      </c>
      <c r="F1413" s="12">
        <v>27.3</v>
      </c>
      <c r="G1413" s="12">
        <f t="shared" si="280"/>
        <v>8.3333333333333481E-2</v>
      </c>
      <c r="H1413" s="12">
        <f t="shared" ref="H1413:H1476" si="287">($F1414-$F1412)/2</f>
        <v>0.30000000000000071</v>
      </c>
      <c r="I1413" s="12">
        <f>'Vehicle Data'!$B$6*'WLTP Calculations'!G1413</f>
        <v>24.390500000000046</v>
      </c>
      <c r="J1413" s="12">
        <f>'Vehicle Data'!$B$6*9.81*'Vehicle Data'!$B$8</f>
        <v>57.42499320000001</v>
      </c>
      <c r="K1413" s="12">
        <f>0.5*(1.225*'Vehicle Data'!B$9*'Vehicle Data'!B$7*'WLTP Calculations'!F1413)</f>
        <v>3.3108075000000001</v>
      </c>
      <c r="L1413" s="12">
        <f t="shared" si="281"/>
        <v>8.5126300700000046E-2</v>
      </c>
      <c r="M1413" s="12">
        <f t="shared" si="282"/>
        <v>0.645541113641667</v>
      </c>
      <c r="N1413" s="12">
        <f t="shared" si="283"/>
        <v>0.57036657396203716</v>
      </c>
      <c r="O1413" s="12">
        <f t="shared" ref="O1413:O1476" si="288">IF((M1413 + M1414) / 2 &gt; 0, ((M1413 + M1414) / 2) * D1414, 0)</f>
        <v>221.30223069727043</v>
      </c>
      <c r="P1413" s="12">
        <f t="shared" ref="P1413:P1476" si="289">IF((M1413 + M1414) / 2 &lt; 0, ((M1413 + M1414) / 2) * D1414, 0)</f>
        <v>0</v>
      </c>
      <c r="Q1413" s="9">
        <f t="shared" si="284"/>
        <v>269990.7130517161</v>
      </c>
      <c r="R1413" s="9">
        <f t="shared" ref="R1413:R1476" si="290">Q1413/1000</f>
        <v>269.99071305171611</v>
      </c>
      <c r="S1413" s="9">
        <f t="shared" si="285"/>
        <v>90760.840589671236</v>
      </c>
      <c r="T1413" s="38">
        <f t="shared" ref="T1413:T1476" si="291">S1413/1000</f>
        <v>90.760840589671233</v>
      </c>
      <c r="U1413" s="38">
        <f t="shared" ref="U1413:U1476" si="292">T1413*X$4</f>
        <v>5899.4546383286297</v>
      </c>
      <c r="V1413" s="34"/>
      <c r="W1413" s="34"/>
      <c r="X1413" s="34"/>
      <c r="Y1413" s="34"/>
      <c r="Z1413" s="34"/>
      <c r="AA1413" s="34"/>
      <c r="AB1413" s="34"/>
      <c r="AC1413" s="34"/>
      <c r="AD1413" s="34"/>
      <c r="AE1413" s="34"/>
      <c r="AF1413" s="34"/>
      <c r="AG1413" s="34"/>
    </row>
    <row r="1414" spans="2:33" x14ac:dyDescent="0.75">
      <c r="B1414" s="6" t="s">
        <v>10</v>
      </c>
      <c r="C1414" s="6">
        <v>1410</v>
      </c>
      <c r="D1414" s="6">
        <v>388</v>
      </c>
      <c r="E1414" s="6">
        <f t="shared" si="286"/>
        <v>7.6388888888888884</v>
      </c>
      <c r="F1414" s="12">
        <v>27.5</v>
      </c>
      <c r="G1414" s="12">
        <f t="shared" ref="G1414:G1477" si="293">($E1415-$E1413)/2</f>
        <v>1.388888888888884E-2</v>
      </c>
      <c r="H1414" s="12">
        <f t="shared" si="287"/>
        <v>4.9999999999998934E-2</v>
      </c>
      <c r="I1414" s="12">
        <f>'Vehicle Data'!$B$6*'WLTP Calculations'!G1414</f>
        <v>4.0650833333333196</v>
      </c>
      <c r="J1414" s="12">
        <f>'Vehicle Data'!$B$6*9.81*'Vehicle Data'!$B$8</f>
        <v>57.42499320000001</v>
      </c>
      <c r="K1414" s="12">
        <f>0.5*(1.225*'Vehicle Data'!B$9*'Vehicle Data'!B$7*'WLTP Calculations'!F1414)</f>
        <v>3.3350625000000003</v>
      </c>
      <c r="L1414" s="12">
        <f t="shared" ref="L1414:L1477" si="294">(I1414+J1414+K1414)/1000</f>
        <v>6.4825139033333326E-2</v>
      </c>
      <c r="M1414" s="12">
        <f t="shared" ref="M1414:M1477" si="295">(L1414*E1414)</f>
        <v>0.49519203428240732</v>
      </c>
      <c r="N1414" s="12">
        <f t="shared" ref="N1414:N1477" si="296">(((M1414+M1415)/2)*(C1415-C1414))</f>
        <v>0.41689603093935201</v>
      </c>
      <c r="O1414" s="12">
        <f t="shared" si="288"/>
        <v>162.17255603540792</v>
      </c>
      <c r="P1414" s="12">
        <f t="shared" si="289"/>
        <v>0</v>
      </c>
      <c r="Q1414" s="9">
        <f t="shared" ref="Q1414:Q1477" si="297">(Q1413+O1414)</f>
        <v>270152.88560775149</v>
      </c>
      <c r="R1414" s="9">
        <f t="shared" si="290"/>
        <v>270.1528856077515</v>
      </c>
      <c r="S1414" s="9">
        <f t="shared" ref="S1414:T1477" si="298">S1413+(P1414*-1)</f>
        <v>90760.840589671236</v>
      </c>
      <c r="T1414" s="38">
        <f t="shared" si="291"/>
        <v>90.760840589671233</v>
      </c>
      <c r="U1414" s="38">
        <f t="shared" si="292"/>
        <v>5899.4546383286297</v>
      </c>
      <c r="V1414" s="34"/>
      <c r="W1414" s="34"/>
      <c r="X1414" s="34"/>
      <c r="Y1414" s="34"/>
      <c r="Z1414" s="34"/>
      <c r="AA1414" s="34"/>
      <c r="AB1414" s="34"/>
      <c r="AC1414" s="34"/>
      <c r="AD1414" s="34"/>
      <c r="AE1414" s="34"/>
      <c r="AF1414" s="34"/>
      <c r="AG1414" s="34"/>
    </row>
    <row r="1415" spans="2:33" x14ac:dyDescent="0.75">
      <c r="B1415" s="6" t="s">
        <v>10</v>
      </c>
      <c r="C1415" s="6">
        <v>1411</v>
      </c>
      <c r="D1415" s="6">
        <v>389</v>
      </c>
      <c r="E1415" s="6">
        <f t="shared" si="286"/>
        <v>7.6111111111111107</v>
      </c>
      <c r="F1415" s="12">
        <v>27.4</v>
      </c>
      <c r="G1415" s="12">
        <f t="shared" si="293"/>
        <v>-5.5555555555555358E-2</v>
      </c>
      <c r="H1415" s="12">
        <f t="shared" si="287"/>
        <v>-0.19999999999999929</v>
      </c>
      <c r="I1415" s="12">
        <f>'Vehicle Data'!$B$6*'WLTP Calculations'!G1415</f>
        <v>-16.260333333333278</v>
      </c>
      <c r="J1415" s="12">
        <f>'Vehicle Data'!$B$6*9.81*'Vehicle Data'!$B$8</f>
        <v>57.42499320000001</v>
      </c>
      <c r="K1415" s="12">
        <f>0.5*(1.225*'Vehicle Data'!B$9*'Vehicle Data'!B$7*'WLTP Calculations'!F1415)</f>
        <v>3.3229350000000002</v>
      </c>
      <c r="L1415" s="12">
        <f t="shared" si="294"/>
        <v>4.448759486666673E-2</v>
      </c>
      <c r="M1415" s="12">
        <f t="shared" si="295"/>
        <v>0.33860002759629676</v>
      </c>
      <c r="N1415" s="12">
        <f t="shared" si="296"/>
        <v>0.29070787215046312</v>
      </c>
      <c r="O1415" s="12">
        <f t="shared" si="288"/>
        <v>113.37607013868062</v>
      </c>
      <c r="P1415" s="12">
        <f t="shared" si="289"/>
        <v>0</v>
      </c>
      <c r="Q1415" s="9">
        <f t="shared" si="297"/>
        <v>270266.2616778902</v>
      </c>
      <c r="R1415" s="9">
        <f t="shared" si="290"/>
        <v>270.26626167789021</v>
      </c>
      <c r="S1415" s="9">
        <f t="shared" si="298"/>
        <v>90760.840589671236</v>
      </c>
      <c r="T1415" s="38">
        <f t="shared" si="291"/>
        <v>90.760840589671233</v>
      </c>
      <c r="U1415" s="38">
        <f t="shared" si="292"/>
        <v>5899.4546383286297</v>
      </c>
      <c r="V1415" s="34"/>
      <c r="W1415" s="34"/>
      <c r="X1415" s="34"/>
      <c r="Y1415" s="34"/>
      <c r="Z1415" s="34"/>
      <c r="AA1415" s="34"/>
      <c r="AB1415" s="34"/>
      <c r="AC1415" s="34"/>
      <c r="AD1415" s="34"/>
      <c r="AE1415" s="34"/>
      <c r="AF1415" s="34"/>
      <c r="AG1415" s="34"/>
    </row>
    <row r="1416" spans="2:33" x14ac:dyDescent="0.75">
      <c r="B1416" s="6" t="s">
        <v>10</v>
      </c>
      <c r="C1416" s="6">
        <v>1412</v>
      </c>
      <c r="D1416" s="6">
        <v>390</v>
      </c>
      <c r="E1416" s="6">
        <f t="shared" si="286"/>
        <v>7.5277777777777777</v>
      </c>
      <c r="F1416" s="12">
        <v>27.1</v>
      </c>
      <c r="G1416" s="12">
        <f t="shared" si="293"/>
        <v>-9.7222222222222321E-2</v>
      </c>
      <c r="H1416" s="12">
        <f t="shared" si="287"/>
        <v>-0.34999999999999964</v>
      </c>
      <c r="I1416" s="12">
        <f>'Vehicle Data'!$B$6*'WLTP Calculations'!G1416</f>
        <v>-28.455583333333365</v>
      </c>
      <c r="J1416" s="12">
        <f>'Vehicle Data'!$B$6*9.81*'Vehicle Data'!$B$8</f>
        <v>57.42499320000001</v>
      </c>
      <c r="K1416" s="12">
        <f>0.5*(1.225*'Vehicle Data'!B$9*'Vehicle Data'!B$7*'WLTP Calculations'!F1416)</f>
        <v>3.2865525000000004</v>
      </c>
      <c r="L1416" s="12">
        <f t="shared" si="294"/>
        <v>3.2255962366666641E-2</v>
      </c>
      <c r="M1416" s="12">
        <f t="shared" si="295"/>
        <v>0.24281571670462943</v>
      </c>
      <c r="N1416" s="12">
        <f t="shared" si="296"/>
        <v>0.30114256365648151</v>
      </c>
      <c r="O1416" s="12">
        <f t="shared" si="288"/>
        <v>117.74674238968427</v>
      </c>
      <c r="P1416" s="12">
        <f t="shared" si="289"/>
        <v>0</v>
      </c>
      <c r="Q1416" s="9">
        <f t="shared" si="297"/>
        <v>270384.00842027989</v>
      </c>
      <c r="R1416" s="9">
        <f t="shared" si="290"/>
        <v>270.38400842027988</v>
      </c>
      <c r="S1416" s="9">
        <f t="shared" si="298"/>
        <v>90760.840589671236</v>
      </c>
      <c r="T1416" s="38">
        <f t="shared" si="291"/>
        <v>90.760840589671233</v>
      </c>
      <c r="U1416" s="38">
        <f t="shared" si="292"/>
        <v>5899.4546383286297</v>
      </c>
      <c r="V1416" s="34"/>
      <c r="W1416" s="34"/>
      <c r="X1416" s="34"/>
      <c r="Y1416" s="34"/>
      <c r="Z1416" s="34"/>
      <c r="AA1416" s="34"/>
      <c r="AB1416" s="34"/>
      <c r="AC1416" s="34"/>
      <c r="AD1416" s="34"/>
      <c r="AE1416" s="34"/>
      <c r="AF1416" s="34"/>
      <c r="AG1416" s="34"/>
    </row>
    <row r="1417" spans="2:33" x14ac:dyDescent="0.75">
      <c r="B1417" s="6" t="s">
        <v>10</v>
      </c>
      <c r="C1417" s="6">
        <v>1413</v>
      </c>
      <c r="D1417" s="6">
        <v>391</v>
      </c>
      <c r="E1417" s="6">
        <f t="shared" si="286"/>
        <v>7.4166666666666661</v>
      </c>
      <c r="F1417" s="12">
        <v>26.7</v>
      </c>
      <c r="G1417" s="12">
        <f t="shared" si="293"/>
        <v>-4.1666666666666519E-2</v>
      </c>
      <c r="H1417" s="12">
        <f t="shared" si="287"/>
        <v>-0.15000000000000036</v>
      </c>
      <c r="I1417" s="12">
        <f>'Vehicle Data'!$B$6*'WLTP Calculations'!G1417</f>
        <v>-12.195249999999959</v>
      </c>
      <c r="J1417" s="12">
        <f>'Vehicle Data'!$B$6*9.81*'Vehicle Data'!$B$8</f>
        <v>57.42499320000001</v>
      </c>
      <c r="K1417" s="12">
        <f>0.5*(1.225*'Vehicle Data'!B$9*'Vehicle Data'!B$7*'WLTP Calculations'!F1417)</f>
        <v>3.2380425000000002</v>
      </c>
      <c r="L1417" s="12">
        <f t="shared" si="294"/>
        <v>4.846778570000005E-2</v>
      </c>
      <c r="M1417" s="12">
        <f t="shared" si="295"/>
        <v>0.35946941060833365</v>
      </c>
      <c r="N1417" s="12">
        <f t="shared" si="296"/>
        <v>0.63254829888194486</v>
      </c>
      <c r="O1417" s="12">
        <f t="shared" si="288"/>
        <v>247.95893316172237</v>
      </c>
      <c r="P1417" s="12">
        <f t="shared" si="289"/>
        <v>0</v>
      </c>
      <c r="Q1417" s="9">
        <f t="shared" si="297"/>
        <v>270631.96735344164</v>
      </c>
      <c r="R1417" s="9">
        <f t="shared" si="290"/>
        <v>270.63196735344161</v>
      </c>
      <c r="S1417" s="9">
        <f t="shared" si="298"/>
        <v>90760.840589671236</v>
      </c>
      <c r="T1417" s="38">
        <f t="shared" si="291"/>
        <v>90.760840589671233</v>
      </c>
      <c r="U1417" s="38">
        <f t="shared" si="292"/>
        <v>5899.4546383286297</v>
      </c>
      <c r="V1417" s="34"/>
      <c r="W1417" s="34"/>
      <c r="X1417" s="34"/>
      <c r="Y1417" s="34"/>
      <c r="Z1417" s="34"/>
      <c r="AA1417" s="34"/>
      <c r="AB1417" s="34"/>
      <c r="AC1417" s="34"/>
      <c r="AD1417" s="34"/>
      <c r="AE1417" s="34"/>
      <c r="AF1417" s="34"/>
      <c r="AG1417" s="34"/>
    </row>
    <row r="1418" spans="2:33" x14ac:dyDescent="0.75">
      <c r="B1418" s="6" t="s">
        <v>10</v>
      </c>
      <c r="C1418" s="6">
        <v>1414</v>
      </c>
      <c r="D1418" s="6">
        <v>392</v>
      </c>
      <c r="E1418" s="6">
        <f t="shared" si="286"/>
        <v>7.4444444444444446</v>
      </c>
      <c r="F1418" s="12">
        <v>26.8</v>
      </c>
      <c r="G1418" s="12">
        <f t="shared" si="293"/>
        <v>0.20833333333333348</v>
      </c>
      <c r="H1418" s="12">
        <f t="shared" si="287"/>
        <v>0.75</v>
      </c>
      <c r="I1418" s="12">
        <f>'Vehicle Data'!$B$6*'WLTP Calculations'!G1418</f>
        <v>60.97625000000005</v>
      </c>
      <c r="J1418" s="12">
        <f>'Vehicle Data'!$B$6*9.81*'Vehicle Data'!$B$8</f>
        <v>57.42499320000001</v>
      </c>
      <c r="K1418" s="12">
        <f>0.5*(1.225*'Vehicle Data'!B$9*'Vehicle Data'!B$7*'WLTP Calculations'!F1418)</f>
        <v>3.2501700000000002</v>
      </c>
      <c r="L1418" s="12">
        <f t="shared" si="294"/>
        <v>0.12165141320000006</v>
      </c>
      <c r="M1418" s="12">
        <f t="shared" si="295"/>
        <v>0.90562718715555601</v>
      </c>
      <c r="N1418" s="12">
        <f t="shared" si="296"/>
        <v>1.3757507587500004</v>
      </c>
      <c r="O1418" s="12">
        <f t="shared" si="288"/>
        <v>540.67004818875012</v>
      </c>
      <c r="P1418" s="12">
        <f t="shared" si="289"/>
        <v>0</v>
      </c>
      <c r="Q1418" s="9">
        <f t="shared" si="297"/>
        <v>271172.6374016304</v>
      </c>
      <c r="R1418" s="9">
        <f t="shared" si="290"/>
        <v>271.17263740163042</v>
      </c>
      <c r="S1418" s="9">
        <f t="shared" si="298"/>
        <v>90760.840589671236</v>
      </c>
      <c r="T1418" s="38">
        <f t="shared" si="291"/>
        <v>90.760840589671233</v>
      </c>
      <c r="U1418" s="38">
        <f t="shared" si="292"/>
        <v>5899.4546383286297</v>
      </c>
      <c r="V1418" s="34"/>
      <c r="W1418" s="34"/>
      <c r="X1418" s="34"/>
      <c r="Y1418" s="34"/>
      <c r="Z1418" s="34"/>
      <c r="AA1418" s="34"/>
      <c r="AB1418" s="34"/>
      <c r="AC1418" s="34"/>
      <c r="AD1418" s="34"/>
      <c r="AE1418" s="34"/>
      <c r="AF1418" s="34"/>
      <c r="AG1418" s="34"/>
    </row>
    <row r="1419" spans="2:33" x14ac:dyDescent="0.75">
      <c r="B1419" s="6" t="s">
        <v>10</v>
      </c>
      <c r="C1419" s="6">
        <v>1415</v>
      </c>
      <c r="D1419" s="6">
        <v>393</v>
      </c>
      <c r="E1419" s="6">
        <f t="shared" si="286"/>
        <v>7.833333333333333</v>
      </c>
      <c r="F1419" s="12">
        <v>28.2</v>
      </c>
      <c r="G1419" s="12">
        <f t="shared" si="293"/>
        <v>0.59722222222222232</v>
      </c>
      <c r="H1419" s="12">
        <f t="shared" si="287"/>
        <v>2.1500000000000004</v>
      </c>
      <c r="I1419" s="12">
        <f>'Vehicle Data'!$B$6*'WLTP Calculations'!G1419</f>
        <v>174.7985833333334</v>
      </c>
      <c r="J1419" s="12">
        <f>'Vehicle Data'!$B$6*9.81*'Vehicle Data'!$B$8</f>
        <v>57.42499320000001</v>
      </c>
      <c r="K1419" s="12">
        <f>0.5*(1.225*'Vehicle Data'!B$9*'Vehicle Data'!B$7*'WLTP Calculations'!F1419)</f>
        <v>3.4199550000000003</v>
      </c>
      <c r="L1419" s="12">
        <f t="shared" si="294"/>
        <v>0.23564353153333339</v>
      </c>
      <c r="M1419" s="12">
        <f t="shared" si="295"/>
        <v>1.8458743303444449</v>
      </c>
      <c r="N1419" s="12">
        <f t="shared" si="296"/>
        <v>2.3461601834041668</v>
      </c>
      <c r="O1419" s="12">
        <f t="shared" si="288"/>
        <v>924.38711226124167</v>
      </c>
      <c r="P1419" s="12">
        <f t="shared" si="289"/>
        <v>0</v>
      </c>
      <c r="Q1419" s="9">
        <f t="shared" si="297"/>
        <v>272097.02451389167</v>
      </c>
      <c r="R1419" s="9">
        <f t="shared" si="290"/>
        <v>272.09702451389165</v>
      </c>
      <c r="S1419" s="9">
        <f t="shared" si="298"/>
        <v>90760.840589671236</v>
      </c>
      <c r="T1419" s="38">
        <f t="shared" si="291"/>
        <v>90.760840589671233</v>
      </c>
      <c r="U1419" s="38">
        <f t="shared" si="292"/>
        <v>5899.4546383286297</v>
      </c>
      <c r="V1419" s="34"/>
      <c r="W1419" s="34"/>
      <c r="X1419" s="34"/>
      <c r="Y1419" s="34"/>
      <c r="Z1419" s="34"/>
      <c r="AA1419" s="34"/>
      <c r="AB1419" s="34"/>
      <c r="AC1419" s="34"/>
      <c r="AD1419" s="34"/>
      <c r="AE1419" s="34"/>
      <c r="AF1419" s="34"/>
      <c r="AG1419" s="34"/>
    </row>
    <row r="1420" spans="2:33" x14ac:dyDescent="0.75">
      <c r="B1420" s="6" t="s">
        <v>10</v>
      </c>
      <c r="C1420" s="6">
        <v>1416</v>
      </c>
      <c r="D1420" s="6">
        <v>394</v>
      </c>
      <c r="E1420" s="6">
        <f t="shared" si="286"/>
        <v>8.6388888888888893</v>
      </c>
      <c r="F1420" s="12">
        <v>31.1</v>
      </c>
      <c r="G1420" s="12">
        <f t="shared" si="293"/>
        <v>0.91666666666666652</v>
      </c>
      <c r="H1420" s="12">
        <f t="shared" si="287"/>
        <v>3.2999999999999989</v>
      </c>
      <c r="I1420" s="12">
        <f>'Vehicle Data'!$B$6*'WLTP Calculations'!G1420</f>
        <v>268.2955</v>
      </c>
      <c r="J1420" s="12">
        <f>'Vehicle Data'!$B$6*9.81*'Vehicle Data'!$B$8</f>
        <v>57.42499320000001</v>
      </c>
      <c r="K1420" s="12">
        <f>0.5*(1.225*'Vehicle Data'!B$9*'Vehicle Data'!B$7*'WLTP Calculations'!F1420)</f>
        <v>3.7716525000000005</v>
      </c>
      <c r="L1420" s="12">
        <f t="shared" si="294"/>
        <v>0.32949214570000002</v>
      </c>
      <c r="M1420" s="12">
        <f t="shared" si="295"/>
        <v>2.8464460364638891</v>
      </c>
      <c r="N1420" s="12">
        <f t="shared" si="296"/>
        <v>3.155472509809722</v>
      </c>
      <c r="O1420" s="12">
        <f t="shared" si="288"/>
        <v>1246.4116413748402</v>
      </c>
      <c r="P1420" s="12">
        <f t="shared" si="289"/>
        <v>0</v>
      </c>
      <c r="Q1420" s="9">
        <f t="shared" si="297"/>
        <v>273343.43615526648</v>
      </c>
      <c r="R1420" s="9">
        <f t="shared" si="290"/>
        <v>273.34343615526649</v>
      </c>
      <c r="S1420" s="9">
        <f t="shared" si="298"/>
        <v>90760.840589671236</v>
      </c>
      <c r="T1420" s="38">
        <f t="shared" si="291"/>
        <v>90.760840589671233</v>
      </c>
      <c r="U1420" s="38">
        <f t="shared" si="292"/>
        <v>5899.4546383286297</v>
      </c>
      <c r="V1420" s="34"/>
      <c r="W1420" s="34"/>
      <c r="X1420" s="34"/>
      <c r="Y1420" s="34"/>
      <c r="Z1420" s="34"/>
      <c r="AA1420" s="34"/>
      <c r="AB1420" s="34"/>
      <c r="AC1420" s="34"/>
      <c r="AD1420" s="34"/>
      <c r="AE1420" s="34"/>
      <c r="AF1420" s="34"/>
      <c r="AG1420" s="34"/>
    </row>
    <row r="1421" spans="2:33" x14ac:dyDescent="0.75">
      <c r="B1421" s="6" t="s">
        <v>10</v>
      </c>
      <c r="C1421" s="6">
        <v>1417</v>
      </c>
      <c r="D1421" s="6">
        <v>395</v>
      </c>
      <c r="E1421" s="6">
        <f t="shared" si="286"/>
        <v>9.6666666666666661</v>
      </c>
      <c r="F1421" s="12">
        <v>34.799999999999997</v>
      </c>
      <c r="G1421" s="12">
        <f t="shared" si="293"/>
        <v>1.0138888888888884</v>
      </c>
      <c r="H1421" s="12">
        <f t="shared" si="287"/>
        <v>3.6499999999999986</v>
      </c>
      <c r="I1421" s="12">
        <f>'Vehicle Data'!$B$6*'WLTP Calculations'!G1421</f>
        <v>296.75108333333321</v>
      </c>
      <c r="J1421" s="12">
        <f>'Vehicle Data'!$B$6*9.81*'Vehicle Data'!$B$8</f>
        <v>57.42499320000001</v>
      </c>
      <c r="K1421" s="12">
        <f>0.5*(1.225*'Vehicle Data'!B$9*'Vehicle Data'!B$7*'WLTP Calculations'!F1421)</f>
        <v>4.22037</v>
      </c>
      <c r="L1421" s="12">
        <f t="shared" si="294"/>
        <v>0.35839644653333325</v>
      </c>
      <c r="M1421" s="12">
        <f t="shared" si="295"/>
        <v>3.4644989831555546</v>
      </c>
      <c r="N1421" s="12">
        <f t="shared" si="296"/>
        <v>3.3858603530888889</v>
      </c>
      <c r="O1421" s="12">
        <f t="shared" si="288"/>
        <v>1340.8006998231999</v>
      </c>
      <c r="P1421" s="12">
        <f t="shared" si="289"/>
        <v>0</v>
      </c>
      <c r="Q1421" s="9">
        <f t="shared" si="297"/>
        <v>274684.23685508966</v>
      </c>
      <c r="R1421" s="9">
        <f t="shared" si="290"/>
        <v>274.68423685508964</v>
      </c>
      <c r="S1421" s="9">
        <f t="shared" si="298"/>
        <v>90760.840589671236</v>
      </c>
      <c r="T1421" s="38">
        <f t="shared" si="291"/>
        <v>90.760840589671233</v>
      </c>
      <c r="U1421" s="38">
        <f t="shared" si="292"/>
        <v>5899.4546383286297</v>
      </c>
      <c r="V1421" s="34"/>
      <c r="W1421" s="34"/>
      <c r="X1421" s="34"/>
      <c r="Y1421" s="34"/>
      <c r="Z1421" s="34"/>
      <c r="AA1421" s="34"/>
      <c r="AB1421" s="34"/>
      <c r="AC1421" s="34"/>
      <c r="AD1421" s="34"/>
      <c r="AE1421" s="34"/>
      <c r="AF1421" s="34"/>
      <c r="AG1421" s="34"/>
    </row>
    <row r="1422" spans="2:33" x14ac:dyDescent="0.75">
      <c r="B1422" s="6" t="s">
        <v>10</v>
      </c>
      <c r="C1422" s="6">
        <v>1418</v>
      </c>
      <c r="D1422" s="6">
        <v>396</v>
      </c>
      <c r="E1422" s="6">
        <f t="shared" si="286"/>
        <v>10.666666666666666</v>
      </c>
      <c r="F1422" s="12">
        <v>38.4</v>
      </c>
      <c r="G1422" s="12">
        <f t="shared" si="293"/>
        <v>0.84722222222222232</v>
      </c>
      <c r="H1422" s="12">
        <f t="shared" si="287"/>
        <v>3.0500000000000007</v>
      </c>
      <c r="I1422" s="12">
        <f>'Vehicle Data'!$B$6*'WLTP Calculations'!G1422</f>
        <v>247.97008333333341</v>
      </c>
      <c r="J1422" s="12">
        <f>'Vehicle Data'!$B$6*9.81*'Vehicle Data'!$B$8</f>
        <v>57.42499320000001</v>
      </c>
      <c r="K1422" s="12">
        <f>0.5*(1.225*'Vehicle Data'!B$9*'Vehicle Data'!B$7*'WLTP Calculations'!F1422)</f>
        <v>4.6569599999999998</v>
      </c>
      <c r="L1422" s="12">
        <f t="shared" si="294"/>
        <v>0.31005203653333341</v>
      </c>
      <c r="M1422" s="12">
        <f t="shared" si="295"/>
        <v>3.3072217230222227</v>
      </c>
      <c r="N1422" s="12">
        <f t="shared" si="296"/>
        <v>2.7700268656263902</v>
      </c>
      <c r="O1422" s="12">
        <f t="shared" si="288"/>
        <v>1099.7006656536769</v>
      </c>
      <c r="P1422" s="12">
        <f t="shared" si="289"/>
        <v>0</v>
      </c>
      <c r="Q1422" s="9">
        <f t="shared" si="297"/>
        <v>275783.93752074335</v>
      </c>
      <c r="R1422" s="9">
        <f t="shared" si="290"/>
        <v>275.78393752074334</v>
      </c>
      <c r="S1422" s="9">
        <f t="shared" si="298"/>
        <v>90760.840589671236</v>
      </c>
      <c r="T1422" s="38">
        <f t="shared" si="291"/>
        <v>90.760840589671233</v>
      </c>
      <c r="U1422" s="38">
        <f t="shared" si="292"/>
        <v>5899.4546383286297</v>
      </c>
      <c r="V1422" s="34"/>
      <c r="W1422" s="34"/>
      <c r="X1422" s="34"/>
      <c r="Y1422" s="34"/>
      <c r="Z1422" s="34"/>
      <c r="AA1422" s="34"/>
      <c r="AB1422" s="34"/>
      <c r="AC1422" s="34"/>
      <c r="AD1422" s="34"/>
      <c r="AE1422" s="34"/>
      <c r="AF1422" s="34"/>
      <c r="AG1422" s="34"/>
    </row>
    <row r="1423" spans="2:33" x14ac:dyDescent="0.75">
      <c r="B1423" s="6" t="s">
        <v>10</v>
      </c>
      <c r="C1423" s="6">
        <v>1419</v>
      </c>
      <c r="D1423" s="6">
        <v>397</v>
      </c>
      <c r="E1423" s="6">
        <f t="shared" si="286"/>
        <v>11.361111111111111</v>
      </c>
      <c r="F1423" s="12">
        <v>40.9</v>
      </c>
      <c r="G1423" s="12">
        <f t="shared" si="293"/>
        <v>0.45833333333333393</v>
      </c>
      <c r="H1423" s="12">
        <f t="shared" si="287"/>
        <v>1.6500000000000021</v>
      </c>
      <c r="I1423" s="12">
        <f>'Vehicle Data'!$B$6*'WLTP Calculations'!G1423</f>
        <v>134.1477500000002</v>
      </c>
      <c r="J1423" s="12">
        <f>'Vehicle Data'!$B$6*9.81*'Vehicle Data'!$B$8</f>
        <v>57.42499320000001</v>
      </c>
      <c r="K1423" s="12">
        <f>0.5*(1.225*'Vehicle Data'!B$9*'Vehicle Data'!B$7*'WLTP Calculations'!F1423)</f>
        <v>4.9601474999999997</v>
      </c>
      <c r="L1423" s="12">
        <f t="shared" si="294"/>
        <v>0.19653289070000021</v>
      </c>
      <c r="M1423" s="12">
        <f t="shared" si="295"/>
        <v>2.2328320082305577</v>
      </c>
      <c r="N1423" s="12">
        <f t="shared" si="296"/>
        <v>1.478291851502779</v>
      </c>
      <c r="O1423" s="12">
        <f t="shared" si="288"/>
        <v>588.36015689810608</v>
      </c>
      <c r="P1423" s="12">
        <f t="shared" si="289"/>
        <v>0</v>
      </c>
      <c r="Q1423" s="9">
        <f t="shared" si="297"/>
        <v>276372.29767764144</v>
      </c>
      <c r="R1423" s="9">
        <f t="shared" si="290"/>
        <v>276.37229767764143</v>
      </c>
      <c r="S1423" s="9">
        <f t="shared" si="298"/>
        <v>90760.840589671236</v>
      </c>
      <c r="T1423" s="38">
        <f t="shared" si="291"/>
        <v>90.760840589671233</v>
      </c>
      <c r="U1423" s="38">
        <f t="shared" si="292"/>
        <v>5899.4546383286297</v>
      </c>
      <c r="V1423" s="34"/>
      <c r="W1423" s="34"/>
      <c r="X1423" s="34"/>
      <c r="Y1423" s="34"/>
      <c r="Z1423" s="34"/>
      <c r="AA1423" s="34"/>
      <c r="AB1423" s="34"/>
      <c r="AC1423" s="34"/>
      <c r="AD1423" s="34"/>
      <c r="AE1423" s="34"/>
      <c r="AF1423" s="34"/>
      <c r="AG1423" s="34"/>
    </row>
    <row r="1424" spans="2:33" x14ac:dyDescent="0.75">
      <c r="B1424" s="6" t="s">
        <v>10</v>
      </c>
      <c r="C1424" s="6">
        <v>1420</v>
      </c>
      <c r="D1424" s="6">
        <v>398</v>
      </c>
      <c r="E1424" s="6">
        <f t="shared" si="286"/>
        <v>11.583333333333334</v>
      </c>
      <c r="F1424" s="12">
        <v>41.7</v>
      </c>
      <c r="G1424" s="12">
        <f t="shared" si="293"/>
        <v>0</v>
      </c>
      <c r="H1424" s="12">
        <f t="shared" si="287"/>
        <v>0</v>
      </c>
      <c r="I1424" s="12">
        <f>'Vehicle Data'!$B$6*'WLTP Calculations'!G1424</f>
        <v>0</v>
      </c>
      <c r="J1424" s="12">
        <f>'Vehicle Data'!$B$6*9.81*'Vehicle Data'!$B$8</f>
        <v>57.42499320000001</v>
      </c>
      <c r="K1424" s="12">
        <f>0.5*(1.225*'Vehicle Data'!B$9*'Vehicle Data'!B$7*'WLTP Calculations'!F1424)</f>
        <v>5.0571675000000003</v>
      </c>
      <c r="L1424" s="12">
        <f t="shared" si="294"/>
        <v>6.2482160700000011E-2</v>
      </c>
      <c r="M1424" s="12">
        <f t="shared" si="295"/>
        <v>0.72375169477500012</v>
      </c>
      <c r="N1424" s="12">
        <f t="shared" si="296"/>
        <v>-6.8867573265742221E-2</v>
      </c>
      <c r="O1424" s="12">
        <f t="shared" si="288"/>
        <v>0</v>
      </c>
      <c r="P1424" s="12">
        <f t="shared" si="289"/>
        <v>-27.478161733031147</v>
      </c>
      <c r="Q1424" s="9">
        <f t="shared" si="297"/>
        <v>276372.29767764144</v>
      </c>
      <c r="R1424" s="9">
        <f t="shared" si="290"/>
        <v>276.37229767764143</v>
      </c>
      <c r="S1424" s="9">
        <f t="shared" si="298"/>
        <v>90788.318751404266</v>
      </c>
      <c r="T1424" s="38">
        <f t="shared" si="291"/>
        <v>90.788318751404262</v>
      </c>
      <c r="U1424" s="38">
        <f t="shared" si="292"/>
        <v>5901.2407188412772</v>
      </c>
      <c r="V1424" s="34"/>
      <c r="W1424" s="34"/>
      <c r="X1424" s="34"/>
      <c r="Y1424" s="34"/>
      <c r="Z1424" s="34"/>
      <c r="AA1424" s="34"/>
      <c r="AB1424" s="34"/>
      <c r="AC1424" s="34"/>
      <c r="AD1424" s="34"/>
      <c r="AE1424" s="34"/>
      <c r="AF1424" s="34"/>
      <c r="AG1424" s="34"/>
    </row>
    <row r="1425" spans="2:33" x14ac:dyDescent="0.75">
      <c r="B1425" s="6" t="s">
        <v>10</v>
      </c>
      <c r="C1425" s="6">
        <v>1421</v>
      </c>
      <c r="D1425" s="6">
        <v>399</v>
      </c>
      <c r="E1425" s="6">
        <f t="shared" si="286"/>
        <v>11.361111111111111</v>
      </c>
      <c r="F1425" s="12">
        <v>40.9</v>
      </c>
      <c r="G1425" s="12">
        <f t="shared" si="293"/>
        <v>-0.47222222222222321</v>
      </c>
      <c r="H1425" s="12">
        <f t="shared" si="287"/>
        <v>-1.7000000000000028</v>
      </c>
      <c r="I1425" s="12">
        <f>'Vehicle Data'!$B$6*'WLTP Calculations'!G1425</f>
        <v>-138.21283333333363</v>
      </c>
      <c r="J1425" s="12">
        <f>'Vehicle Data'!$B$6*9.81*'Vehicle Data'!$B$8</f>
        <v>57.42499320000001</v>
      </c>
      <c r="K1425" s="12">
        <f>0.5*(1.225*'Vehicle Data'!B$9*'Vehicle Data'!B$7*'WLTP Calculations'!F1425)</f>
        <v>4.9601474999999997</v>
      </c>
      <c r="L1425" s="12">
        <f t="shared" si="294"/>
        <v>-7.582769263333361E-2</v>
      </c>
      <c r="M1425" s="12">
        <f t="shared" si="295"/>
        <v>-0.86148684130648456</v>
      </c>
      <c r="N1425" s="12">
        <f t="shared" si="296"/>
        <v>-1.3115095885731494</v>
      </c>
      <c r="O1425" s="12">
        <f t="shared" si="288"/>
        <v>0</v>
      </c>
      <c r="P1425" s="12">
        <f t="shared" si="289"/>
        <v>-524.60383542925979</v>
      </c>
      <c r="Q1425" s="9">
        <f t="shared" si="297"/>
        <v>276372.29767764144</v>
      </c>
      <c r="R1425" s="9">
        <f t="shared" si="290"/>
        <v>276.37229767764143</v>
      </c>
      <c r="S1425" s="9">
        <f t="shared" si="298"/>
        <v>91312.92258683352</v>
      </c>
      <c r="T1425" s="38">
        <f t="shared" si="291"/>
        <v>91.312922586833523</v>
      </c>
      <c r="U1425" s="38">
        <f t="shared" si="292"/>
        <v>5935.3399681441788</v>
      </c>
      <c r="V1425" s="34"/>
      <c r="W1425" s="34"/>
      <c r="X1425" s="34"/>
      <c r="Y1425" s="34"/>
      <c r="Z1425" s="34"/>
      <c r="AA1425" s="34"/>
      <c r="AB1425" s="34"/>
      <c r="AC1425" s="34"/>
      <c r="AD1425" s="34"/>
      <c r="AE1425" s="34"/>
      <c r="AF1425" s="34"/>
      <c r="AG1425" s="34"/>
    </row>
    <row r="1426" spans="2:33" x14ac:dyDescent="0.75">
      <c r="B1426" s="6" t="s">
        <v>10</v>
      </c>
      <c r="C1426" s="6">
        <v>1422</v>
      </c>
      <c r="D1426" s="6">
        <v>400</v>
      </c>
      <c r="E1426" s="6">
        <f t="shared" si="286"/>
        <v>10.638888888888888</v>
      </c>
      <c r="F1426" s="12">
        <v>38.299999999999997</v>
      </c>
      <c r="G1426" s="12">
        <f t="shared" si="293"/>
        <v>-0.77777777777777768</v>
      </c>
      <c r="H1426" s="12">
        <f t="shared" si="287"/>
        <v>-2.8000000000000007</v>
      </c>
      <c r="I1426" s="12">
        <f>'Vehicle Data'!$B$6*'WLTP Calculations'!G1426</f>
        <v>-227.64466666666667</v>
      </c>
      <c r="J1426" s="12">
        <f>'Vehicle Data'!$B$6*9.81*'Vehicle Data'!$B$8</f>
        <v>57.42499320000001</v>
      </c>
      <c r="K1426" s="12">
        <f>0.5*(1.225*'Vehicle Data'!B$9*'Vehicle Data'!B$7*'WLTP Calculations'!F1426)</f>
        <v>4.6448324999999997</v>
      </c>
      <c r="L1426" s="12">
        <f t="shared" si="294"/>
        <v>-0.16557484096666664</v>
      </c>
      <c r="M1426" s="12">
        <f t="shared" si="295"/>
        <v>-1.7615323358398143</v>
      </c>
      <c r="N1426" s="12">
        <f t="shared" si="296"/>
        <v>-1.3754433681916662</v>
      </c>
      <c r="O1426" s="12">
        <f t="shared" si="288"/>
        <v>0</v>
      </c>
      <c r="P1426" s="12">
        <f t="shared" si="289"/>
        <v>-551.55279064485819</v>
      </c>
      <c r="Q1426" s="9">
        <f t="shared" si="297"/>
        <v>276372.29767764144</v>
      </c>
      <c r="R1426" s="9">
        <f t="shared" si="290"/>
        <v>276.37229767764143</v>
      </c>
      <c r="S1426" s="9">
        <f t="shared" si="298"/>
        <v>91864.475377478375</v>
      </c>
      <c r="T1426" s="38">
        <f t="shared" si="291"/>
        <v>91.864475377478371</v>
      </c>
      <c r="U1426" s="38">
        <f t="shared" si="292"/>
        <v>5971.1908995360945</v>
      </c>
      <c r="V1426" s="34"/>
      <c r="W1426" s="34"/>
      <c r="X1426" s="34"/>
      <c r="Y1426" s="34"/>
      <c r="Z1426" s="34"/>
      <c r="AA1426" s="34"/>
      <c r="AB1426" s="34"/>
      <c r="AC1426" s="34"/>
      <c r="AD1426" s="34"/>
      <c r="AE1426" s="34"/>
      <c r="AF1426" s="34"/>
      <c r="AG1426" s="34"/>
    </row>
    <row r="1427" spans="2:33" x14ac:dyDescent="0.75">
      <c r="B1427" s="6" t="s">
        <v>10</v>
      </c>
      <c r="C1427" s="6">
        <v>1423</v>
      </c>
      <c r="D1427" s="6">
        <v>401</v>
      </c>
      <c r="E1427" s="6">
        <f t="shared" si="286"/>
        <v>9.8055555555555554</v>
      </c>
      <c r="F1427" s="12">
        <v>35.299999999999997</v>
      </c>
      <c r="G1427" s="12">
        <f t="shared" si="293"/>
        <v>-0.55555555555555536</v>
      </c>
      <c r="H1427" s="12">
        <f t="shared" si="287"/>
        <v>-2</v>
      </c>
      <c r="I1427" s="12">
        <f>'Vehicle Data'!$B$6*'WLTP Calculations'!G1427</f>
        <v>-162.6033333333333</v>
      </c>
      <c r="J1427" s="12">
        <f>'Vehicle Data'!$B$6*9.81*'Vehicle Data'!$B$8</f>
        <v>57.42499320000001</v>
      </c>
      <c r="K1427" s="12">
        <f>0.5*(1.225*'Vehicle Data'!B$9*'Vehicle Data'!B$7*'WLTP Calculations'!F1427)</f>
        <v>4.2810075000000003</v>
      </c>
      <c r="L1427" s="12">
        <f t="shared" si="294"/>
        <v>-0.10089733263333328</v>
      </c>
      <c r="M1427" s="12">
        <f t="shared" si="295"/>
        <v>-0.98935440054351798</v>
      </c>
      <c r="N1427" s="12">
        <f t="shared" si="296"/>
        <v>-0.33685364705277765</v>
      </c>
      <c r="O1427" s="12">
        <f t="shared" si="288"/>
        <v>0</v>
      </c>
      <c r="P1427" s="12">
        <f t="shared" si="289"/>
        <v>-135.41516611521661</v>
      </c>
      <c r="Q1427" s="9">
        <f t="shared" si="297"/>
        <v>276372.29767764144</v>
      </c>
      <c r="R1427" s="9">
        <f t="shared" si="290"/>
        <v>276.37229767764143</v>
      </c>
      <c r="S1427" s="9">
        <f t="shared" si="298"/>
        <v>91999.890543593589</v>
      </c>
      <c r="T1427" s="38">
        <f t="shared" si="291"/>
        <v>91.999890543593594</v>
      </c>
      <c r="U1427" s="38">
        <f t="shared" si="292"/>
        <v>5979.9928853335832</v>
      </c>
      <c r="V1427" s="34"/>
      <c r="W1427" s="34"/>
      <c r="X1427" s="34"/>
      <c r="Y1427" s="34"/>
      <c r="Z1427" s="34"/>
      <c r="AA1427" s="34"/>
      <c r="AB1427" s="34"/>
      <c r="AC1427" s="34"/>
      <c r="AD1427" s="34"/>
      <c r="AE1427" s="34"/>
      <c r="AF1427" s="34"/>
      <c r="AG1427" s="34"/>
    </row>
    <row r="1428" spans="2:33" x14ac:dyDescent="0.75">
      <c r="B1428" s="6" t="s">
        <v>10</v>
      </c>
      <c r="C1428" s="6">
        <v>1424</v>
      </c>
      <c r="D1428" s="6">
        <v>402</v>
      </c>
      <c r="E1428" s="6">
        <f t="shared" si="286"/>
        <v>9.5277777777777768</v>
      </c>
      <c r="F1428" s="12">
        <v>34.299999999999997</v>
      </c>
      <c r="G1428" s="12">
        <f t="shared" si="293"/>
        <v>-9.7222222222222321E-2</v>
      </c>
      <c r="H1428" s="12">
        <f t="shared" si="287"/>
        <v>-0.34999999999999787</v>
      </c>
      <c r="I1428" s="12">
        <f>'Vehicle Data'!$B$6*'WLTP Calculations'!G1428</f>
        <v>-28.455583333333365</v>
      </c>
      <c r="J1428" s="12">
        <f>'Vehicle Data'!$B$6*9.81*'Vehicle Data'!$B$8</f>
        <v>57.42499320000001</v>
      </c>
      <c r="K1428" s="12">
        <f>0.5*(1.225*'Vehicle Data'!B$9*'Vehicle Data'!B$7*'WLTP Calculations'!F1428)</f>
        <v>4.1597324999999996</v>
      </c>
      <c r="L1428" s="12">
        <f t="shared" si="294"/>
        <v>3.3129142366666642E-2</v>
      </c>
      <c r="M1428" s="12">
        <f t="shared" si="295"/>
        <v>0.31564710643796268</v>
      </c>
      <c r="N1428" s="12">
        <f t="shared" si="296"/>
        <v>0.84464688799490717</v>
      </c>
      <c r="O1428" s="12">
        <f t="shared" si="288"/>
        <v>340.39269586194757</v>
      </c>
      <c r="P1428" s="12">
        <f t="shared" si="289"/>
        <v>0</v>
      </c>
      <c r="Q1428" s="9">
        <f t="shared" si="297"/>
        <v>276712.69037350337</v>
      </c>
      <c r="R1428" s="9">
        <f t="shared" si="290"/>
        <v>276.71269037350339</v>
      </c>
      <c r="S1428" s="9">
        <f t="shared" si="298"/>
        <v>91999.890543593589</v>
      </c>
      <c r="T1428" s="38">
        <f t="shared" si="291"/>
        <v>91.999890543593594</v>
      </c>
      <c r="U1428" s="38">
        <f t="shared" si="292"/>
        <v>5979.9928853335832</v>
      </c>
      <c r="V1428" s="34"/>
      <c r="W1428" s="34"/>
      <c r="X1428" s="34"/>
      <c r="Y1428" s="34"/>
      <c r="Z1428" s="34"/>
      <c r="AA1428" s="34"/>
      <c r="AB1428" s="34"/>
      <c r="AC1428" s="34"/>
      <c r="AD1428" s="34"/>
      <c r="AE1428" s="34"/>
      <c r="AF1428" s="34"/>
      <c r="AG1428" s="34"/>
    </row>
    <row r="1429" spans="2:33" x14ac:dyDescent="0.75">
      <c r="B1429" s="6" t="s">
        <v>10</v>
      </c>
      <c r="C1429" s="6">
        <v>1425</v>
      </c>
      <c r="D1429" s="6">
        <v>403</v>
      </c>
      <c r="E1429" s="6">
        <f t="shared" si="286"/>
        <v>9.6111111111111107</v>
      </c>
      <c r="F1429" s="12">
        <v>34.6</v>
      </c>
      <c r="G1429" s="12">
        <f t="shared" si="293"/>
        <v>0.27777777777777768</v>
      </c>
      <c r="H1429" s="12">
        <f t="shared" si="287"/>
        <v>1</v>
      </c>
      <c r="I1429" s="12">
        <f>'Vehicle Data'!$B$6*'WLTP Calculations'!G1429</f>
        <v>81.301666666666648</v>
      </c>
      <c r="J1429" s="12">
        <f>'Vehicle Data'!$B$6*9.81*'Vehicle Data'!$B$8</f>
        <v>57.42499320000001</v>
      </c>
      <c r="K1429" s="12">
        <f>0.5*(1.225*'Vehicle Data'!B$9*'Vehicle Data'!B$7*'WLTP Calculations'!F1429)</f>
        <v>4.1961150000000007</v>
      </c>
      <c r="L1429" s="12">
        <f t="shared" si="294"/>
        <v>0.14292277486666666</v>
      </c>
      <c r="M1429" s="12">
        <f t="shared" si="295"/>
        <v>1.3736466695518517</v>
      </c>
      <c r="N1429" s="12">
        <f t="shared" si="296"/>
        <v>2.0027808115689814</v>
      </c>
      <c r="O1429" s="12">
        <f t="shared" si="288"/>
        <v>809.12344787386849</v>
      </c>
      <c r="P1429" s="12">
        <f t="shared" si="289"/>
        <v>0</v>
      </c>
      <c r="Q1429" s="9">
        <f t="shared" si="297"/>
        <v>277521.81382137723</v>
      </c>
      <c r="R1429" s="9">
        <f t="shared" si="290"/>
        <v>277.52181382137724</v>
      </c>
      <c r="S1429" s="9">
        <f t="shared" si="298"/>
        <v>91999.890543593589</v>
      </c>
      <c r="T1429" s="38">
        <f t="shared" si="291"/>
        <v>91.999890543593594</v>
      </c>
      <c r="U1429" s="38">
        <f t="shared" si="292"/>
        <v>5979.9928853335832</v>
      </c>
      <c r="V1429" s="34"/>
      <c r="W1429" s="34"/>
      <c r="X1429" s="34"/>
      <c r="Y1429" s="34"/>
      <c r="Z1429" s="34"/>
      <c r="AA1429" s="34"/>
      <c r="AB1429" s="34"/>
      <c r="AC1429" s="34"/>
      <c r="AD1429" s="34"/>
      <c r="AE1429" s="34"/>
      <c r="AF1429" s="34"/>
      <c r="AG1429" s="34"/>
    </row>
    <row r="1430" spans="2:33" x14ac:dyDescent="0.75">
      <c r="B1430" s="6" t="s">
        <v>10</v>
      </c>
      <c r="C1430" s="6">
        <v>1426</v>
      </c>
      <c r="D1430" s="6">
        <v>404</v>
      </c>
      <c r="E1430" s="6">
        <f t="shared" si="286"/>
        <v>10.083333333333332</v>
      </c>
      <c r="F1430" s="12">
        <v>36.299999999999997</v>
      </c>
      <c r="G1430" s="12">
        <f t="shared" si="293"/>
        <v>0.68055555555555536</v>
      </c>
      <c r="H1430" s="12">
        <f t="shared" si="287"/>
        <v>2.4499999999999993</v>
      </c>
      <c r="I1430" s="12">
        <f>'Vehicle Data'!$B$6*'WLTP Calculations'!G1430</f>
        <v>199.18908333333329</v>
      </c>
      <c r="J1430" s="12">
        <f>'Vehicle Data'!$B$6*9.81*'Vehicle Data'!$B$8</f>
        <v>57.42499320000001</v>
      </c>
      <c r="K1430" s="12">
        <f>0.5*(1.225*'Vehicle Data'!B$9*'Vehicle Data'!B$7*'WLTP Calculations'!F1430)</f>
        <v>4.4022825000000001</v>
      </c>
      <c r="L1430" s="12">
        <f t="shared" si="294"/>
        <v>0.26101635903333331</v>
      </c>
      <c r="M1430" s="12">
        <f t="shared" si="295"/>
        <v>2.6319149535861106</v>
      </c>
      <c r="N1430" s="12">
        <f t="shared" si="296"/>
        <v>2.8838602673231488</v>
      </c>
      <c r="O1430" s="12">
        <f t="shared" si="288"/>
        <v>1167.9634082658752</v>
      </c>
      <c r="P1430" s="12">
        <f t="shared" si="289"/>
        <v>0</v>
      </c>
      <c r="Q1430" s="9">
        <f t="shared" si="297"/>
        <v>278689.77722964314</v>
      </c>
      <c r="R1430" s="9">
        <f t="shared" si="290"/>
        <v>278.68977722964314</v>
      </c>
      <c r="S1430" s="9">
        <f t="shared" si="298"/>
        <v>91999.890543593589</v>
      </c>
      <c r="T1430" s="38">
        <f t="shared" si="291"/>
        <v>91.999890543593594</v>
      </c>
      <c r="U1430" s="38">
        <f t="shared" si="292"/>
        <v>5979.9928853335832</v>
      </c>
      <c r="V1430" s="34"/>
      <c r="W1430" s="34"/>
      <c r="X1430" s="34"/>
      <c r="Y1430" s="34"/>
      <c r="Z1430" s="34"/>
      <c r="AA1430" s="34"/>
      <c r="AB1430" s="34"/>
      <c r="AC1430" s="34"/>
      <c r="AD1430" s="34"/>
      <c r="AE1430" s="34"/>
      <c r="AF1430" s="34"/>
      <c r="AG1430" s="34"/>
    </row>
    <row r="1431" spans="2:33" x14ac:dyDescent="0.75">
      <c r="B1431" s="6" t="s">
        <v>10</v>
      </c>
      <c r="C1431" s="6">
        <v>1427</v>
      </c>
      <c r="D1431" s="6">
        <v>405</v>
      </c>
      <c r="E1431" s="6">
        <f t="shared" si="286"/>
        <v>10.972222222222221</v>
      </c>
      <c r="F1431" s="12">
        <v>39.5</v>
      </c>
      <c r="G1431" s="12">
        <f t="shared" si="293"/>
        <v>0.76388888888888928</v>
      </c>
      <c r="H1431" s="12">
        <f t="shared" si="287"/>
        <v>2.75</v>
      </c>
      <c r="I1431" s="12">
        <f>'Vehicle Data'!$B$6*'WLTP Calculations'!G1431</f>
        <v>223.57958333333349</v>
      </c>
      <c r="J1431" s="12">
        <f>'Vehicle Data'!$B$6*9.81*'Vehicle Data'!$B$8</f>
        <v>57.42499320000001</v>
      </c>
      <c r="K1431" s="12">
        <f>0.5*(1.225*'Vehicle Data'!B$9*'Vehicle Data'!B$7*'WLTP Calculations'!F1431)</f>
        <v>4.7903625000000005</v>
      </c>
      <c r="L1431" s="12">
        <f t="shared" si="294"/>
        <v>0.28579493903333347</v>
      </c>
      <c r="M1431" s="12">
        <f t="shared" si="295"/>
        <v>3.1358055810601866</v>
      </c>
      <c r="N1431" s="12">
        <f t="shared" si="296"/>
        <v>2.6387188664689827</v>
      </c>
      <c r="O1431" s="12">
        <f t="shared" si="288"/>
        <v>1071.3198597864071</v>
      </c>
      <c r="P1431" s="12">
        <f t="shared" si="289"/>
        <v>0</v>
      </c>
      <c r="Q1431" s="9">
        <f t="shared" si="297"/>
        <v>279761.09708942956</v>
      </c>
      <c r="R1431" s="9">
        <f t="shared" si="290"/>
        <v>279.76109708942954</v>
      </c>
      <c r="S1431" s="9">
        <f t="shared" si="298"/>
        <v>91999.890543593589</v>
      </c>
      <c r="T1431" s="38">
        <f t="shared" si="291"/>
        <v>91.999890543593594</v>
      </c>
      <c r="U1431" s="38">
        <f t="shared" si="292"/>
        <v>5979.9928853335832</v>
      </c>
      <c r="V1431" s="34"/>
      <c r="W1431" s="34"/>
      <c r="X1431" s="34"/>
      <c r="Y1431" s="34"/>
      <c r="Z1431" s="34"/>
      <c r="AA1431" s="34"/>
      <c r="AB1431" s="34"/>
      <c r="AC1431" s="34"/>
      <c r="AD1431" s="34"/>
      <c r="AE1431" s="34"/>
      <c r="AF1431" s="34"/>
      <c r="AG1431" s="34"/>
    </row>
    <row r="1432" spans="2:33" x14ac:dyDescent="0.75">
      <c r="B1432" s="6" t="s">
        <v>10</v>
      </c>
      <c r="C1432" s="6">
        <v>1428</v>
      </c>
      <c r="D1432" s="6">
        <v>406</v>
      </c>
      <c r="E1432" s="6">
        <f t="shared" si="286"/>
        <v>11.611111111111111</v>
      </c>
      <c r="F1432" s="12">
        <v>41.8</v>
      </c>
      <c r="G1432" s="12">
        <f t="shared" si="293"/>
        <v>0.41666666666666696</v>
      </c>
      <c r="H1432" s="12">
        <f t="shared" si="287"/>
        <v>1.5</v>
      </c>
      <c r="I1432" s="12">
        <f>'Vehicle Data'!$B$6*'WLTP Calculations'!G1432</f>
        <v>121.9525000000001</v>
      </c>
      <c r="J1432" s="12">
        <f>'Vehicle Data'!$B$6*9.81*'Vehicle Data'!$B$8</f>
        <v>57.42499320000001</v>
      </c>
      <c r="K1432" s="12">
        <f>0.5*(1.225*'Vehicle Data'!B$9*'Vehicle Data'!B$7*'WLTP Calculations'!F1432)</f>
        <v>5.0692950000000003</v>
      </c>
      <c r="L1432" s="12">
        <f t="shared" si="294"/>
        <v>0.18444678820000013</v>
      </c>
      <c r="M1432" s="12">
        <f t="shared" si="295"/>
        <v>2.1416321518777792</v>
      </c>
      <c r="N1432" s="12">
        <f t="shared" si="296"/>
        <v>1.4642023566912037</v>
      </c>
      <c r="O1432" s="12">
        <f t="shared" si="288"/>
        <v>595.93035917331986</v>
      </c>
      <c r="P1432" s="12">
        <f t="shared" si="289"/>
        <v>0</v>
      </c>
      <c r="Q1432" s="9">
        <f t="shared" si="297"/>
        <v>280357.02744860289</v>
      </c>
      <c r="R1432" s="9">
        <f t="shared" si="290"/>
        <v>280.35702744860288</v>
      </c>
      <c r="S1432" s="9">
        <f t="shared" si="298"/>
        <v>91999.890543593589</v>
      </c>
      <c r="T1432" s="38">
        <f t="shared" si="291"/>
        <v>91.999890543593594</v>
      </c>
      <c r="U1432" s="38">
        <f t="shared" si="292"/>
        <v>5979.9928853335832</v>
      </c>
      <c r="V1432" s="34"/>
      <c r="W1432" s="34"/>
      <c r="X1432" s="34"/>
      <c r="Y1432" s="34"/>
      <c r="Z1432" s="34"/>
      <c r="AA1432" s="34"/>
      <c r="AB1432" s="34"/>
      <c r="AC1432" s="34"/>
      <c r="AD1432" s="34"/>
      <c r="AE1432" s="34"/>
      <c r="AF1432" s="34"/>
      <c r="AG1432" s="34"/>
    </row>
    <row r="1433" spans="2:33" x14ac:dyDescent="0.75">
      <c r="B1433" s="6" t="s">
        <v>10</v>
      </c>
      <c r="C1433" s="6">
        <v>1429</v>
      </c>
      <c r="D1433" s="6">
        <v>407</v>
      </c>
      <c r="E1433" s="6">
        <f t="shared" si="286"/>
        <v>11.805555555555555</v>
      </c>
      <c r="F1433" s="12">
        <v>42.5</v>
      </c>
      <c r="G1433" s="12">
        <f t="shared" si="293"/>
        <v>1.3888888888888395E-2</v>
      </c>
      <c r="H1433" s="12">
        <f t="shared" si="287"/>
        <v>5.0000000000000711E-2</v>
      </c>
      <c r="I1433" s="12">
        <f>'Vehicle Data'!$B$6*'WLTP Calculations'!G1433</f>
        <v>4.0650833333331891</v>
      </c>
      <c r="J1433" s="12">
        <f>'Vehicle Data'!$B$6*9.81*'Vehicle Data'!$B$8</f>
        <v>57.42499320000001</v>
      </c>
      <c r="K1433" s="12">
        <f>0.5*(1.225*'Vehicle Data'!B$9*'Vehicle Data'!B$7*'WLTP Calculations'!F1433)</f>
        <v>5.1541874999999999</v>
      </c>
      <c r="L1433" s="12">
        <f t="shared" si="294"/>
        <v>6.6644264033333206E-2</v>
      </c>
      <c r="M1433" s="12">
        <f t="shared" si="295"/>
        <v>0.78677256150462815</v>
      </c>
      <c r="N1433" s="12">
        <f t="shared" si="296"/>
        <v>0.18938225545092571</v>
      </c>
      <c r="O1433" s="12">
        <f t="shared" si="288"/>
        <v>77.267960223977695</v>
      </c>
      <c r="P1433" s="12">
        <f t="shared" si="289"/>
        <v>0</v>
      </c>
      <c r="Q1433" s="9">
        <f t="shared" si="297"/>
        <v>280434.29540882685</v>
      </c>
      <c r="R1433" s="9">
        <f t="shared" si="290"/>
        <v>280.43429540882687</v>
      </c>
      <c r="S1433" s="9">
        <f t="shared" si="298"/>
        <v>91999.890543593589</v>
      </c>
      <c r="T1433" s="38">
        <f t="shared" si="291"/>
        <v>91.999890543593594</v>
      </c>
      <c r="U1433" s="38">
        <f t="shared" si="292"/>
        <v>5979.9928853335832</v>
      </c>
      <c r="V1433" s="34"/>
      <c r="W1433" s="34"/>
      <c r="X1433" s="34"/>
      <c r="Y1433" s="34"/>
      <c r="Z1433" s="34"/>
      <c r="AA1433" s="34"/>
      <c r="AB1433" s="34"/>
      <c r="AC1433" s="34"/>
      <c r="AD1433" s="34"/>
      <c r="AE1433" s="34"/>
      <c r="AF1433" s="34"/>
      <c r="AG1433" s="34"/>
    </row>
    <row r="1434" spans="2:33" x14ac:dyDescent="0.75">
      <c r="B1434" s="6" t="s">
        <v>10</v>
      </c>
      <c r="C1434" s="6">
        <v>1430</v>
      </c>
      <c r="D1434" s="6">
        <v>408</v>
      </c>
      <c r="E1434" s="6">
        <f t="shared" si="286"/>
        <v>11.638888888888888</v>
      </c>
      <c r="F1434" s="12">
        <v>41.9</v>
      </c>
      <c r="G1434" s="12">
        <f t="shared" si="293"/>
        <v>-0.33333333333333304</v>
      </c>
      <c r="H1434" s="12">
        <f t="shared" si="287"/>
        <v>-1.1999999999999993</v>
      </c>
      <c r="I1434" s="12">
        <f>'Vehicle Data'!$B$6*'WLTP Calculations'!G1434</f>
        <v>-97.561999999999927</v>
      </c>
      <c r="J1434" s="12">
        <f>'Vehicle Data'!$B$6*9.81*'Vehicle Data'!$B$8</f>
        <v>57.42499320000001</v>
      </c>
      <c r="K1434" s="12">
        <f>0.5*(1.225*'Vehicle Data'!B$9*'Vehicle Data'!B$7*'WLTP Calculations'!F1434)</f>
        <v>5.0814225000000004</v>
      </c>
      <c r="L1434" s="12">
        <f t="shared" si="294"/>
        <v>-3.5055584299999915E-2</v>
      </c>
      <c r="M1434" s="12">
        <f t="shared" si="295"/>
        <v>-0.40800805060277673</v>
      </c>
      <c r="N1434" s="12">
        <f t="shared" si="296"/>
        <v>-1.0570273542268507</v>
      </c>
      <c r="O1434" s="12">
        <f t="shared" si="288"/>
        <v>0</v>
      </c>
      <c r="P1434" s="12">
        <f t="shared" si="289"/>
        <v>-432.32418787878191</v>
      </c>
      <c r="Q1434" s="9">
        <f t="shared" si="297"/>
        <v>280434.29540882685</v>
      </c>
      <c r="R1434" s="9">
        <f t="shared" si="290"/>
        <v>280.43429540882687</v>
      </c>
      <c r="S1434" s="9">
        <f t="shared" si="298"/>
        <v>92432.21473147237</v>
      </c>
      <c r="T1434" s="38">
        <f t="shared" si="291"/>
        <v>92.432214731472371</v>
      </c>
      <c r="U1434" s="38">
        <f t="shared" si="292"/>
        <v>6008.0939575457041</v>
      </c>
      <c r="V1434" s="34"/>
      <c r="W1434" s="34"/>
      <c r="X1434" s="34"/>
      <c r="Y1434" s="34"/>
      <c r="Z1434" s="34"/>
      <c r="AA1434" s="34"/>
      <c r="AB1434" s="34"/>
      <c r="AC1434" s="34"/>
      <c r="AD1434" s="34"/>
      <c r="AE1434" s="34"/>
      <c r="AF1434" s="34"/>
      <c r="AG1434" s="34"/>
    </row>
    <row r="1435" spans="2:33" x14ac:dyDescent="0.75">
      <c r="B1435" s="6" t="s">
        <v>10</v>
      </c>
      <c r="C1435" s="6">
        <v>1431</v>
      </c>
      <c r="D1435" s="6">
        <v>409</v>
      </c>
      <c r="E1435" s="6">
        <f t="shared" si="286"/>
        <v>11.138888888888889</v>
      </c>
      <c r="F1435" s="12">
        <v>40.1</v>
      </c>
      <c r="G1435" s="12">
        <f t="shared" si="293"/>
        <v>-0.73611111111111072</v>
      </c>
      <c r="H1435" s="12">
        <f t="shared" si="287"/>
        <v>-2.6499999999999986</v>
      </c>
      <c r="I1435" s="12">
        <f>'Vehicle Data'!$B$6*'WLTP Calculations'!G1435</f>
        <v>-215.44941666666656</v>
      </c>
      <c r="J1435" s="12">
        <f>'Vehicle Data'!$B$6*9.81*'Vehicle Data'!$B$8</f>
        <v>57.42499320000001</v>
      </c>
      <c r="K1435" s="12">
        <f>0.5*(1.225*'Vehicle Data'!B$9*'Vehicle Data'!B$7*'WLTP Calculations'!F1435)</f>
        <v>4.8631275</v>
      </c>
      <c r="L1435" s="12">
        <f t="shared" si="294"/>
        <v>-0.15316129596666656</v>
      </c>
      <c r="M1435" s="12">
        <f t="shared" si="295"/>
        <v>-1.7060466578509248</v>
      </c>
      <c r="N1435" s="12">
        <f t="shared" si="296"/>
        <v>-2.3569970108532403</v>
      </c>
      <c r="O1435" s="12">
        <f t="shared" si="288"/>
        <v>0</v>
      </c>
      <c r="P1435" s="12">
        <f t="shared" si="289"/>
        <v>-966.36877444982849</v>
      </c>
      <c r="Q1435" s="9">
        <f t="shared" si="297"/>
        <v>280434.29540882685</v>
      </c>
      <c r="R1435" s="9">
        <f t="shared" si="290"/>
        <v>280.43429540882687</v>
      </c>
      <c r="S1435" s="9">
        <f t="shared" si="298"/>
        <v>93398.583505922201</v>
      </c>
      <c r="T1435" s="38">
        <f t="shared" si="291"/>
        <v>93.398583505922204</v>
      </c>
      <c r="U1435" s="38">
        <f t="shared" si="292"/>
        <v>6070.9079278849431</v>
      </c>
      <c r="V1435" s="34"/>
      <c r="W1435" s="34"/>
      <c r="X1435" s="34"/>
      <c r="Y1435" s="34"/>
      <c r="Z1435" s="34"/>
      <c r="AA1435" s="34"/>
      <c r="AB1435" s="34"/>
      <c r="AC1435" s="34"/>
      <c r="AD1435" s="34"/>
      <c r="AE1435" s="34"/>
      <c r="AF1435" s="34"/>
      <c r="AG1435" s="34"/>
    </row>
    <row r="1436" spans="2:33" x14ac:dyDescent="0.75">
      <c r="B1436" s="6" t="s">
        <v>10</v>
      </c>
      <c r="C1436" s="6">
        <v>1432</v>
      </c>
      <c r="D1436" s="6">
        <v>410</v>
      </c>
      <c r="E1436" s="6">
        <f t="shared" si="286"/>
        <v>10.166666666666666</v>
      </c>
      <c r="F1436" s="12">
        <v>36.6</v>
      </c>
      <c r="G1436" s="12">
        <f t="shared" si="293"/>
        <v>-1.2222222222222223</v>
      </c>
      <c r="H1436" s="12">
        <f t="shared" si="287"/>
        <v>-4.4000000000000004</v>
      </c>
      <c r="I1436" s="12">
        <f>'Vehicle Data'!$B$6*'WLTP Calculations'!G1436</f>
        <v>-357.72733333333343</v>
      </c>
      <c r="J1436" s="12">
        <f>'Vehicle Data'!$B$6*9.81*'Vehicle Data'!$B$8</f>
        <v>57.42499320000001</v>
      </c>
      <c r="K1436" s="12">
        <f>0.5*(1.225*'Vehicle Data'!B$9*'Vehicle Data'!B$7*'WLTP Calculations'!F1436)</f>
        <v>4.4386650000000003</v>
      </c>
      <c r="L1436" s="12">
        <f t="shared" si="294"/>
        <v>-0.29586367513333339</v>
      </c>
      <c r="M1436" s="12">
        <f t="shared" si="295"/>
        <v>-3.0079473638555561</v>
      </c>
      <c r="N1436" s="12">
        <f t="shared" si="296"/>
        <v>-3.1110458057365742</v>
      </c>
      <c r="O1436" s="12">
        <f t="shared" si="288"/>
        <v>0</v>
      </c>
      <c r="P1436" s="12">
        <f t="shared" si="289"/>
        <v>-1278.6398261577319</v>
      </c>
      <c r="Q1436" s="9">
        <f t="shared" si="297"/>
        <v>280434.29540882685</v>
      </c>
      <c r="R1436" s="9">
        <f t="shared" si="290"/>
        <v>280.43429540882687</v>
      </c>
      <c r="S1436" s="9">
        <f t="shared" si="298"/>
        <v>94677.223332079928</v>
      </c>
      <c r="T1436" s="38">
        <f t="shared" si="291"/>
        <v>94.677223332079933</v>
      </c>
      <c r="U1436" s="38">
        <f t="shared" si="292"/>
        <v>6154.0195165851956</v>
      </c>
      <c r="V1436" s="34"/>
      <c r="W1436" s="34"/>
      <c r="X1436" s="34"/>
      <c r="Y1436" s="34"/>
      <c r="Z1436" s="34"/>
      <c r="AA1436" s="34"/>
      <c r="AB1436" s="34"/>
      <c r="AC1436" s="34"/>
      <c r="AD1436" s="34"/>
      <c r="AE1436" s="34"/>
      <c r="AF1436" s="34"/>
      <c r="AG1436" s="34"/>
    </row>
    <row r="1437" spans="2:33" x14ac:dyDescent="0.75">
      <c r="B1437" s="6" t="s">
        <v>10</v>
      </c>
      <c r="C1437" s="6">
        <v>1433</v>
      </c>
      <c r="D1437" s="6">
        <v>411</v>
      </c>
      <c r="E1437" s="6">
        <f t="shared" si="286"/>
        <v>8.6944444444444446</v>
      </c>
      <c r="F1437" s="12">
        <v>31.3</v>
      </c>
      <c r="G1437" s="12">
        <f t="shared" si="293"/>
        <v>-1.4722222222222219</v>
      </c>
      <c r="H1437" s="12">
        <f t="shared" si="287"/>
        <v>-5.3000000000000007</v>
      </c>
      <c r="I1437" s="12">
        <f>'Vehicle Data'!$B$6*'WLTP Calculations'!G1437</f>
        <v>-430.8988333333333</v>
      </c>
      <c r="J1437" s="12">
        <f>'Vehicle Data'!$B$6*9.81*'Vehicle Data'!$B$8</f>
        <v>57.42499320000001</v>
      </c>
      <c r="K1437" s="12">
        <f>0.5*(1.225*'Vehicle Data'!B$9*'Vehicle Data'!B$7*'WLTP Calculations'!F1437)</f>
        <v>3.7959075000000002</v>
      </c>
      <c r="L1437" s="12">
        <f t="shared" si="294"/>
        <v>-0.36967793263333326</v>
      </c>
      <c r="M1437" s="12">
        <f t="shared" si="295"/>
        <v>-3.2141442476175919</v>
      </c>
      <c r="N1437" s="12">
        <f t="shared" si="296"/>
        <v>-2.9590207502162036</v>
      </c>
      <c r="O1437" s="12">
        <f t="shared" si="288"/>
        <v>0</v>
      </c>
      <c r="P1437" s="12">
        <f t="shared" si="289"/>
        <v>-1219.116549089076</v>
      </c>
      <c r="Q1437" s="9">
        <f t="shared" si="297"/>
        <v>280434.29540882685</v>
      </c>
      <c r="R1437" s="9">
        <f t="shared" si="290"/>
        <v>280.43429540882687</v>
      </c>
      <c r="S1437" s="9">
        <f t="shared" si="298"/>
        <v>95896.339881168999</v>
      </c>
      <c r="T1437" s="38">
        <f t="shared" si="291"/>
        <v>95.896339881168998</v>
      </c>
      <c r="U1437" s="38">
        <f t="shared" si="292"/>
        <v>6233.2620922759852</v>
      </c>
      <c r="V1437" s="34"/>
      <c r="W1437" s="34"/>
      <c r="X1437" s="34"/>
      <c r="Y1437" s="34"/>
      <c r="Z1437" s="34"/>
      <c r="AA1437" s="34"/>
      <c r="AB1437" s="34"/>
      <c r="AC1437" s="34"/>
      <c r="AD1437" s="34"/>
      <c r="AE1437" s="34"/>
      <c r="AF1437" s="34"/>
      <c r="AG1437" s="34"/>
    </row>
    <row r="1438" spans="2:33" x14ac:dyDescent="0.75">
      <c r="B1438" s="6" t="s">
        <v>10</v>
      </c>
      <c r="C1438" s="6">
        <v>1434</v>
      </c>
      <c r="D1438" s="6">
        <v>412</v>
      </c>
      <c r="E1438" s="6">
        <f t="shared" si="286"/>
        <v>7.2222222222222223</v>
      </c>
      <c r="F1438" s="12">
        <v>26</v>
      </c>
      <c r="G1438" s="12">
        <f t="shared" si="293"/>
        <v>-1.4861111111111112</v>
      </c>
      <c r="H1438" s="12">
        <f t="shared" si="287"/>
        <v>-5.35</v>
      </c>
      <c r="I1438" s="12">
        <f>'Vehicle Data'!$B$6*'WLTP Calculations'!G1438</f>
        <v>-434.96391666666676</v>
      </c>
      <c r="J1438" s="12">
        <f>'Vehicle Data'!$B$6*9.81*'Vehicle Data'!$B$8</f>
        <v>57.42499320000001</v>
      </c>
      <c r="K1438" s="12">
        <f>0.5*(1.225*'Vehicle Data'!B$9*'Vehicle Data'!B$7*'WLTP Calculations'!F1438)</f>
        <v>3.1531500000000001</v>
      </c>
      <c r="L1438" s="12">
        <f t="shared" si="294"/>
        <v>-0.37438577346666674</v>
      </c>
      <c r="M1438" s="12">
        <f t="shared" si="295"/>
        <v>-2.7038972528148153</v>
      </c>
      <c r="N1438" s="12">
        <f t="shared" si="296"/>
        <v>-1.9830167279462962</v>
      </c>
      <c r="O1438" s="12">
        <f t="shared" si="288"/>
        <v>0</v>
      </c>
      <c r="P1438" s="12">
        <f t="shared" si="289"/>
        <v>-818.9859086418204</v>
      </c>
      <c r="Q1438" s="9">
        <f t="shared" si="297"/>
        <v>280434.29540882685</v>
      </c>
      <c r="R1438" s="9">
        <f t="shared" si="290"/>
        <v>280.43429540882687</v>
      </c>
      <c r="S1438" s="9">
        <f t="shared" si="298"/>
        <v>96715.325789810813</v>
      </c>
      <c r="T1438" s="38">
        <f t="shared" si="291"/>
        <v>96.715325789810819</v>
      </c>
      <c r="U1438" s="38">
        <f t="shared" si="292"/>
        <v>6286.4961763377032</v>
      </c>
      <c r="V1438" s="34"/>
      <c r="W1438" s="34"/>
      <c r="X1438" s="34"/>
      <c r="Y1438" s="34"/>
      <c r="Z1438" s="34"/>
      <c r="AA1438" s="34"/>
      <c r="AB1438" s="34"/>
      <c r="AC1438" s="34"/>
      <c r="AD1438" s="34"/>
      <c r="AE1438" s="34"/>
      <c r="AF1438" s="34"/>
      <c r="AG1438" s="34"/>
    </row>
    <row r="1439" spans="2:33" x14ac:dyDescent="0.75">
      <c r="B1439" s="6" t="s">
        <v>10</v>
      </c>
      <c r="C1439" s="6">
        <v>1435</v>
      </c>
      <c r="D1439" s="6">
        <v>413</v>
      </c>
      <c r="E1439" s="6">
        <f t="shared" si="286"/>
        <v>5.7222222222222223</v>
      </c>
      <c r="F1439" s="12">
        <v>20.6</v>
      </c>
      <c r="G1439" s="12">
        <f t="shared" si="293"/>
        <v>-0.95833333333333304</v>
      </c>
      <c r="H1439" s="12">
        <f t="shared" si="287"/>
        <v>-3.4499999999999993</v>
      </c>
      <c r="I1439" s="12">
        <f>'Vehicle Data'!$B$6*'WLTP Calculations'!G1439</f>
        <v>-280.49074999999993</v>
      </c>
      <c r="J1439" s="12">
        <f>'Vehicle Data'!$B$6*9.81*'Vehicle Data'!$B$8</f>
        <v>57.42499320000001</v>
      </c>
      <c r="K1439" s="12">
        <f>0.5*(1.225*'Vehicle Data'!B$9*'Vehicle Data'!B$7*'WLTP Calculations'!F1439)</f>
        <v>2.4982650000000004</v>
      </c>
      <c r="L1439" s="12">
        <f t="shared" si="294"/>
        <v>-0.2205674917999999</v>
      </c>
      <c r="M1439" s="12">
        <f t="shared" si="295"/>
        <v>-1.2621362030777772</v>
      </c>
      <c r="N1439" s="12">
        <f t="shared" si="296"/>
        <v>-0.56964145183472192</v>
      </c>
      <c r="O1439" s="12">
        <f t="shared" si="288"/>
        <v>0</v>
      </c>
      <c r="P1439" s="12">
        <f t="shared" si="289"/>
        <v>-235.83156105957488</v>
      </c>
      <c r="Q1439" s="9">
        <f t="shared" si="297"/>
        <v>280434.29540882685</v>
      </c>
      <c r="R1439" s="9">
        <f t="shared" si="290"/>
        <v>280.43429540882687</v>
      </c>
      <c r="S1439" s="9">
        <f t="shared" si="298"/>
        <v>96951.157350870388</v>
      </c>
      <c r="T1439" s="38">
        <f t="shared" si="291"/>
        <v>96.951157350870389</v>
      </c>
      <c r="U1439" s="38">
        <f t="shared" si="292"/>
        <v>6301.8252278065756</v>
      </c>
      <c r="V1439" s="34"/>
      <c r="W1439" s="34"/>
      <c r="X1439" s="34"/>
      <c r="Y1439" s="34"/>
      <c r="Z1439" s="34"/>
      <c r="AA1439" s="34"/>
      <c r="AB1439" s="34"/>
      <c r="AC1439" s="34"/>
      <c r="AD1439" s="34"/>
      <c r="AE1439" s="34"/>
      <c r="AF1439" s="34"/>
      <c r="AG1439" s="34"/>
    </row>
    <row r="1440" spans="2:33" x14ac:dyDescent="0.75">
      <c r="B1440" s="6" t="s">
        <v>10</v>
      </c>
      <c r="C1440" s="6">
        <v>1436</v>
      </c>
      <c r="D1440" s="6">
        <v>414</v>
      </c>
      <c r="E1440" s="6">
        <f t="shared" si="286"/>
        <v>5.3055555555555562</v>
      </c>
      <c r="F1440" s="12">
        <v>19.100000000000001</v>
      </c>
      <c r="G1440" s="12">
        <f t="shared" si="293"/>
        <v>-0.125</v>
      </c>
      <c r="H1440" s="12">
        <f t="shared" si="287"/>
        <v>-0.45000000000000107</v>
      </c>
      <c r="I1440" s="12">
        <f>'Vehicle Data'!$B$6*'WLTP Calculations'!G1440</f>
        <v>-36.585750000000004</v>
      </c>
      <c r="J1440" s="12">
        <f>'Vehicle Data'!$B$6*9.81*'Vehicle Data'!$B$8</f>
        <v>57.42499320000001</v>
      </c>
      <c r="K1440" s="12">
        <f>0.5*(1.225*'Vehicle Data'!B$9*'Vehicle Data'!B$7*'WLTP Calculations'!F1440)</f>
        <v>2.3163525000000003</v>
      </c>
      <c r="L1440" s="12">
        <f t="shared" si="294"/>
        <v>2.3155595700000007E-2</v>
      </c>
      <c r="M1440" s="12">
        <f t="shared" si="295"/>
        <v>0.12285329940833338</v>
      </c>
      <c r="N1440" s="12">
        <f t="shared" si="296"/>
        <v>0.44753509611018522</v>
      </c>
      <c r="O1440" s="12">
        <f t="shared" si="288"/>
        <v>185.72706488572686</v>
      </c>
      <c r="P1440" s="12">
        <f t="shared" si="289"/>
        <v>0</v>
      </c>
      <c r="Q1440" s="9">
        <f t="shared" si="297"/>
        <v>280620.02247371257</v>
      </c>
      <c r="R1440" s="9">
        <f t="shared" si="290"/>
        <v>280.6200224737126</v>
      </c>
      <c r="S1440" s="9">
        <f t="shared" si="298"/>
        <v>96951.157350870388</v>
      </c>
      <c r="T1440" s="38">
        <f t="shared" si="291"/>
        <v>96.951157350870389</v>
      </c>
      <c r="U1440" s="38">
        <f t="shared" si="292"/>
        <v>6301.8252278065756</v>
      </c>
      <c r="V1440" s="34"/>
      <c r="W1440" s="34"/>
      <c r="X1440" s="34"/>
      <c r="Y1440" s="34"/>
      <c r="Z1440" s="34"/>
      <c r="AA1440" s="34"/>
      <c r="AB1440" s="34"/>
      <c r="AC1440" s="34"/>
      <c r="AD1440" s="34"/>
      <c r="AE1440" s="34"/>
      <c r="AF1440" s="34"/>
      <c r="AG1440" s="34"/>
    </row>
    <row r="1441" spans="2:33" x14ac:dyDescent="0.75">
      <c r="B1441" s="6" t="s">
        <v>10</v>
      </c>
      <c r="C1441" s="6">
        <v>1437</v>
      </c>
      <c r="D1441" s="6">
        <v>415</v>
      </c>
      <c r="E1441" s="6">
        <f t="shared" si="286"/>
        <v>5.4722222222222223</v>
      </c>
      <c r="F1441" s="12">
        <v>19.7</v>
      </c>
      <c r="G1441" s="12">
        <f t="shared" si="293"/>
        <v>0.27777777777777768</v>
      </c>
      <c r="H1441" s="12">
        <f t="shared" si="287"/>
        <v>1</v>
      </c>
      <c r="I1441" s="12">
        <f>'Vehicle Data'!$B$6*'WLTP Calculations'!G1441</f>
        <v>81.301666666666648</v>
      </c>
      <c r="J1441" s="12">
        <f>'Vehicle Data'!$B$6*9.81*'Vehicle Data'!$B$8</f>
        <v>57.42499320000001</v>
      </c>
      <c r="K1441" s="12">
        <f>0.5*(1.225*'Vehicle Data'!B$9*'Vehicle Data'!B$7*'WLTP Calculations'!F1441)</f>
        <v>2.3891175000000002</v>
      </c>
      <c r="L1441" s="12">
        <f t="shared" si="294"/>
        <v>0.14111577736666667</v>
      </c>
      <c r="M1441" s="12">
        <f t="shared" si="295"/>
        <v>0.77221689281203709</v>
      </c>
      <c r="N1441" s="12">
        <f t="shared" si="296"/>
        <v>0.83589249375833319</v>
      </c>
      <c r="O1441" s="12">
        <f t="shared" si="288"/>
        <v>347.73127740346661</v>
      </c>
      <c r="P1441" s="12">
        <f t="shared" si="289"/>
        <v>0</v>
      </c>
      <c r="Q1441" s="9">
        <f t="shared" si="297"/>
        <v>280967.75375111605</v>
      </c>
      <c r="R1441" s="9">
        <f t="shared" si="290"/>
        <v>280.96775375111605</v>
      </c>
      <c r="S1441" s="9">
        <f t="shared" si="298"/>
        <v>96951.157350870388</v>
      </c>
      <c r="T1441" s="38">
        <f t="shared" si="291"/>
        <v>96.951157350870389</v>
      </c>
      <c r="U1441" s="38">
        <f t="shared" si="292"/>
        <v>6301.8252278065756</v>
      </c>
      <c r="V1441" s="34"/>
      <c r="W1441" s="34"/>
      <c r="X1441" s="34"/>
      <c r="Y1441" s="34"/>
      <c r="Z1441" s="34"/>
      <c r="AA1441" s="34"/>
      <c r="AB1441" s="34"/>
      <c r="AC1441" s="34"/>
      <c r="AD1441" s="34"/>
      <c r="AE1441" s="34"/>
      <c r="AF1441" s="34"/>
      <c r="AG1441" s="34"/>
    </row>
    <row r="1442" spans="2:33" x14ac:dyDescent="0.75">
      <c r="B1442" s="6" t="s">
        <v>10</v>
      </c>
      <c r="C1442" s="6">
        <v>1438</v>
      </c>
      <c r="D1442" s="6">
        <v>416</v>
      </c>
      <c r="E1442" s="6">
        <f t="shared" si="286"/>
        <v>5.8611111111111116</v>
      </c>
      <c r="F1442" s="12">
        <v>21.1</v>
      </c>
      <c r="G1442" s="12">
        <f t="shared" si="293"/>
        <v>0.3194444444444442</v>
      </c>
      <c r="H1442" s="12">
        <f t="shared" si="287"/>
        <v>1.1500000000000004</v>
      </c>
      <c r="I1442" s="12">
        <f>'Vehicle Data'!$B$6*'WLTP Calculations'!G1442</f>
        <v>93.496916666666607</v>
      </c>
      <c r="J1442" s="12">
        <f>'Vehicle Data'!$B$6*9.81*'Vehicle Data'!$B$8</f>
        <v>57.42499320000001</v>
      </c>
      <c r="K1442" s="12">
        <f>0.5*(1.225*'Vehicle Data'!B$9*'Vehicle Data'!B$7*'WLTP Calculations'!F1442)</f>
        <v>2.5589025000000003</v>
      </c>
      <c r="L1442" s="12">
        <f t="shared" si="294"/>
        <v>0.15348081236666661</v>
      </c>
      <c r="M1442" s="12">
        <f t="shared" si="295"/>
        <v>0.8995680947046294</v>
      </c>
      <c r="N1442" s="12">
        <f t="shared" si="296"/>
        <v>0.75761255898194424</v>
      </c>
      <c r="O1442" s="12">
        <f t="shared" si="288"/>
        <v>315.92443709547075</v>
      </c>
      <c r="P1442" s="12">
        <f t="shared" si="289"/>
        <v>0</v>
      </c>
      <c r="Q1442" s="9">
        <f t="shared" si="297"/>
        <v>281283.67818821152</v>
      </c>
      <c r="R1442" s="9">
        <f t="shared" si="290"/>
        <v>281.28367818821152</v>
      </c>
      <c r="S1442" s="9">
        <f t="shared" si="298"/>
        <v>96951.157350870388</v>
      </c>
      <c r="T1442" s="38">
        <f t="shared" si="291"/>
        <v>96.951157350870389</v>
      </c>
      <c r="U1442" s="38">
        <f t="shared" si="292"/>
        <v>6301.8252278065756</v>
      </c>
      <c r="V1442" s="34"/>
      <c r="W1442" s="34"/>
      <c r="X1442" s="34"/>
      <c r="Y1442" s="34"/>
      <c r="Z1442" s="34"/>
      <c r="AA1442" s="34"/>
      <c r="AB1442" s="34"/>
      <c r="AC1442" s="34"/>
      <c r="AD1442" s="34"/>
      <c r="AE1442" s="34"/>
      <c r="AF1442" s="34"/>
      <c r="AG1442" s="34"/>
    </row>
    <row r="1443" spans="2:33" x14ac:dyDescent="0.75">
      <c r="B1443" s="6" t="s">
        <v>10</v>
      </c>
      <c r="C1443" s="6">
        <v>1439</v>
      </c>
      <c r="D1443" s="6">
        <v>417</v>
      </c>
      <c r="E1443" s="6">
        <f t="shared" si="286"/>
        <v>6.1111111111111107</v>
      </c>
      <c r="F1443" s="12">
        <v>22</v>
      </c>
      <c r="G1443" s="12">
        <f t="shared" si="293"/>
        <v>0.13888888888888884</v>
      </c>
      <c r="H1443" s="12">
        <f t="shared" si="287"/>
        <v>0.5</v>
      </c>
      <c r="I1443" s="12">
        <f>'Vehicle Data'!$B$6*'WLTP Calculations'!G1443</f>
        <v>40.650833333333324</v>
      </c>
      <c r="J1443" s="12">
        <f>'Vehicle Data'!$B$6*9.81*'Vehicle Data'!$B$8</f>
        <v>57.42499320000001</v>
      </c>
      <c r="K1443" s="12">
        <f>0.5*(1.225*'Vehicle Data'!B$9*'Vehicle Data'!B$7*'WLTP Calculations'!F1443)</f>
        <v>2.66805</v>
      </c>
      <c r="L1443" s="12">
        <f t="shared" si="294"/>
        <v>0.10074387653333332</v>
      </c>
      <c r="M1443" s="12">
        <f t="shared" si="295"/>
        <v>0.61565702325925908</v>
      </c>
      <c r="N1443" s="12">
        <f t="shared" si="296"/>
        <v>0.41745270919490723</v>
      </c>
      <c r="O1443" s="12">
        <f t="shared" si="288"/>
        <v>174.49523244347122</v>
      </c>
      <c r="P1443" s="12">
        <f t="shared" si="289"/>
        <v>0</v>
      </c>
      <c r="Q1443" s="9">
        <f t="shared" si="297"/>
        <v>281458.17342065502</v>
      </c>
      <c r="R1443" s="9">
        <f t="shared" si="290"/>
        <v>281.45817342065504</v>
      </c>
      <c r="S1443" s="9">
        <f t="shared" si="298"/>
        <v>96951.157350870388</v>
      </c>
      <c r="T1443" s="38">
        <f t="shared" si="291"/>
        <v>96.951157350870389</v>
      </c>
      <c r="U1443" s="38">
        <f t="shared" si="292"/>
        <v>6301.8252278065756</v>
      </c>
      <c r="V1443" s="34"/>
      <c r="W1443" s="34"/>
      <c r="X1443" s="34"/>
      <c r="Y1443" s="34"/>
      <c r="Z1443" s="34"/>
      <c r="AA1443" s="34"/>
      <c r="AB1443" s="34"/>
      <c r="AC1443" s="34"/>
      <c r="AD1443" s="34"/>
      <c r="AE1443" s="34"/>
      <c r="AF1443" s="34"/>
      <c r="AG1443" s="34"/>
    </row>
    <row r="1444" spans="2:33" x14ac:dyDescent="0.75">
      <c r="B1444" s="6" t="s">
        <v>10</v>
      </c>
      <c r="C1444" s="6">
        <v>1440</v>
      </c>
      <c r="D1444" s="6">
        <v>418</v>
      </c>
      <c r="E1444" s="6">
        <f t="shared" si="286"/>
        <v>6.1388888888888893</v>
      </c>
      <c r="F1444" s="12">
        <v>22.1</v>
      </c>
      <c r="G1444" s="12">
        <f t="shared" si="293"/>
        <v>-8.3333333333333481E-2</v>
      </c>
      <c r="H1444" s="12">
        <f t="shared" si="287"/>
        <v>-0.30000000000000071</v>
      </c>
      <c r="I1444" s="12">
        <f>'Vehicle Data'!$B$6*'WLTP Calculations'!G1444</f>
        <v>-24.390500000000046</v>
      </c>
      <c r="J1444" s="12">
        <f>'Vehicle Data'!$B$6*9.81*'Vehicle Data'!$B$8</f>
        <v>57.42499320000001</v>
      </c>
      <c r="K1444" s="12">
        <f>0.5*(1.225*'Vehicle Data'!B$9*'Vehicle Data'!B$7*'WLTP Calculations'!F1444)</f>
        <v>2.6801775000000005</v>
      </c>
      <c r="L1444" s="12">
        <f t="shared" si="294"/>
        <v>3.5714670699999965E-2</v>
      </c>
      <c r="M1444" s="12">
        <f t="shared" si="295"/>
        <v>0.21924839513055536</v>
      </c>
      <c r="N1444" s="12">
        <f t="shared" si="296"/>
        <v>-1.404047324768537E-2</v>
      </c>
      <c r="O1444" s="12">
        <f t="shared" si="288"/>
        <v>0</v>
      </c>
      <c r="P1444" s="12">
        <f t="shared" si="289"/>
        <v>-5.8829582907801701</v>
      </c>
      <c r="Q1444" s="9">
        <f t="shared" si="297"/>
        <v>281458.17342065502</v>
      </c>
      <c r="R1444" s="9">
        <f t="shared" si="290"/>
        <v>281.45817342065504</v>
      </c>
      <c r="S1444" s="9">
        <f t="shared" si="298"/>
        <v>96957.040309161166</v>
      </c>
      <c r="T1444" s="38">
        <f t="shared" si="291"/>
        <v>96.957040309161172</v>
      </c>
      <c r="U1444" s="38">
        <f t="shared" si="292"/>
        <v>6302.2076200954762</v>
      </c>
      <c r="V1444" s="34"/>
      <c r="W1444" s="34"/>
      <c r="X1444" s="34"/>
      <c r="Y1444" s="34"/>
      <c r="Z1444" s="34"/>
      <c r="AA1444" s="34"/>
      <c r="AB1444" s="34"/>
      <c r="AC1444" s="34"/>
      <c r="AD1444" s="34"/>
      <c r="AE1444" s="34"/>
      <c r="AF1444" s="34"/>
      <c r="AG1444" s="34"/>
    </row>
    <row r="1445" spans="2:33" x14ac:dyDescent="0.75">
      <c r="B1445" s="6" t="s">
        <v>10</v>
      </c>
      <c r="C1445" s="6">
        <v>1441</v>
      </c>
      <c r="D1445" s="6">
        <v>419</v>
      </c>
      <c r="E1445" s="6">
        <f t="shared" si="286"/>
        <v>5.9444444444444438</v>
      </c>
      <c r="F1445" s="12">
        <v>21.4</v>
      </c>
      <c r="G1445" s="12">
        <f t="shared" si="293"/>
        <v>-0.34722222222222232</v>
      </c>
      <c r="H1445" s="12">
        <f t="shared" si="287"/>
        <v>-1.25</v>
      </c>
      <c r="I1445" s="12">
        <f>'Vehicle Data'!$B$6*'WLTP Calculations'!G1445</f>
        <v>-101.62708333333337</v>
      </c>
      <c r="J1445" s="12">
        <f>'Vehicle Data'!$B$6*9.81*'Vehicle Data'!$B$8</f>
        <v>57.42499320000001</v>
      </c>
      <c r="K1445" s="12">
        <f>0.5*(1.225*'Vehicle Data'!B$9*'Vehicle Data'!B$7*'WLTP Calculations'!F1445)</f>
        <v>2.5952850000000001</v>
      </c>
      <c r="L1445" s="12">
        <f t="shared" si="294"/>
        <v>-4.1606805133333369E-2</v>
      </c>
      <c r="M1445" s="12">
        <f t="shared" si="295"/>
        <v>-0.2473293416259261</v>
      </c>
      <c r="N1445" s="12">
        <f t="shared" si="296"/>
        <v>-0.30391824895370367</v>
      </c>
      <c r="O1445" s="12">
        <f t="shared" si="288"/>
        <v>0</v>
      </c>
      <c r="P1445" s="12">
        <f t="shared" si="289"/>
        <v>-127.64566456055555</v>
      </c>
      <c r="Q1445" s="9">
        <f t="shared" si="297"/>
        <v>281458.17342065502</v>
      </c>
      <c r="R1445" s="9">
        <f t="shared" si="290"/>
        <v>281.45817342065504</v>
      </c>
      <c r="S1445" s="9">
        <f t="shared" si="298"/>
        <v>97084.685973721716</v>
      </c>
      <c r="T1445" s="38">
        <f t="shared" si="291"/>
        <v>97.084685973721719</v>
      </c>
      <c r="U1445" s="38">
        <f t="shared" si="292"/>
        <v>6310.5045882919121</v>
      </c>
      <c r="V1445" s="34"/>
      <c r="W1445" s="34"/>
      <c r="X1445" s="34"/>
      <c r="Y1445" s="34"/>
      <c r="Z1445" s="34"/>
      <c r="AA1445" s="34"/>
      <c r="AB1445" s="34"/>
      <c r="AC1445" s="34"/>
      <c r="AD1445" s="34"/>
      <c r="AE1445" s="34"/>
      <c r="AF1445" s="34"/>
      <c r="AG1445" s="34"/>
    </row>
    <row r="1446" spans="2:33" x14ac:dyDescent="0.75">
      <c r="B1446" s="6" t="s">
        <v>10</v>
      </c>
      <c r="C1446" s="6">
        <v>1442</v>
      </c>
      <c r="D1446" s="6">
        <v>420</v>
      </c>
      <c r="E1446" s="6">
        <f t="shared" si="286"/>
        <v>5.4444444444444446</v>
      </c>
      <c r="F1446" s="12">
        <v>19.600000000000001</v>
      </c>
      <c r="G1446" s="12">
        <f t="shared" si="293"/>
        <v>-0.43055555555555536</v>
      </c>
      <c r="H1446" s="12">
        <f t="shared" si="287"/>
        <v>-1.5499999999999989</v>
      </c>
      <c r="I1446" s="12">
        <f>'Vehicle Data'!$B$6*'WLTP Calculations'!G1446</f>
        <v>-126.01758333333329</v>
      </c>
      <c r="J1446" s="12">
        <f>'Vehicle Data'!$B$6*9.81*'Vehicle Data'!$B$8</f>
        <v>57.42499320000001</v>
      </c>
      <c r="K1446" s="12">
        <f>0.5*(1.225*'Vehicle Data'!B$9*'Vehicle Data'!B$7*'WLTP Calculations'!F1446)</f>
        <v>2.3769900000000002</v>
      </c>
      <c r="L1446" s="12">
        <f t="shared" si="294"/>
        <v>-6.6215600133333288E-2</v>
      </c>
      <c r="M1446" s="12">
        <f t="shared" si="295"/>
        <v>-0.36050715628148122</v>
      </c>
      <c r="N1446" s="12">
        <f t="shared" si="296"/>
        <v>-0.19397097254212955</v>
      </c>
      <c r="O1446" s="12">
        <f t="shared" si="288"/>
        <v>0</v>
      </c>
      <c r="P1446" s="12">
        <f t="shared" si="289"/>
        <v>-81.661779440236543</v>
      </c>
      <c r="Q1446" s="9">
        <f t="shared" si="297"/>
        <v>281458.17342065502</v>
      </c>
      <c r="R1446" s="9">
        <f t="shared" si="290"/>
        <v>281.45817342065504</v>
      </c>
      <c r="S1446" s="9">
        <f t="shared" si="298"/>
        <v>97166.347753161957</v>
      </c>
      <c r="T1446" s="38">
        <f t="shared" si="291"/>
        <v>97.166347753161958</v>
      </c>
      <c r="U1446" s="38">
        <f t="shared" si="292"/>
        <v>6315.8126039555273</v>
      </c>
      <c r="V1446" s="34"/>
      <c r="W1446" s="34"/>
      <c r="X1446" s="34"/>
      <c r="Y1446" s="34"/>
      <c r="Z1446" s="34"/>
      <c r="AA1446" s="34"/>
      <c r="AB1446" s="34"/>
      <c r="AC1446" s="34"/>
      <c r="AD1446" s="34"/>
      <c r="AE1446" s="34"/>
      <c r="AF1446" s="34"/>
      <c r="AG1446" s="34"/>
    </row>
    <row r="1447" spans="2:33" x14ac:dyDescent="0.75">
      <c r="B1447" s="6" t="s">
        <v>10</v>
      </c>
      <c r="C1447" s="6">
        <v>1443</v>
      </c>
      <c r="D1447" s="6">
        <v>421</v>
      </c>
      <c r="E1447" s="6">
        <f t="shared" si="286"/>
        <v>5.083333333333333</v>
      </c>
      <c r="F1447" s="12">
        <v>18.3</v>
      </c>
      <c r="G1447" s="12">
        <f t="shared" si="293"/>
        <v>-0.22222222222222232</v>
      </c>
      <c r="H1447" s="12">
        <f t="shared" si="287"/>
        <v>-0.80000000000000071</v>
      </c>
      <c r="I1447" s="12">
        <f>'Vehicle Data'!$B$6*'WLTP Calculations'!G1447</f>
        <v>-65.04133333333337</v>
      </c>
      <c r="J1447" s="12">
        <f>'Vehicle Data'!$B$6*9.81*'Vehicle Data'!$B$8</f>
        <v>57.42499320000001</v>
      </c>
      <c r="K1447" s="12">
        <f>0.5*(1.225*'Vehicle Data'!B$9*'Vehicle Data'!B$7*'WLTP Calculations'!F1447)</f>
        <v>2.2193325000000002</v>
      </c>
      <c r="L1447" s="12">
        <f t="shared" si="294"/>
        <v>-5.3970076333333594E-3</v>
      </c>
      <c r="M1447" s="12">
        <f t="shared" si="295"/>
        <v>-2.7434788802777908E-2</v>
      </c>
      <c r="N1447" s="12">
        <f t="shared" si="296"/>
        <v>0.13530246359861106</v>
      </c>
      <c r="O1447" s="12">
        <f t="shared" si="288"/>
        <v>57.09763963861387</v>
      </c>
      <c r="P1447" s="12">
        <f t="shared" si="289"/>
        <v>0</v>
      </c>
      <c r="Q1447" s="9">
        <f t="shared" si="297"/>
        <v>281515.27106029366</v>
      </c>
      <c r="R1447" s="9">
        <f t="shared" si="290"/>
        <v>281.51527106029368</v>
      </c>
      <c r="S1447" s="9">
        <f t="shared" si="298"/>
        <v>97166.347753161957</v>
      </c>
      <c r="T1447" s="38">
        <f t="shared" si="291"/>
        <v>97.166347753161958</v>
      </c>
      <c r="U1447" s="38">
        <f t="shared" si="292"/>
        <v>6315.8126039555273</v>
      </c>
      <c r="V1447" s="34"/>
      <c r="W1447" s="34"/>
      <c r="X1447" s="34"/>
      <c r="Y1447" s="34"/>
      <c r="Z1447" s="34"/>
      <c r="AA1447" s="34"/>
      <c r="AB1447" s="34"/>
      <c r="AC1447" s="34"/>
      <c r="AD1447" s="34"/>
      <c r="AE1447" s="34"/>
      <c r="AF1447" s="34"/>
      <c r="AG1447" s="34"/>
    </row>
    <row r="1448" spans="2:33" x14ac:dyDescent="0.75">
      <c r="B1448" s="6" t="s">
        <v>10</v>
      </c>
      <c r="C1448" s="6">
        <v>1444</v>
      </c>
      <c r="D1448" s="6">
        <v>422</v>
      </c>
      <c r="E1448" s="6">
        <f t="shared" si="286"/>
        <v>5</v>
      </c>
      <c r="F1448" s="12">
        <v>18</v>
      </c>
      <c r="G1448" s="12">
        <f t="shared" si="293"/>
        <v>0</v>
      </c>
      <c r="H1448" s="12">
        <f t="shared" si="287"/>
        <v>0</v>
      </c>
      <c r="I1448" s="12">
        <f>'Vehicle Data'!$B$6*'WLTP Calculations'!G1448</f>
        <v>0</v>
      </c>
      <c r="J1448" s="12">
        <f>'Vehicle Data'!$B$6*9.81*'Vehicle Data'!$B$8</f>
        <v>57.42499320000001</v>
      </c>
      <c r="K1448" s="12">
        <f>0.5*(1.225*'Vehicle Data'!B$9*'Vehicle Data'!B$7*'WLTP Calculations'!F1448)</f>
        <v>2.1829499999999999</v>
      </c>
      <c r="L1448" s="12">
        <f t="shared" si="294"/>
        <v>5.9607943200000006E-2</v>
      </c>
      <c r="M1448" s="12">
        <f t="shared" si="295"/>
        <v>0.29803971600000001</v>
      </c>
      <c r="N1448" s="12">
        <f t="shared" si="296"/>
        <v>0.35227628651527765</v>
      </c>
      <c r="O1448" s="12">
        <f t="shared" si="288"/>
        <v>149.01286919596245</v>
      </c>
      <c r="P1448" s="12">
        <f t="shared" si="289"/>
        <v>0</v>
      </c>
      <c r="Q1448" s="9">
        <f t="shared" si="297"/>
        <v>281664.28392948961</v>
      </c>
      <c r="R1448" s="9">
        <f t="shared" si="290"/>
        <v>281.66428392948961</v>
      </c>
      <c r="S1448" s="9">
        <f t="shared" si="298"/>
        <v>97166.347753161957</v>
      </c>
      <c r="T1448" s="38">
        <f t="shared" si="291"/>
        <v>97.166347753161958</v>
      </c>
      <c r="U1448" s="38">
        <f t="shared" si="292"/>
        <v>6315.8126039555273</v>
      </c>
      <c r="V1448" s="34"/>
      <c r="W1448" s="34"/>
      <c r="X1448" s="34"/>
      <c r="Y1448" s="34"/>
      <c r="Z1448" s="34"/>
      <c r="AA1448" s="34"/>
      <c r="AB1448" s="34"/>
      <c r="AC1448" s="34"/>
      <c r="AD1448" s="34"/>
      <c r="AE1448" s="34"/>
      <c r="AF1448" s="34"/>
      <c r="AG1448" s="34"/>
    </row>
    <row r="1449" spans="2:33" x14ac:dyDescent="0.75">
      <c r="B1449" s="6" t="s">
        <v>10</v>
      </c>
      <c r="C1449" s="6">
        <v>1445</v>
      </c>
      <c r="D1449" s="6">
        <v>423</v>
      </c>
      <c r="E1449" s="6">
        <f t="shared" si="286"/>
        <v>5.083333333333333</v>
      </c>
      <c r="F1449" s="12">
        <v>18.3</v>
      </c>
      <c r="G1449" s="12">
        <f t="shared" si="293"/>
        <v>6.9444444444444198E-2</v>
      </c>
      <c r="H1449" s="12">
        <f t="shared" si="287"/>
        <v>0.25</v>
      </c>
      <c r="I1449" s="12">
        <f>'Vehicle Data'!$B$6*'WLTP Calculations'!G1449</f>
        <v>20.325416666666598</v>
      </c>
      <c r="J1449" s="12">
        <f>'Vehicle Data'!$B$6*9.81*'Vehicle Data'!$B$8</f>
        <v>57.42499320000001</v>
      </c>
      <c r="K1449" s="12">
        <f>0.5*(1.225*'Vehicle Data'!B$9*'Vehicle Data'!B$7*'WLTP Calculations'!F1449)</f>
        <v>2.2193325000000002</v>
      </c>
      <c r="L1449" s="12">
        <f t="shared" si="294"/>
        <v>7.9969742366666624E-2</v>
      </c>
      <c r="M1449" s="12">
        <f t="shared" si="295"/>
        <v>0.40651285703055534</v>
      </c>
      <c r="N1449" s="12">
        <f t="shared" si="296"/>
        <v>0.31479150855462934</v>
      </c>
      <c r="O1449" s="12">
        <f t="shared" si="288"/>
        <v>133.47159962716285</v>
      </c>
      <c r="P1449" s="12">
        <f t="shared" si="289"/>
        <v>0</v>
      </c>
      <c r="Q1449" s="9">
        <f t="shared" si="297"/>
        <v>281797.75552911678</v>
      </c>
      <c r="R1449" s="9">
        <f t="shared" si="290"/>
        <v>281.79775552911678</v>
      </c>
      <c r="S1449" s="9">
        <f t="shared" si="298"/>
        <v>97166.347753161957</v>
      </c>
      <c r="T1449" s="38">
        <f t="shared" si="291"/>
        <v>97.166347753161958</v>
      </c>
      <c r="U1449" s="38">
        <f t="shared" si="292"/>
        <v>6315.8126039555273</v>
      </c>
      <c r="V1449" s="34"/>
      <c r="W1449" s="34"/>
      <c r="X1449" s="34"/>
      <c r="Y1449" s="34"/>
      <c r="Z1449" s="34"/>
      <c r="AA1449" s="34"/>
      <c r="AB1449" s="34"/>
      <c r="AC1449" s="34"/>
      <c r="AD1449" s="34"/>
      <c r="AE1449" s="34"/>
      <c r="AF1449" s="34"/>
      <c r="AG1449" s="34"/>
    </row>
    <row r="1450" spans="2:33" x14ac:dyDescent="0.75">
      <c r="B1450" s="6" t="s">
        <v>10</v>
      </c>
      <c r="C1450" s="6">
        <v>1446</v>
      </c>
      <c r="D1450" s="6">
        <v>424</v>
      </c>
      <c r="E1450" s="6">
        <f t="shared" si="286"/>
        <v>5.1388888888888884</v>
      </c>
      <c r="F1450" s="12">
        <v>18.5</v>
      </c>
      <c r="G1450" s="12">
        <f t="shared" si="293"/>
        <v>-5.5555555555555802E-2</v>
      </c>
      <c r="H1450" s="12">
        <f t="shared" si="287"/>
        <v>-0.20000000000000107</v>
      </c>
      <c r="I1450" s="12">
        <f>'Vehicle Data'!$B$6*'WLTP Calculations'!G1450</f>
        <v>-16.260333333333406</v>
      </c>
      <c r="J1450" s="12">
        <f>'Vehicle Data'!$B$6*9.81*'Vehicle Data'!$B$8</f>
        <v>57.42499320000001</v>
      </c>
      <c r="K1450" s="12">
        <f>0.5*(1.225*'Vehicle Data'!B$9*'Vehicle Data'!B$7*'WLTP Calculations'!F1450)</f>
        <v>2.2435875000000003</v>
      </c>
      <c r="L1450" s="12">
        <f t="shared" si="294"/>
        <v>4.3408247366666604E-2</v>
      </c>
      <c r="M1450" s="12">
        <f t="shared" si="295"/>
        <v>0.22307016007870337</v>
      </c>
      <c r="N1450" s="12">
        <f t="shared" si="296"/>
        <v>-9.4021809863888681E-2</v>
      </c>
      <c r="O1450" s="12">
        <f t="shared" si="288"/>
        <v>0</v>
      </c>
      <c r="P1450" s="12">
        <f t="shared" si="289"/>
        <v>-39.959269192152689</v>
      </c>
      <c r="Q1450" s="9">
        <f t="shared" si="297"/>
        <v>281797.75552911678</v>
      </c>
      <c r="R1450" s="9">
        <f t="shared" si="290"/>
        <v>281.79775552911678</v>
      </c>
      <c r="S1450" s="9">
        <f t="shared" si="298"/>
        <v>97206.307022354114</v>
      </c>
      <c r="T1450" s="38">
        <f t="shared" si="291"/>
        <v>97.20630702235411</v>
      </c>
      <c r="U1450" s="38">
        <f t="shared" si="292"/>
        <v>6318.409956453017</v>
      </c>
      <c r="V1450" s="34"/>
      <c r="W1450" s="34"/>
      <c r="X1450" s="34"/>
      <c r="Y1450" s="34"/>
      <c r="Z1450" s="34"/>
      <c r="AA1450" s="34"/>
      <c r="AB1450" s="34"/>
      <c r="AC1450" s="34"/>
      <c r="AD1450" s="34"/>
      <c r="AE1450" s="34"/>
      <c r="AF1450" s="34"/>
      <c r="AG1450" s="34"/>
    </row>
    <row r="1451" spans="2:33" x14ac:dyDescent="0.75">
      <c r="B1451" s="6" t="s">
        <v>10</v>
      </c>
      <c r="C1451" s="6">
        <v>1447</v>
      </c>
      <c r="D1451" s="6">
        <v>425</v>
      </c>
      <c r="E1451" s="6">
        <f t="shared" si="286"/>
        <v>4.9722222222222214</v>
      </c>
      <c r="F1451" s="12">
        <v>17.899999999999999</v>
      </c>
      <c r="G1451" s="12">
        <f t="shared" si="293"/>
        <v>-0.48611111111111072</v>
      </c>
      <c r="H1451" s="12">
        <f t="shared" si="287"/>
        <v>-1.75</v>
      </c>
      <c r="I1451" s="12">
        <f>'Vehicle Data'!$B$6*'WLTP Calculations'!G1451</f>
        <v>-142.27791666666656</v>
      </c>
      <c r="J1451" s="12">
        <f>'Vehicle Data'!$B$6*9.81*'Vehicle Data'!$B$8</f>
        <v>57.42499320000001</v>
      </c>
      <c r="K1451" s="12">
        <f>0.5*(1.225*'Vehicle Data'!B$9*'Vehicle Data'!B$7*'WLTP Calculations'!F1451)</f>
        <v>2.1708224999999999</v>
      </c>
      <c r="L1451" s="12">
        <f t="shared" si="294"/>
        <v>-8.2682100966666533E-2</v>
      </c>
      <c r="M1451" s="12">
        <f t="shared" si="295"/>
        <v>-0.41111377980648073</v>
      </c>
      <c r="N1451" s="12">
        <f t="shared" si="296"/>
        <v>-0.75964553254212919</v>
      </c>
      <c r="O1451" s="12">
        <f t="shared" si="288"/>
        <v>0</v>
      </c>
      <c r="P1451" s="12">
        <f t="shared" si="289"/>
        <v>-323.60899686294704</v>
      </c>
      <c r="Q1451" s="9">
        <f t="shared" si="297"/>
        <v>281797.75552911678</v>
      </c>
      <c r="R1451" s="9">
        <f t="shared" si="290"/>
        <v>281.79775552911678</v>
      </c>
      <c r="S1451" s="9">
        <f t="shared" si="298"/>
        <v>97529.916019217068</v>
      </c>
      <c r="T1451" s="38">
        <f t="shared" si="291"/>
        <v>97.529916019217069</v>
      </c>
      <c r="U1451" s="38">
        <f t="shared" si="292"/>
        <v>6339.4445412491095</v>
      </c>
      <c r="V1451" s="34"/>
      <c r="W1451" s="34"/>
      <c r="X1451" s="34"/>
      <c r="Y1451" s="34"/>
      <c r="Z1451" s="34"/>
      <c r="AA1451" s="34"/>
      <c r="AB1451" s="34"/>
      <c r="AC1451" s="34"/>
      <c r="AD1451" s="34"/>
      <c r="AE1451" s="34"/>
      <c r="AF1451" s="34"/>
      <c r="AG1451" s="34"/>
    </row>
    <row r="1452" spans="2:33" x14ac:dyDescent="0.75">
      <c r="B1452" s="6" t="s">
        <v>10</v>
      </c>
      <c r="C1452" s="6">
        <v>1448</v>
      </c>
      <c r="D1452" s="6">
        <v>426</v>
      </c>
      <c r="E1452" s="6">
        <f t="shared" si="286"/>
        <v>4.166666666666667</v>
      </c>
      <c r="F1452" s="12">
        <v>15</v>
      </c>
      <c r="G1452" s="12">
        <f t="shared" si="293"/>
        <v>-1.1111111111111107</v>
      </c>
      <c r="H1452" s="12">
        <f t="shared" si="287"/>
        <v>-3.9999999999999991</v>
      </c>
      <c r="I1452" s="12">
        <f>'Vehicle Data'!$B$6*'WLTP Calculations'!G1452</f>
        <v>-325.20666666666659</v>
      </c>
      <c r="J1452" s="12">
        <f>'Vehicle Data'!$B$6*9.81*'Vehicle Data'!$B$8</f>
        <v>57.42499320000001</v>
      </c>
      <c r="K1452" s="12">
        <f>0.5*(1.225*'Vehicle Data'!B$9*'Vehicle Data'!B$7*'WLTP Calculations'!F1452)</f>
        <v>1.8191250000000001</v>
      </c>
      <c r="L1452" s="12">
        <f t="shared" si="294"/>
        <v>-0.26596254846666662</v>
      </c>
      <c r="M1452" s="12">
        <f t="shared" si="295"/>
        <v>-1.1081772852777776</v>
      </c>
      <c r="N1452" s="12">
        <f t="shared" si="296"/>
        <v>-1.0547853377180556</v>
      </c>
      <c r="O1452" s="12">
        <f t="shared" si="288"/>
        <v>0</v>
      </c>
      <c r="P1452" s="12">
        <f t="shared" si="289"/>
        <v>-450.39333920560972</v>
      </c>
      <c r="Q1452" s="9">
        <f t="shared" si="297"/>
        <v>281797.75552911678</v>
      </c>
      <c r="R1452" s="9">
        <f t="shared" si="290"/>
        <v>281.79775552911678</v>
      </c>
      <c r="S1452" s="9">
        <f t="shared" si="298"/>
        <v>97980.309358422674</v>
      </c>
      <c r="T1452" s="38">
        <f t="shared" si="291"/>
        <v>97.980309358422673</v>
      </c>
      <c r="U1452" s="38">
        <f t="shared" si="292"/>
        <v>6368.7201082974734</v>
      </c>
      <c r="V1452" s="34"/>
      <c r="W1452" s="34"/>
      <c r="X1452" s="34"/>
      <c r="Y1452" s="34"/>
      <c r="Z1452" s="34"/>
      <c r="AA1452" s="34"/>
      <c r="AB1452" s="34"/>
      <c r="AC1452" s="34"/>
      <c r="AD1452" s="34"/>
      <c r="AE1452" s="34"/>
      <c r="AF1452" s="34"/>
      <c r="AG1452" s="34"/>
    </row>
    <row r="1453" spans="2:33" x14ac:dyDescent="0.75">
      <c r="B1453" s="6" t="s">
        <v>10</v>
      </c>
      <c r="C1453" s="6">
        <v>1449</v>
      </c>
      <c r="D1453" s="6">
        <v>427</v>
      </c>
      <c r="E1453" s="6">
        <f t="shared" si="286"/>
        <v>2.75</v>
      </c>
      <c r="F1453" s="12">
        <v>9.9</v>
      </c>
      <c r="G1453" s="12">
        <f t="shared" si="293"/>
        <v>-1.4444444444444446</v>
      </c>
      <c r="H1453" s="12">
        <f t="shared" si="287"/>
        <v>-5.2</v>
      </c>
      <c r="I1453" s="12">
        <f>'Vehicle Data'!$B$6*'WLTP Calculations'!G1453</f>
        <v>-422.76866666666677</v>
      </c>
      <c r="J1453" s="12">
        <f>'Vehicle Data'!$B$6*9.81*'Vehicle Data'!$B$8</f>
        <v>57.42499320000001</v>
      </c>
      <c r="K1453" s="12">
        <f>0.5*(1.225*'Vehicle Data'!B$9*'Vehicle Data'!B$7*'WLTP Calculations'!F1453)</f>
        <v>1.2006225000000001</v>
      </c>
      <c r="L1453" s="12">
        <f t="shared" si="294"/>
        <v>-0.36414305096666677</v>
      </c>
      <c r="M1453" s="12">
        <f t="shared" si="295"/>
        <v>-1.0013933901583336</v>
      </c>
      <c r="N1453" s="12">
        <f t="shared" si="296"/>
        <v>-0.6896029731736113</v>
      </c>
      <c r="O1453" s="12">
        <f t="shared" si="288"/>
        <v>0</v>
      </c>
      <c r="P1453" s="12">
        <f t="shared" si="289"/>
        <v>-295.15007251830565</v>
      </c>
      <c r="Q1453" s="9">
        <f t="shared" si="297"/>
        <v>281797.75552911678</v>
      </c>
      <c r="R1453" s="9">
        <f t="shared" si="290"/>
        <v>281.79775552911678</v>
      </c>
      <c r="S1453" s="9">
        <f t="shared" si="298"/>
        <v>98275.459430940973</v>
      </c>
      <c r="T1453" s="38">
        <f t="shared" si="291"/>
        <v>98.27545943094097</v>
      </c>
      <c r="U1453" s="38">
        <f t="shared" si="292"/>
        <v>6387.9048630111629</v>
      </c>
      <c r="V1453" s="34"/>
      <c r="W1453" s="34"/>
      <c r="X1453" s="34"/>
      <c r="Y1453" s="34"/>
      <c r="Z1453" s="34"/>
      <c r="AA1453" s="34"/>
      <c r="AB1453" s="34"/>
      <c r="AC1453" s="34"/>
      <c r="AD1453" s="34"/>
      <c r="AE1453" s="34"/>
      <c r="AF1453" s="34"/>
      <c r="AG1453" s="34"/>
    </row>
    <row r="1454" spans="2:33" x14ac:dyDescent="0.75">
      <c r="B1454" s="6" t="s">
        <v>10</v>
      </c>
      <c r="C1454" s="6">
        <v>1450</v>
      </c>
      <c r="D1454" s="6">
        <v>428</v>
      </c>
      <c r="E1454" s="6">
        <f t="shared" si="286"/>
        <v>1.2777777777777777</v>
      </c>
      <c r="F1454" s="12">
        <v>4.5999999999999996</v>
      </c>
      <c r="G1454" s="12">
        <f t="shared" si="293"/>
        <v>-1.2083333333333333</v>
      </c>
      <c r="H1454" s="12">
        <f t="shared" si="287"/>
        <v>-4.3500000000000005</v>
      </c>
      <c r="I1454" s="12">
        <f>'Vehicle Data'!$B$6*'WLTP Calculations'!G1454</f>
        <v>-353.66225000000003</v>
      </c>
      <c r="J1454" s="12">
        <f>'Vehicle Data'!$B$6*9.81*'Vehicle Data'!$B$8</f>
        <v>57.42499320000001</v>
      </c>
      <c r="K1454" s="12">
        <f>0.5*(1.225*'Vehicle Data'!B$9*'Vehicle Data'!B$7*'WLTP Calculations'!F1454)</f>
        <v>0.55786499999999994</v>
      </c>
      <c r="L1454" s="12">
        <f t="shared" si="294"/>
        <v>-0.29567939180000002</v>
      </c>
      <c r="M1454" s="12">
        <f t="shared" si="295"/>
        <v>-0.37781255618888887</v>
      </c>
      <c r="N1454" s="12">
        <f t="shared" si="296"/>
        <v>-0.21047682978333332</v>
      </c>
      <c r="O1454" s="12">
        <f t="shared" si="288"/>
        <v>0</v>
      </c>
      <c r="P1454" s="12">
        <f t="shared" si="289"/>
        <v>-90.29455997705</v>
      </c>
      <c r="Q1454" s="9">
        <f t="shared" si="297"/>
        <v>281797.75552911678</v>
      </c>
      <c r="R1454" s="9">
        <f t="shared" si="290"/>
        <v>281.79775552911678</v>
      </c>
      <c r="S1454" s="9">
        <f t="shared" si="298"/>
        <v>98365.75399091802</v>
      </c>
      <c r="T1454" s="38">
        <f t="shared" si="291"/>
        <v>98.365753990918023</v>
      </c>
      <c r="U1454" s="38">
        <f t="shared" si="292"/>
        <v>6393.7740094096716</v>
      </c>
      <c r="V1454" s="34"/>
      <c r="W1454" s="34"/>
      <c r="X1454" s="34"/>
      <c r="Y1454" s="34"/>
      <c r="Z1454" s="34"/>
      <c r="AA1454" s="34"/>
      <c r="AB1454" s="34"/>
      <c r="AC1454" s="34"/>
      <c r="AD1454" s="34"/>
      <c r="AE1454" s="34"/>
      <c r="AF1454" s="34"/>
      <c r="AG1454" s="34"/>
    </row>
    <row r="1455" spans="2:33" x14ac:dyDescent="0.75">
      <c r="B1455" s="6" t="s">
        <v>10</v>
      </c>
      <c r="C1455" s="6">
        <v>1451</v>
      </c>
      <c r="D1455" s="6">
        <v>429</v>
      </c>
      <c r="E1455" s="6">
        <f t="shared" si="286"/>
        <v>0.33333333333333331</v>
      </c>
      <c r="F1455" s="12">
        <v>1.2</v>
      </c>
      <c r="G1455" s="12">
        <f t="shared" si="293"/>
        <v>-0.63888888888888884</v>
      </c>
      <c r="H1455" s="12">
        <f t="shared" si="287"/>
        <v>-2.2999999999999998</v>
      </c>
      <c r="I1455" s="12">
        <f>'Vehicle Data'!$B$6*'WLTP Calculations'!G1455</f>
        <v>-186.99383333333333</v>
      </c>
      <c r="J1455" s="12">
        <f>'Vehicle Data'!$B$6*9.81*'Vehicle Data'!$B$8</f>
        <v>57.42499320000001</v>
      </c>
      <c r="K1455" s="12">
        <f>0.5*(1.225*'Vehicle Data'!B$9*'Vehicle Data'!B$7*'WLTP Calculations'!F1455)</f>
        <v>0.14552999999999999</v>
      </c>
      <c r="L1455" s="12">
        <f t="shared" si="294"/>
        <v>-0.1294233101333333</v>
      </c>
      <c r="M1455" s="12">
        <f t="shared" si="295"/>
        <v>-4.3141103377777767E-2</v>
      </c>
      <c r="N1455" s="12">
        <f t="shared" si="296"/>
        <v>-2.1570551688888884E-2</v>
      </c>
      <c r="O1455" s="12">
        <f t="shared" si="288"/>
        <v>0</v>
      </c>
      <c r="P1455" s="12">
        <f t="shared" si="289"/>
        <v>-9.27533722622222</v>
      </c>
      <c r="Q1455" s="9">
        <f t="shared" si="297"/>
        <v>281797.75552911678</v>
      </c>
      <c r="R1455" s="9">
        <f t="shared" si="290"/>
        <v>281.79775552911678</v>
      </c>
      <c r="S1455" s="9">
        <f t="shared" si="298"/>
        <v>98375.029328144243</v>
      </c>
      <c r="T1455" s="38">
        <f t="shared" si="291"/>
        <v>98.375029328144237</v>
      </c>
      <c r="U1455" s="38">
        <f t="shared" si="292"/>
        <v>6394.3769063293757</v>
      </c>
      <c r="V1455" s="34"/>
      <c r="W1455" s="34"/>
      <c r="X1455" s="34"/>
      <c r="Y1455" s="34"/>
      <c r="Z1455" s="34"/>
      <c r="AA1455" s="34"/>
      <c r="AB1455" s="34"/>
      <c r="AC1455" s="34"/>
      <c r="AD1455" s="34"/>
      <c r="AE1455" s="34"/>
      <c r="AF1455" s="34"/>
      <c r="AG1455" s="34"/>
    </row>
    <row r="1456" spans="2:33" x14ac:dyDescent="0.75">
      <c r="B1456" s="6" t="s">
        <v>10</v>
      </c>
      <c r="C1456" s="6">
        <v>1452</v>
      </c>
      <c r="D1456" s="6">
        <v>430</v>
      </c>
      <c r="E1456" s="6">
        <f t="shared" si="286"/>
        <v>0</v>
      </c>
      <c r="F1456" s="12">
        <v>0</v>
      </c>
      <c r="G1456" s="12">
        <f t="shared" si="293"/>
        <v>-0.16666666666666666</v>
      </c>
      <c r="H1456" s="12">
        <f t="shared" si="287"/>
        <v>-0.6</v>
      </c>
      <c r="I1456" s="12">
        <f>'Vehicle Data'!$B$6*'WLTP Calculations'!G1456</f>
        <v>-48.781000000000006</v>
      </c>
      <c r="J1456" s="12">
        <f>'Vehicle Data'!$B$6*9.81*'Vehicle Data'!$B$8</f>
        <v>57.42499320000001</v>
      </c>
      <c r="K1456" s="12">
        <f>0.5*(1.225*'Vehicle Data'!B$9*'Vehicle Data'!B$7*'WLTP Calculations'!F1456)</f>
        <v>0</v>
      </c>
      <c r="L1456" s="12">
        <f t="shared" si="294"/>
        <v>8.6439932000000035E-3</v>
      </c>
      <c r="M1456" s="12">
        <f t="shared" si="295"/>
        <v>0</v>
      </c>
      <c r="N1456" s="12">
        <f t="shared" si="296"/>
        <v>0</v>
      </c>
      <c r="O1456" s="12">
        <f t="shared" si="288"/>
        <v>0</v>
      </c>
      <c r="P1456" s="12">
        <f t="shared" si="289"/>
        <v>0</v>
      </c>
      <c r="Q1456" s="9">
        <f t="shared" si="297"/>
        <v>281797.75552911678</v>
      </c>
      <c r="R1456" s="9">
        <f t="shared" si="290"/>
        <v>281.79775552911678</v>
      </c>
      <c r="S1456" s="9">
        <f t="shared" si="298"/>
        <v>98375.029328144243</v>
      </c>
      <c r="T1456" s="38">
        <f t="shared" si="291"/>
        <v>98.375029328144237</v>
      </c>
      <c r="U1456" s="38">
        <f t="shared" si="292"/>
        <v>6394.3769063293757</v>
      </c>
      <c r="V1456" s="34"/>
      <c r="W1456" s="34"/>
      <c r="X1456" s="34"/>
      <c r="Y1456" s="34"/>
      <c r="Z1456" s="34"/>
      <c r="AA1456" s="34"/>
      <c r="AB1456" s="34"/>
      <c r="AC1456" s="34"/>
      <c r="AD1456" s="34"/>
      <c r="AE1456" s="34"/>
      <c r="AF1456" s="34"/>
      <c r="AG1456" s="34"/>
    </row>
    <row r="1457" spans="2:33" x14ac:dyDescent="0.75">
      <c r="B1457" s="6" t="s">
        <v>10</v>
      </c>
      <c r="C1457" s="6">
        <v>1453</v>
      </c>
      <c r="D1457" s="6">
        <v>431</v>
      </c>
      <c r="E1457" s="6">
        <f t="shared" si="286"/>
        <v>0</v>
      </c>
      <c r="F1457" s="12">
        <v>0</v>
      </c>
      <c r="G1457" s="12">
        <f t="shared" si="293"/>
        <v>0</v>
      </c>
      <c r="H1457" s="12">
        <f t="shared" si="287"/>
        <v>0</v>
      </c>
      <c r="I1457" s="12">
        <f>'Vehicle Data'!$B$6*'WLTP Calculations'!G1457</f>
        <v>0</v>
      </c>
      <c r="J1457" s="12">
        <f>'Vehicle Data'!$B$6*9.81*'Vehicle Data'!$B$8</f>
        <v>57.42499320000001</v>
      </c>
      <c r="K1457" s="12">
        <f>0.5*(1.225*'Vehicle Data'!B$9*'Vehicle Data'!B$7*'WLTP Calculations'!F1457)</f>
        <v>0</v>
      </c>
      <c r="L1457" s="12">
        <f t="shared" si="294"/>
        <v>5.742499320000001E-2</v>
      </c>
      <c r="M1457" s="12">
        <f t="shared" si="295"/>
        <v>0</v>
      </c>
      <c r="N1457" s="12">
        <f t="shared" si="296"/>
        <v>0</v>
      </c>
      <c r="O1457" s="12">
        <f t="shared" si="288"/>
        <v>0</v>
      </c>
      <c r="P1457" s="12">
        <f t="shared" si="289"/>
        <v>0</v>
      </c>
      <c r="Q1457" s="9">
        <f t="shared" si="297"/>
        <v>281797.75552911678</v>
      </c>
      <c r="R1457" s="9">
        <f t="shared" si="290"/>
        <v>281.79775552911678</v>
      </c>
      <c r="S1457" s="9">
        <f t="shared" si="298"/>
        <v>98375.029328144243</v>
      </c>
      <c r="T1457" s="38">
        <f t="shared" si="291"/>
        <v>98.375029328144237</v>
      </c>
      <c r="U1457" s="38">
        <f t="shared" si="292"/>
        <v>6394.3769063293757</v>
      </c>
      <c r="V1457" s="34"/>
      <c r="W1457" s="34"/>
      <c r="X1457" s="34"/>
      <c r="Y1457" s="34"/>
      <c r="Z1457" s="34"/>
      <c r="AA1457" s="34"/>
      <c r="AB1457" s="34"/>
      <c r="AC1457" s="34"/>
      <c r="AD1457" s="34"/>
      <c r="AE1457" s="34"/>
      <c r="AF1457" s="34"/>
      <c r="AG1457" s="34"/>
    </row>
    <row r="1458" spans="2:33" x14ac:dyDescent="0.75">
      <c r="B1458" s="6" t="s">
        <v>10</v>
      </c>
      <c r="C1458" s="6">
        <v>1454</v>
      </c>
      <c r="D1458" s="6">
        <v>432</v>
      </c>
      <c r="E1458" s="6">
        <f t="shared" si="286"/>
        <v>0</v>
      </c>
      <c r="F1458" s="12">
        <v>0</v>
      </c>
      <c r="G1458" s="12">
        <f t="shared" si="293"/>
        <v>0</v>
      </c>
      <c r="H1458" s="12">
        <f t="shared" si="287"/>
        <v>0</v>
      </c>
      <c r="I1458" s="12">
        <f>'Vehicle Data'!$B$6*'WLTP Calculations'!G1458</f>
        <v>0</v>
      </c>
      <c r="J1458" s="12">
        <f>'Vehicle Data'!$B$6*9.81*'Vehicle Data'!$B$8</f>
        <v>57.42499320000001</v>
      </c>
      <c r="K1458" s="12">
        <f>0.5*(1.225*'Vehicle Data'!B$9*'Vehicle Data'!B$7*'WLTP Calculations'!F1458)</f>
        <v>0</v>
      </c>
      <c r="L1458" s="12">
        <f t="shared" si="294"/>
        <v>5.742499320000001E-2</v>
      </c>
      <c r="M1458" s="12">
        <f t="shared" si="295"/>
        <v>0</v>
      </c>
      <c r="N1458" s="12">
        <f t="shared" si="296"/>
        <v>0</v>
      </c>
      <c r="O1458" s="12">
        <f t="shared" si="288"/>
        <v>0</v>
      </c>
      <c r="P1458" s="12">
        <f t="shared" si="289"/>
        <v>0</v>
      </c>
      <c r="Q1458" s="9">
        <f t="shared" si="297"/>
        <v>281797.75552911678</v>
      </c>
      <c r="R1458" s="9">
        <f t="shared" si="290"/>
        <v>281.79775552911678</v>
      </c>
      <c r="S1458" s="9">
        <f t="shared" si="298"/>
        <v>98375.029328144243</v>
      </c>
      <c r="T1458" s="38">
        <f t="shared" si="291"/>
        <v>98.375029328144237</v>
      </c>
      <c r="U1458" s="38">
        <f t="shared" si="292"/>
        <v>6394.3769063293757</v>
      </c>
      <c r="V1458" s="34"/>
      <c r="W1458" s="34"/>
      <c r="X1458" s="34"/>
      <c r="Y1458" s="34"/>
      <c r="Z1458" s="34"/>
      <c r="AA1458" s="34"/>
      <c r="AB1458" s="34"/>
      <c r="AC1458" s="34"/>
      <c r="AD1458" s="34"/>
      <c r="AE1458" s="34"/>
      <c r="AF1458" s="34"/>
      <c r="AG1458" s="34"/>
    </row>
    <row r="1459" spans="2:33" x14ac:dyDescent="0.75">
      <c r="B1459" s="6" t="s">
        <v>10</v>
      </c>
      <c r="C1459" s="6">
        <v>1455</v>
      </c>
      <c r="D1459" s="6">
        <v>433</v>
      </c>
      <c r="E1459" s="6">
        <f t="shared" si="286"/>
        <v>0</v>
      </c>
      <c r="F1459" s="12">
        <v>0</v>
      </c>
      <c r="G1459" s="12">
        <f t="shared" si="293"/>
        <v>0</v>
      </c>
      <c r="H1459" s="12">
        <f t="shared" si="287"/>
        <v>0</v>
      </c>
      <c r="I1459" s="12">
        <f>'Vehicle Data'!$B$6*'WLTP Calculations'!G1459</f>
        <v>0</v>
      </c>
      <c r="J1459" s="12">
        <f>'Vehicle Data'!$B$6*9.81*'Vehicle Data'!$B$8</f>
        <v>57.42499320000001</v>
      </c>
      <c r="K1459" s="12">
        <f>0.5*(1.225*'Vehicle Data'!B$9*'Vehicle Data'!B$7*'WLTP Calculations'!F1459)</f>
        <v>0</v>
      </c>
      <c r="L1459" s="12">
        <f t="shared" si="294"/>
        <v>5.742499320000001E-2</v>
      </c>
      <c r="M1459" s="12">
        <f t="shared" si="295"/>
        <v>0</v>
      </c>
      <c r="N1459" s="12">
        <f t="shared" si="296"/>
        <v>0</v>
      </c>
      <c r="O1459" s="12">
        <f t="shared" si="288"/>
        <v>0</v>
      </c>
      <c r="P1459" s="12">
        <f t="shared" si="289"/>
        <v>0</v>
      </c>
      <c r="Q1459" s="9">
        <f t="shared" si="297"/>
        <v>281797.75552911678</v>
      </c>
      <c r="R1459" s="9">
        <f t="shared" si="290"/>
        <v>281.79775552911678</v>
      </c>
      <c r="S1459" s="9">
        <f t="shared" si="298"/>
        <v>98375.029328144243</v>
      </c>
      <c r="T1459" s="38">
        <f t="shared" si="291"/>
        <v>98.375029328144237</v>
      </c>
      <c r="U1459" s="38">
        <f t="shared" si="292"/>
        <v>6394.3769063293757</v>
      </c>
      <c r="V1459" s="34"/>
      <c r="W1459" s="34"/>
      <c r="X1459" s="34"/>
      <c r="Y1459" s="34"/>
      <c r="Z1459" s="34"/>
      <c r="AA1459" s="34"/>
      <c r="AB1459" s="34"/>
      <c r="AC1459" s="34"/>
      <c r="AD1459" s="34"/>
      <c r="AE1459" s="34"/>
      <c r="AF1459" s="34"/>
      <c r="AG1459" s="34"/>
    </row>
    <row r="1460" spans="2:33" x14ac:dyDescent="0.75">
      <c r="B1460" s="6" t="s">
        <v>10</v>
      </c>
      <c r="C1460" s="6">
        <v>1456</v>
      </c>
      <c r="D1460" s="6">
        <v>434</v>
      </c>
      <c r="E1460" s="6">
        <f t="shared" si="286"/>
        <v>0</v>
      </c>
      <c r="F1460" s="12">
        <v>0</v>
      </c>
      <c r="G1460" s="12">
        <f t="shared" si="293"/>
        <v>0</v>
      </c>
      <c r="H1460" s="12">
        <f t="shared" si="287"/>
        <v>0</v>
      </c>
      <c r="I1460" s="12">
        <f>'Vehicle Data'!$B$6*'WLTP Calculations'!G1460</f>
        <v>0</v>
      </c>
      <c r="J1460" s="12">
        <f>'Vehicle Data'!$B$6*9.81*'Vehicle Data'!$B$8</f>
        <v>57.42499320000001</v>
      </c>
      <c r="K1460" s="12">
        <f>0.5*(1.225*'Vehicle Data'!B$9*'Vehicle Data'!B$7*'WLTP Calculations'!F1460)</f>
        <v>0</v>
      </c>
      <c r="L1460" s="12">
        <f t="shared" si="294"/>
        <v>5.742499320000001E-2</v>
      </c>
      <c r="M1460" s="12">
        <f t="shared" si="295"/>
        <v>0</v>
      </c>
      <c r="N1460" s="12">
        <f t="shared" si="296"/>
        <v>0</v>
      </c>
      <c r="O1460" s="12">
        <f t="shared" si="288"/>
        <v>0</v>
      </c>
      <c r="P1460" s="12">
        <f t="shared" si="289"/>
        <v>0</v>
      </c>
      <c r="Q1460" s="9">
        <f t="shared" si="297"/>
        <v>281797.75552911678</v>
      </c>
      <c r="R1460" s="9">
        <f t="shared" si="290"/>
        <v>281.79775552911678</v>
      </c>
      <c r="S1460" s="9">
        <f t="shared" si="298"/>
        <v>98375.029328144243</v>
      </c>
      <c r="T1460" s="38">
        <f t="shared" si="291"/>
        <v>98.375029328144237</v>
      </c>
      <c r="U1460" s="38">
        <f t="shared" si="292"/>
        <v>6394.3769063293757</v>
      </c>
      <c r="V1460" s="34"/>
      <c r="W1460" s="34"/>
      <c r="X1460" s="34"/>
      <c r="Y1460" s="34"/>
      <c r="Z1460" s="34"/>
      <c r="AA1460" s="34"/>
      <c r="AB1460" s="34"/>
      <c r="AC1460" s="34"/>
      <c r="AD1460" s="34"/>
      <c r="AE1460" s="34"/>
      <c r="AF1460" s="34"/>
      <c r="AG1460" s="34"/>
    </row>
    <row r="1461" spans="2:33" x14ac:dyDescent="0.75">
      <c r="B1461" s="6" t="s">
        <v>10</v>
      </c>
      <c r="C1461" s="6">
        <v>1457</v>
      </c>
      <c r="D1461" s="6">
        <v>435</v>
      </c>
      <c r="E1461" s="6">
        <f t="shared" si="286"/>
        <v>0</v>
      </c>
      <c r="F1461" s="12">
        <v>0</v>
      </c>
      <c r="G1461" s="12">
        <f t="shared" si="293"/>
        <v>0</v>
      </c>
      <c r="H1461" s="12">
        <f t="shared" si="287"/>
        <v>0</v>
      </c>
      <c r="I1461" s="12">
        <f>'Vehicle Data'!$B$6*'WLTP Calculations'!G1461</f>
        <v>0</v>
      </c>
      <c r="J1461" s="12">
        <f>'Vehicle Data'!$B$6*9.81*'Vehicle Data'!$B$8</f>
        <v>57.42499320000001</v>
      </c>
      <c r="K1461" s="12">
        <f>0.5*(1.225*'Vehicle Data'!B$9*'Vehicle Data'!B$7*'WLTP Calculations'!F1461)</f>
        <v>0</v>
      </c>
      <c r="L1461" s="12">
        <f t="shared" si="294"/>
        <v>5.742499320000001E-2</v>
      </c>
      <c r="M1461" s="12">
        <f t="shared" si="295"/>
        <v>0</v>
      </c>
      <c r="N1461" s="12">
        <f t="shared" si="296"/>
        <v>0</v>
      </c>
      <c r="O1461" s="12">
        <f t="shared" si="288"/>
        <v>0</v>
      </c>
      <c r="P1461" s="12">
        <f t="shared" si="289"/>
        <v>0</v>
      </c>
      <c r="Q1461" s="9">
        <f t="shared" si="297"/>
        <v>281797.75552911678</v>
      </c>
      <c r="R1461" s="9">
        <f t="shared" si="290"/>
        <v>281.79775552911678</v>
      </c>
      <c r="S1461" s="9">
        <f t="shared" si="298"/>
        <v>98375.029328144243</v>
      </c>
      <c r="T1461" s="38">
        <f t="shared" si="291"/>
        <v>98.375029328144237</v>
      </c>
      <c r="U1461" s="38">
        <f t="shared" si="292"/>
        <v>6394.3769063293757</v>
      </c>
      <c r="V1461" s="34"/>
      <c r="W1461" s="34"/>
      <c r="X1461" s="34"/>
      <c r="Y1461" s="34"/>
      <c r="Z1461" s="34"/>
      <c r="AA1461" s="34"/>
      <c r="AB1461" s="34"/>
      <c r="AC1461" s="34"/>
      <c r="AD1461" s="34"/>
      <c r="AE1461" s="34"/>
      <c r="AF1461" s="34"/>
      <c r="AG1461" s="34"/>
    </row>
    <row r="1462" spans="2:33" x14ac:dyDescent="0.75">
      <c r="B1462" s="6" t="s">
        <v>10</v>
      </c>
      <c r="C1462" s="6">
        <v>1458</v>
      </c>
      <c r="D1462" s="6">
        <v>436</v>
      </c>
      <c r="E1462" s="6">
        <f t="shared" si="286"/>
        <v>0</v>
      </c>
      <c r="F1462" s="12">
        <v>0</v>
      </c>
      <c r="G1462" s="12">
        <f t="shared" si="293"/>
        <v>0</v>
      </c>
      <c r="H1462" s="12">
        <f t="shared" si="287"/>
        <v>0</v>
      </c>
      <c r="I1462" s="12">
        <f>'Vehicle Data'!$B$6*'WLTP Calculations'!G1462</f>
        <v>0</v>
      </c>
      <c r="J1462" s="12">
        <f>'Vehicle Data'!$B$6*9.81*'Vehicle Data'!$B$8</f>
        <v>57.42499320000001</v>
      </c>
      <c r="K1462" s="12">
        <f>0.5*(1.225*'Vehicle Data'!B$9*'Vehicle Data'!B$7*'WLTP Calculations'!F1462)</f>
        <v>0</v>
      </c>
      <c r="L1462" s="12">
        <f t="shared" si="294"/>
        <v>5.742499320000001E-2</v>
      </c>
      <c r="M1462" s="12">
        <f t="shared" si="295"/>
        <v>0</v>
      </c>
      <c r="N1462" s="12">
        <f t="shared" si="296"/>
        <v>0</v>
      </c>
      <c r="O1462" s="12">
        <f t="shared" si="288"/>
        <v>0</v>
      </c>
      <c r="P1462" s="12">
        <f t="shared" si="289"/>
        <v>0</v>
      </c>
      <c r="Q1462" s="9">
        <f t="shared" si="297"/>
        <v>281797.75552911678</v>
      </c>
      <c r="R1462" s="9">
        <f t="shared" si="290"/>
        <v>281.79775552911678</v>
      </c>
      <c r="S1462" s="9">
        <f t="shared" si="298"/>
        <v>98375.029328144243</v>
      </c>
      <c r="T1462" s="38">
        <f t="shared" si="291"/>
        <v>98.375029328144237</v>
      </c>
      <c r="U1462" s="38">
        <f t="shared" si="292"/>
        <v>6394.3769063293757</v>
      </c>
      <c r="V1462" s="34"/>
      <c r="W1462" s="34"/>
      <c r="X1462" s="34"/>
      <c r="Y1462" s="34"/>
      <c r="Z1462" s="34"/>
      <c r="AA1462" s="34"/>
      <c r="AB1462" s="34"/>
      <c r="AC1462" s="34"/>
      <c r="AD1462" s="34"/>
      <c r="AE1462" s="34"/>
      <c r="AF1462" s="34"/>
      <c r="AG1462" s="34"/>
    </row>
    <row r="1463" spans="2:33" x14ac:dyDescent="0.75">
      <c r="B1463" s="6" t="s">
        <v>10</v>
      </c>
      <c r="C1463" s="6">
        <v>1459</v>
      </c>
      <c r="D1463" s="6">
        <v>437</v>
      </c>
      <c r="E1463" s="6">
        <f t="shared" si="286"/>
        <v>0</v>
      </c>
      <c r="F1463" s="12">
        <v>0</v>
      </c>
      <c r="G1463" s="12">
        <f t="shared" si="293"/>
        <v>0</v>
      </c>
      <c r="H1463" s="12">
        <f t="shared" si="287"/>
        <v>0</v>
      </c>
      <c r="I1463" s="12">
        <f>'Vehicle Data'!$B$6*'WLTP Calculations'!G1463</f>
        <v>0</v>
      </c>
      <c r="J1463" s="12">
        <f>'Vehicle Data'!$B$6*9.81*'Vehicle Data'!$B$8</f>
        <v>57.42499320000001</v>
      </c>
      <c r="K1463" s="12">
        <f>0.5*(1.225*'Vehicle Data'!B$9*'Vehicle Data'!B$7*'WLTP Calculations'!F1463)</f>
        <v>0</v>
      </c>
      <c r="L1463" s="12">
        <f t="shared" si="294"/>
        <v>5.742499320000001E-2</v>
      </c>
      <c r="M1463" s="12">
        <f t="shared" si="295"/>
        <v>0</v>
      </c>
      <c r="N1463" s="12">
        <f t="shared" si="296"/>
        <v>0</v>
      </c>
      <c r="O1463" s="12">
        <f t="shared" si="288"/>
        <v>0</v>
      </c>
      <c r="P1463" s="12">
        <f t="shared" si="289"/>
        <v>0</v>
      </c>
      <c r="Q1463" s="9">
        <f t="shared" si="297"/>
        <v>281797.75552911678</v>
      </c>
      <c r="R1463" s="9">
        <f t="shared" si="290"/>
        <v>281.79775552911678</v>
      </c>
      <c r="S1463" s="9">
        <f t="shared" si="298"/>
        <v>98375.029328144243</v>
      </c>
      <c r="T1463" s="38">
        <f t="shared" si="291"/>
        <v>98.375029328144237</v>
      </c>
      <c r="U1463" s="38">
        <f t="shared" si="292"/>
        <v>6394.3769063293757</v>
      </c>
      <c r="V1463" s="34"/>
      <c r="W1463" s="34"/>
      <c r="X1463" s="34"/>
      <c r="Y1463" s="34"/>
      <c r="Z1463" s="34"/>
      <c r="AA1463" s="34"/>
      <c r="AB1463" s="34"/>
      <c r="AC1463" s="34"/>
      <c r="AD1463" s="34"/>
      <c r="AE1463" s="34"/>
      <c r="AF1463" s="34"/>
      <c r="AG1463" s="34"/>
    </row>
    <row r="1464" spans="2:33" x14ac:dyDescent="0.75">
      <c r="B1464" s="6" t="s">
        <v>10</v>
      </c>
      <c r="C1464" s="6">
        <v>1460</v>
      </c>
      <c r="D1464" s="6">
        <v>438</v>
      </c>
      <c r="E1464" s="6">
        <f t="shared" si="286"/>
        <v>0</v>
      </c>
      <c r="F1464" s="12">
        <v>0</v>
      </c>
      <c r="G1464" s="12">
        <f t="shared" si="293"/>
        <v>0</v>
      </c>
      <c r="H1464" s="12">
        <f t="shared" si="287"/>
        <v>0</v>
      </c>
      <c r="I1464" s="12">
        <f>'Vehicle Data'!$B$6*'WLTP Calculations'!G1464</f>
        <v>0</v>
      </c>
      <c r="J1464" s="12">
        <f>'Vehicle Data'!$B$6*9.81*'Vehicle Data'!$B$8</f>
        <v>57.42499320000001</v>
      </c>
      <c r="K1464" s="12">
        <f>0.5*(1.225*'Vehicle Data'!B$9*'Vehicle Data'!B$7*'WLTP Calculations'!F1464)</f>
        <v>0</v>
      </c>
      <c r="L1464" s="12">
        <f t="shared" si="294"/>
        <v>5.742499320000001E-2</v>
      </c>
      <c r="M1464" s="12">
        <f t="shared" si="295"/>
        <v>0</v>
      </c>
      <c r="N1464" s="12">
        <f t="shared" si="296"/>
        <v>0</v>
      </c>
      <c r="O1464" s="12">
        <f t="shared" si="288"/>
        <v>0</v>
      </c>
      <c r="P1464" s="12">
        <f t="shared" si="289"/>
        <v>0</v>
      </c>
      <c r="Q1464" s="9">
        <f t="shared" si="297"/>
        <v>281797.75552911678</v>
      </c>
      <c r="R1464" s="9">
        <f t="shared" si="290"/>
        <v>281.79775552911678</v>
      </c>
      <c r="S1464" s="9">
        <f t="shared" si="298"/>
        <v>98375.029328144243</v>
      </c>
      <c r="T1464" s="38">
        <f t="shared" si="291"/>
        <v>98.375029328144237</v>
      </c>
      <c r="U1464" s="38">
        <f t="shared" si="292"/>
        <v>6394.3769063293757</v>
      </c>
      <c r="V1464" s="34"/>
      <c r="W1464" s="34"/>
      <c r="X1464" s="34"/>
      <c r="Y1464" s="34"/>
      <c r="Z1464" s="34"/>
      <c r="AA1464" s="34"/>
      <c r="AB1464" s="34"/>
      <c r="AC1464" s="34"/>
      <c r="AD1464" s="34"/>
      <c r="AE1464" s="34"/>
      <c r="AF1464" s="34"/>
      <c r="AG1464" s="34"/>
    </row>
    <row r="1465" spans="2:33" x14ac:dyDescent="0.75">
      <c r="B1465" s="6" t="s">
        <v>10</v>
      </c>
      <c r="C1465" s="6">
        <v>1461</v>
      </c>
      <c r="D1465" s="6">
        <v>439</v>
      </c>
      <c r="E1465" s="6">
        <f t="shared" si="286"/>
        <v>0</v>
      </c>
      <c r="F1465" s="12">
        <v>0</v>
      </c>
      <c r="G1465" s="12">
        <f t="shared" si="293"/>
        <v>0</v>
      </c>
      <c r="H1465" s="12">
        <f t="shared" si="287"/>
        <v>0</v>
      </c>
      <c r="I1465" s="12">
        <f>'Vehicle Data'!$B$6*'WLTP Calculations'!G1465</f>
        <v>0</v>
      </c>
      <c r="J1465" s="12">
        <f>'Vehicle Data'!$B$6*9.81*'Vehicle Data'!$B$8</f>
        <v>57.42499320000001</v>
      </c>
      <c r="K1465" s="12">
        <f>0.5*(1.225*'Vehicle Data'!B$9*'Vehicle Data'!B$7*'WLTP Calculations'!F1465)</f>
        <v>0</v>
      </c>
      <c r="L1465" s="12">
        <f t="shared" si="294"/>
        <v>5.742499320000001E-2</v>
      </c>
      <c r="M1465" s="12">
        <f t="shared" si="295"/>
        <v>0</v>
      </c>
      <c r="N1465" s="12">
        <f t="shared" si="296"/>
        <v>0</v>
      </c>
      <c r="O1465" s="12">
        <f t="shared" si="288"/>
        <v>0</v>
      </c>
      <c r="P1465" s="12">
        <f t="shared" si="289"/>
        <v>0</v>
      </c>
      <c r="Q1465" s="9">
        <f t="shared" si="297"/>
        <v>281797.75552911678</v>
      </c>
      <c r="R1465" s="9">
        <f t="shared" si="290"/>
        <v>281.79775552911678</v>
      </c>
      <c r="S1465" s="9">
        <f t="shared" si="298"/>
        <v>98375.029328144243</v>
      </c>
      <c r="T1465" s="38">
        <f t="shared" si="291"/>
        <v>98.375029328144237</v>
      </c>
      <c r="U1465" s="38">
        <f t="shared" si="292"/>
        <v>6394.3769063293757</v>
      </c>
      <c r="V1465" s="34"/>
      <c r="W1465" s="34"/>
      <c r="X1465" s="34"/>
      <c r="Y1465" s="34"/>
      <c r="Z1465" s="34"/>
      <c r="AA1465" s="34"/>
      <c r="AB1465" s="34"/>
      <c r="AC1465" s="34"/>
      <c r="AD1465" s="34"/>
      <c r="AE1465" s="34"/>
      <c r="AF1465" s="34"/>
      <c r="AG1465" s="34"/>
    </row>
    <row r="1466" spans="2:33" x14ac:dyDescent="0.75">
      <c r="B1466" s="6" t="s">
        <v>10</v>
      </c>
      <c r="C1466" s="6">
        <v>1462</v>
      </c>
      <c r="D1466" s="6">
        <v>440</v>
      </c>
      <c r="E1466" s="6">
        <f t="shared" si="286"/>
        <v>0</v>
      </c>
      <c r="F1466" s="12">
        <v>0</v>
      </c>
      <c r="G1466" s="12">
        <f t="shared" si="293"/>
        <v>0</v>
      </c>
      <c r="H1466" s="12">
        <f t="shared" si="287"/>
        <v>0</v>
      </c>
      <c r="I1466" s="12">
        <f>'Vehicle Data'!$B$6*'WLTP Calculations'!G1466</f>
        <v>0</v>
      </c>
      <c r="J1466" s="12">
        <f>'Vehicle Data'!$B$6*9.81*'Vehicle Data'!$B$8</f>
        <v>57.42499320000001</v>
      </c>
      <c r="K1466" s="12">
        <f>0.5*(1.225*'Vehicle Data'!B$9*'Vehicle Data'!B$7*'WLTP Calculations'!F1466)</f>
        <v>0</v>
      </c>
      <c r="L1466" s="12">
        <f t="shared" si="294"/>
        <v>5.742499320000001E-2</v>
      </c>
      <c r="M1466" s="12">
        <f t="shared" si="295"/>
        <v>0</v>
      </c>
      <c r="N1466" s="12">
        <f t="shared" si="296"/>
        <v>0</v>
      </c>
      <c r="O1466" s="12">
        <f t="shared" si="288"/>
        <v>0</v>
      </c>
      <c r="P1466" s="12">
        <f t="shared" si="289"/>
        <v>0</v>
      </c>
      <c r="Q1466" s="9">
        <f t="shared" si="297"/>
        <v>281797.75552911678</v>
      </c>
      <c r="R1466" s="9">
        <f t="shared" si="290"/>
        <v>281.79775552911678</v>
      </c>
      <c r="S1466" s="9">
        <f t="shared" si="298"/>
        <v>98375.029328144243</v>
      </c>
      <c r="T1466" s="38">
        <f t="shared" si="291"/>
        <v>98.375029328144237</v>
      </c>
      <c r="U1466" s="38">
        <f t="shared" si="292"/>
        <v>6394.3769063293757</v>
      </c>
      <c r="V1466" s="34"/>
      <c r="W1466" s="34"/>
      <c r="X1466" s="34"/>
      <c r="Y1466" s="34"/>
      <c r="Z1466" s="34"/>
      <c r="AA1466" s="34"/>
      <c r="AB1466" s="34"/>
      <c r="AC1466" s="34"/>
      <c r="AD1466" s="34"/>
      <c r="AE1466" s="34"/>
      <c r="AF1466" s="34"/>
      <c r="AG1466" s="34"/>
    </row>
    <row r="1467" spans="2:33" x14ac:dyDescent="0.75">
      <c r="B1467" s="6" t="s">
        <v>10</v>
      </c>
      <c r="C1467" s="6">
        <v>1463</v>
      </c>
      <c r="D1467" s="6">
        <v>441</v>
      </c>
      <c r="E1467" s="6">
        <f t="shared" si="286"/>
        <v>0</v>
      </c>
      <c r="F1467" s="12">
        <v>0</v>
      </c>
      <c r="G1467" s="12">
        <f t="shared" si="293"/>
        <v>0</v>
      </c>
      <c r="H1467" s="12">
        <f t="shared" si="287"/>
        <v>0</v>
      </c>
      <c r="I1467" s="12">
        <f>'Vehicle Data'!$B$6*'WLTP Calculations'!G1467</f>
        <v>0</v>
      </c>
      <c r="J1467" s="12">
        <f>'Vehicle Data'!$B$6*9.81*'Vehicle Data'!$B$8</f>
        <v>57.42499320000001</v>
      </c>
      <c r="K1467" s="12">
        <f>0.5*(1.225*'Vehicle Data'!B$9*'Vehicle Data'!B$7*'WLTP Calculations'!F1467)</f>
        <v>0</v>
      </c>
      <c r="L1467" s="12">
        <f t="shared" si="294"/>
        <v>5.742499320000001E-2</v>
      </c>
      <c r="M1467" s="12">
        <f t="shared" si="295"/>
        <v>0</v>
      </c>
      <c r="N1467" s="12">
        <f t="shared" si="296"/>
        <v>0</v>
      </c>
      <c r="O1467" s="12">
        <f t="shared" si="288"/>
        <v>0</v>
      </c>
      <c r="P1467" s="12">
        <f t="shared" si="289"/>
        <v>0</v>
      </c>
      <c r="Q1467" s="9">
        <f t="shared" si="297"/>
        <v>281797.75552911678</v>
      </c>
      <c r="R1467" s="9">
        <f t="shared" si="290"/>
        <v>281.79775552911678</v>
      </c>
      <c r="S1467" s="9">
        <f t="shared" si="298"/>
        <v>98375.029328144243</v>
      </c>
      <c r="T1467" s="38">
        <f t="shared" si="291"/>
        <v>98.375029328144237</v>
      </c>
      <c r="U1467" s="38">
        <f t="shared" si="292"/>
        <v>6394.3769063293757</v>
      </c>
      <c r="V1467" s="34"/>
      <c r="W1467" s="34"/>
      <c r="X1467" s="34"/>
      <c r="Y1467" s="34"/>
      <c r="Z1467" s="34"/>
      <c r="AA1467" s="34"/>
      <c r="AB1467" s="34"/>
      <c r="AC1467" s="34"/>
      <c r="AD1467" s="34"/>
      <c r="AE1467" s="34"/>
      <c r="AF1467" s="34"/>
      <c r="AG1467" s="34"/>
    </row>
    <row r="1468" spans="2:33" x14ac:dyDescent="0.75">
      <c r="B1468" s="6" t="s">
        <v>10</v>
      </c>
      <c r="C1468" s="6">
        <v>1464</v>
      </c>
      <c r="D1468" s="6">
        <v>442</v>
      </c>
      <c r="E1468" s="6">
        <f t="shared" si="286"/>
        <v>0</v>
      </c>
      <c r="F1468" s="12">
        <v>0</v>
      </c>
      <c r="G1468" s="12">
        <f t="shared" si="293"/>
        <v>0</v>
      </c>
      <c r="H1468" s="12">
        <f t="shared" si="287"/>
        <v>0</v>
      </c>
      <c r="I1468" s="12">
        <f>'Vehicle Data'!$B$6*'WLTP Calculations'!G1468</f>
        <v>0</v>
      </c>
      <c r="J1468" s="12">
        <f>'Vehicle Data'!$B$6*9.81*'Vehicle Data'!$B$8</f>
        <v>57.42499320000001</v>
      </c>
      <c r="K1468" s="12">
        <f>0.5*(1.225*'Vehicle Data'!B$9*'Vehicle Data'!B$7*'WLTP Calculations'!F1468)</f>
        <v>0</v>
      </c>
      <c r="L1468" s="12">
        <f t="shared" si="294"/>
        <v>5.742499320000001E-2</v>
      </c>
      <c r="M1468" s="12">
        <f t="shared" si="295"/>
        <v>0</v>
      </c>
      <c r="N1468" s="12">
        <f t="shared" si="296"/>
        <v>0</v>
      </c>
      <c r="O1468" s="12">
        <f t="shared" si="288"/>
        <v>0</v>
      </c>
      <c r="P1468" s="12">
        <f t="shared" si="289"/>
        <v>0</v>
      </c>
      <c r="Q1468" s="9">
        <f t="shared" si="297"/>
        <v>281797.75552911678</v>
      </c>
      <c r="R1468" s="9">
        <f t="shared" si="290"/>
        <v>281.79775552911678</v>
      </c>
      <c r="S1468" s="9">
        <f t="shared" si="298"/>
        <v>98375.029328144243</v>
      </c>
      <c r="T1468" s="38">
        <f t="shared" si="291"/>
        <v>98.375029328144237</v>
      </c>
      <c r="U1468" s="38">
        <f t="shared" si="292"/>
        <v>6394.3769063293757</v>
      </c>
      <c r="V1468" s="34"/>
      <c r="W1468" s="34"/>
      <c r="X1468" s="34"/>
      <c r="Y1468" s="34"/>
      <c r="Z1468" s="34"/>
      <c r="AA1468" s="34"/>
      <c r="AB1468" s="34"/>
      <c r="AC1468" s="34"/>
      <c r="AD1468" s="34"/>
      <c r="AE1468" s="34"/>
      <c r="AF1468" s="34"/>
      <c r="AG1468" s="34"/>
    </row>
    <row r="1469" spans="2:33" x14ac:dyDescent="0.75">
      <c r="B1469" s="6" t="s">
        <v>10</v>
      </c>
      <c r="C1469" s="6">
        <v>1465</v>
      </c>
      <c r="D1469" s="6">
        <v>443</v>
      </c>
      <c r="E1469" s="6">
        <f t="shared" si="286"/>
        <v>0</v>
      </c>
      <c r="F1469" s="12">
        <v>0</v>
      </c>
      <c r="G1469" s="12">
        <f t="shared" si="293"/>
        <v>0</v>
      </c>
      <c r="H1469" s="12">
        <f t="shared" si="287"/>
        <v>0</v>
      </c>
      <c r="I1469" s="12">
        <f>'Vehicle Data'!$B$6*'WLTP Calculations'!G1469</f>
        <v>0</v>
      </c>
      <c r="J1469" s="12">
        <f>'Vehicle Data'!$B$6*9.81*'Vehicle Data'!$B$8</f>
        <v>57.42499320000001</v>
      </c>
      <c r="K1469" s="12">
        <f>0.5*(1.225*'Vehicle Data'!B$9*'Vehicle Data'!B$7*'WLTP Calculations'!F1469)</f>
        <v>0</v>
      </c>
      <c r="L1469" s="12">
        <f t="shared" si="294"/>
        <v>5.742499320000001E-2</v>
      </c>
      <c r="M1469" s="12">
        <f t="shared" si="295"/>
        <v>0</v>
      </c>
      <c r="N1469" s="12">
        <f t="shared" si="296"/>
        <v>0</v>
      </c>
      <c r="O1469" s="12">
        <f t="shared" si="288"/>
        <v>0</v>
      </c>
      <c r="P1469" s="12">
        <f t="shared" si="289"/>
        <v>0</v>
      </c>
      <c r="Q1469" s="9">
        <f t="shared" si="297"/>
        <v>281797.75552911678</v>
      </c>
      <c r="R1469" s="9">
        <f t="shared" si="290"/>
        <v>281.79775552911678</v>
      </c>
      <c r="S1469" s="9">
        <f t="shared" si="298"/>
        <v>98375.029328144243</v>
      </c>
      <c r="T1469" s="38">
        <f t="shared" si="291"/>
        <v>98.375029328144237</v>
      </c>
      <c r="U1469" s="38">
        <f t="shared" si="292"/>
        <v>6394.3769063293757</v>
      </c>
      <c r="V1469" s="34"/>
      <c r="W1469" s="34"/>
      <c r="X1469" s="34"/>
      <c r="Y1469" s="34"/>
      <c r="Z1469" s="34"/>
      <c r="AA1469" s="34"/>
      <c r="AB1469" s="34"/>
      <c r="AC1469" s="34"/>
      <c r="AD1469" s="34"/>
      <c r="AE1469" s="34"/>
      <c r="AF1469" s="34"/>
      <c r="AG1469" s="34"/>
    </row>
    <row r="1470" spans="2:33" x14ac:dyDescent="0.75">
      <c r="B1470" s="6" t="s">
        <v>10</v>
      </c>
      <c r="C1470" s="6">
        <v>1466</v>
      </c>
      <c r="D1470" s="6">
        <v>444</v>
      </c>
      <c r="E1470" s="6">
        <f t="shared" si="286"/>
        <v>0</v>
      </c>
      <c r="F1470" s="12">
        <v>0</v>
      </c>
      <c r="G1470" s="12">
        <f t="shared" si="293"/>
        <v>0</v>
      </c>
      <c r="H1470" s="12">
        <f t="shared" si="287"/>
        <v>0</v>
      </c>
      <c r="I1470" s="12">
        <f>'Vehicle Data'!$B$6*'WLTP Calculations'!G1470</f>
        <v>0</v>
      </c>
      <c r="J1470" s="12">
        <f>'Vehicle Data'!$B$6*9.81*'Vehicle Data'!$B$8</f>
        <v>57.42499320000001</v>
      </c>
      <c r="K1470" s="12">
        <f>0.5*(1.225*'Vehicle Data'!B$9*'Vehicle Data'!B$7*'WLTP Calculations'!F1470)</f>
        <v>0</v>
      </c>
      <c r="L1470" s="12">
        <f t="shared" si="294"/>
        <v>5.742499320000001E-2</v>
      </c>
      <c r="M1470" s="12">
        <f t="shared" si="295"/>
        <v>0</v>
      </c>
      <c r="N1470" s="12">
        <f t="shared" si="296"/>
        <v>0</v>
      </c>
      <c r="O1470" s="12">
        <f t="shared" si="288"/>
        <v>0</v>
      </c>
      <c r="P1470" s="12">
        <f t="shared" si="289"/>
        <v>0</v>
      </c>
      <c r="Q1470" s="9">
        <f t="shared" si="297"/>
        <v>281797.75552911678</v>
      </c>
      <c r="R1470" s="9">
        <f t="shared" si="290"/>
        <v>281.79775552911678</v>
      </c>
      <c r="S1470" s="9">
        <f t="shared" si="298"/>
        <v>98375.029328144243</v>
      </c>
      <c r="T1470" s="38">
        <f t="shared" si="291"/>
        <v>98.375029328144237</v>
      </c>
      <c r="U1470" s="38">
        <f t="shared" si="292"/>
        <v>6394.3769063293757</v>
      </c>
      <c r="V1470" s="34"/>
      <c r="W1470" s="34"/>
      <c r="X1470" s="34"/>
      <c r="Y1470" s="34"/>
      <c r="Z1470" s="34"/>
      <c r="AA1470" s="34"/>
      <c r="AB1470" s="34"/>
      <c r="AC1470" s="34"/>
      <c r="AD1470" s="34"/>
      <c r="AE1470" s="34"/>
      <c r="AF1470" s="34"/>
      <c r="AG1470" s="34"/>
    </row>
    <row r="1471" spans="2:33" x14ac:dyDescent="0.75">
      <c r="B1471" s="6" t="s">
        <v>10</v>
      </c>
      <c r="C1471" s="6">
        <v>1467</v>
      </c>
      <c r="D1471" s="6">
        <v>445</v>
      </c>
      <c r="E1471" s="6">
        <f t="shared" si="286"/>
        <v>0</v>
      </c>
      <c r="F1471" s="12">
        <v>0</v>
      </c>
      <c r="G1471" s="12">
        <f t="shared" si="293"/>
        <v>0</v>
      </c>
      <c r="H1471" s="12">
        <f t="shared" si="287"/>
        <v>0</v>
      </c>
      <c r="I1471" s="12">
        <f>'Vehicle Data'!$B$6*'WLTP Calculations'!G1471</f>
        <v>0</v>
      </c>
      <c r="J1471" s="12">
        <f>'Vehicle Data'!$B$6*9.81*'Vehicle Data'!$B$8</f>
        <v>57.42499320000001</v>
      </c>
      <c r="K1471" s="12">
        <f>0.5*(1.225*'Vehicle Data'!B$9*'Vehicle Data'!B$7*'WLTP Calculations'!F1471)</f>
        <v>0</v>
      </c>
      <c r="L1471" s="12">
        <f t="shared" si="294"/>
        <v>5.742499320000001E-2</v>
      </c>
      <c r="M1471" s="12">
        <f t="shared" si="295"/>
        <v>0</v>
      </c>
      <c r="N1471" s="12">
        <f t="shared" si="296"/>
        <v>0</v>
      </c>
      <c r="O1471" s="12">
        <f t="shared" si="288"/>
        <v>0</v>
      </c>
      <c r="P1471" s="12">
        <f t="shared" si="289"/>
        <v>0</v>
      </c>
      <c r="Q1471" s="9">
        <f t="shared" si="297"/>
        <v>281797.75552911678</v>
      </c>
      <c r="R1471" s="9">
        <f t="shared" si="290"/>
        <v>281.79775552911678</v>
      </c>
      <c r="S1471" s="9">
        <f t="shared" si="298"/>
        <v>98375.029328144243</v>
      </c>
      <c r="T1471" s="38">
        <f t="shared" si="291"/>
        <v>98.375029328144237</v>
      </c>
      <c r="U1471" s="38">
        <f t="shared" si="292"/>
        <v>6394.3769063293757</v>
      </c>
      <c r="V1471" s="34"/>
      <c r="W1471" s="34"/>
      <c r="X1471" s="34"/>
      <c r="Y1471" s="34"/>
      <c r="Z1471" s="34"/>
      <c r="AA1471" s="34"/>
      <c r="AB1471" s="34"/>
      <c r="AC1471" s="34"/>
      <c r="AD1471" s="34"/>
      <c r="AE1471" s="34"/>
      <c r="AF1471" s="34"/>
      <c r="AG1471" s="34"/>
    </row>
    <row r="1472" spans="2:33" x14ac:dyDescent="0.75">
      <c r="B1472" s="6" t="s">
        <v>10</v>
      </c>
      <c r="C1472" s="6">
        <v>1468</v>
      </c>
      <c r="D1472" s="6">
        <v>446</v>
      </c>
      <c r="E1472" s="6">
        <f t="shared" si="286"/>
        <v>0</v>
      </c>
      <c r="F1472" s="12">
        <v>0</v>
      </c>
      <c r="G1472" s="12">
        <f t="shared" si="293"/>
        <v>0</v>
      </c>
      <c r="H1472" s="12">
        <f t="shared" si="287"/>
        <v>0</v>
      </c>
      <c r="I1472" s="12">
        <f>'Vehicle Data'!$B$6*'WLTP Calculations'!G1472</f>
        <v>0</v>
      </c>
      <c r="J1472" s="12">
        <f>'Vehicle Data'!$B$6*9.81*'Vehicle Data'!$B$8</f>
        <v>57.42499320000001</v>
      </c>
      <c r="K1472" s="12">
        <f>0.5*(1.225*'Vehicle Data'!B$9*'Vehicle Data'!B$7*'WLTP Calculations'!F1472)</f>
        <v>0</v>
      </c>
      <c r="L1472" s="12">
        <f t="shared" si="294"/>
        <v>5.742499320000001E-2</v>
      </c>
      <c r="M1472" s="12">
        <f t="shared" si="295"/>
        <v>0</v>
      </c>
      <c r="N1472" s="12">
        <f t="shared" si="296"/>
        <v>0</v>
      </c>
      <c r="O1472" s="12">
        <f t="shared" si="288"/>
        <v>0</v>
      </c>
      <c r="P1472" s="12">
        <f t="shared" si="289"/>
        <v>0</v>
      </c>
      <c r="Q1472" s="9">
        <f t="shared" si="297"/>
        <v>281797.75552911678</v>
      </c>
      <c r="R1472" s="9">
        <f t="shared" si="290"/>
        <v>281.79775552911678</v>
      </c>
      <c r="S1472" s="9">
        <f t="shared" si="298"/>
        <v>98375.029328144243</v>
      </c>
      <c r="T1472" s="38">
        <f t="shared" si="291"/>
        <v>98.375029328144237</v>
      </c>
      <c r="U1472" s="38">
        <f t="shared" si="292"/>
        <v>6394.3769063293757</v>
      </c>
      <c r="V1472" s="34"/>
      <c r="W1472" s="34"/>
      <c r="X1472" s="34"/>
      <c r="Y1472" s="34"/>
      <c r="Z1472" s="34"/>
      <c r="AA1472" s="34"/>
      <c r="AB1472" s="34"/>
      <c r="AC1472" s="34"/>
      <c r="AD1472" s="34"/>
      <c r="AE1472" s="34"/>
      <c r="AF1472" s="34"/>
      <c r="AG1472" s="34"/>
    </row>
    <row r="1473" spans="2:33" x14ac:dyDescent="0.75">
      <c r="B1473" s="6" t="s">
        <v>10</v>
      </c>
      <c r="C1473" s="6">
        <v>1469</v>
      </c>
      <c r="D1473" s="6">
        <v>447</v>
      </c>
      <c r="E1473" s="6">
        <f t="shared" si="286"/>
        <v>0</v>
      </c>
      <c r="F1473" s="12">
        <v>0</v>
      </c>
      <c r="G1473" s="12">
        <f t="shared" si="293"/>
        <v>0</v>
      </c>
      <c r="H1473" s="12">
        <f t="shared" si="287"/>
        <v>0</v>
      </c>
      <c r="I1473" s="12">
        <f>'Vehicle Data'!$B$6*'WLTP Calculations'!G1473</f>
        <v>0</v>
      </c>
      <c r="J1473" s="12">
        <f>'Vehicle Data'!$B$6*9.81*'Vehicle Data'!$B$8</f>
        <v>57.42499320000001</v>
      </c>
      <c r="K1473" s="12">
        <f>0.5*(1.225*'Vehicle Data'!B$9*'Vehicle Data'!B$7*'WLTP Calculations'!F1473)</f>
        <v>0</v>
      </c>
      <c r="L1473" s="12">
        <f t="shared" si="294"/>
        <v>5.742499320000001E-2</v>
      </c>
      <c r="M1473" s="12">
        <f t="shared" si="295"/>
        <v>0</v>
      </c>
      <c r="N1473" s="12">
        <f t="shared" si="296"/>
        <v>0</v>
      </c>
      <c r="O1473" s="12">
        <f t="shared" si="288"/>
        <v>0</v>
      </c>
      <c r="P1473" s="12">
        <f t="shared" si="289"/>
        <v>0</v>
      </c>
      <c r="Q1473" s="9">
        <f t="shared" si="297"/>
        <v>281797.75552911678</v>
      </c>
      <c r="R1473" s="9">
        <f t="shared" si="290"/>
        <v>281.79775552911678</v>
      </c>
      <c r="S1473" s="9">
        <f t="shared" si="298"/>
        <v>98375.029328144243</v>
      </c>
      <c r="T1473" s="38">
        <f t="shared" si="291"/>
        <v>98.375029328144237</v>
      </c>
      <c r="U1473" s="38">
        <f t="shared" si="292"/>
        <v>6394.3769063293757</v>
      </c>
      <c r="V1473" s="34"/>
      <c r="W1473" s="34"/>
      <c r="X1473" s="34"/>
      <c r="Y1473" s="34"/>
      <c r="Z1473" s="34"/>
      <c r="AA1473" s="34"/>
      <c r="AB1473" s="34"/>
      <c r="AC1473" s="34"/>
      <c r="AD1473" s="34"/>
      <c r="AE1473" s="34"/>
      <c r="AF1473" s="34"/>
      <c r="AG1473" s="34"/>
    </row>
    <row r="1474" spans="2:33" x14ac:dyDescent="0.75">
      <c r="B1474" s="6" t="s">
        <v>10</v>
      </c>
      <c r="C1474" s="6">
        <v>1470</v>
      </c>
      <c r="D1474" s="6">
        <v>448</v>
      </c>
      <c r="E1474" s="6">
        <f t="shared" si="286"/>
        <v>0</v>
      </c>
      <c r="F1474" s="12">
        <v>0</v>
      </c>
      <c r="G1474" s="12">
        <f t="shared" si="293"/>
        <v>0</v>
      </c>
      <c r="H1474" s="12">
        <f t="shared" si="287"/>
        <v>0</v>
      </c>
      <c r="I1474" s="12">
        <f>'Vehicle Data'!$B$6*'WLTP Calculations'!G1474</f>
        <v>0</v>
      </c>
      <c r="J1474" s="12">
        <f>'Vehicle Data'!$B$6*9.81*'Vehicle Data'!$B$8</f>
        <v>57.42499320000001</v>
      </c>
      <c r="K1474" s="12">
        <f>0.5*(1.225*'Vehicle Data'!B$9*'Vehicle Data'!B$7*'WLTP Calculations'!F1474)</f>
        <v>0</v>
      </c>
      <c r="L1474" s="12">
        <f t="shared" si="294"/>
        <v>5.742499320000001E-2</v>
      </c>
      <c r="M1474" s="12">
        <f t="shared" si="295"/>
        <v>0</v>
      </c>
      <c r="N1474" s="12">
        <f t="shared" si="296"/>
        <v>0</v>
      </c>
      <c r="O1474" s="12">
        <f t="shared" si="288"/>
        <v>0</v>
      </c>
      <c r="P1474" s="12">
        <f t="shared" si="289"/>
        <v>0</v>
      </c>
      <c r="Q1474" s="9">
        <f t="shared" si="297"/>
        <v>281797.75552911678</v>
      </c>
      <c r="R1474" s="9">
        <f t="shared" si="290"/>
        <v>281.79775552911678</v>
      </c>
      <c r="S1474" s="9">
        <f t="shared" si="298"/>
        <v>98375.029328144243</v>
      </c>
      <c r="T1474" s="38">
        <f t="shared" si="291"/>
        <v>98.375029328144237</v>
      </c>
      <c r="U1474" s="38">
        <f t="shared" si="292"/>
        <v>6394.3769063293757</v>
      </c>
      <c r="V1474" s="34"/>
      <c r="W1474" s="34"/>
      <c r="X1474" s="34"/>
      <c r="Y1474" s="34"/>
      <c r="Z1474" s="34"/>
      <c r="AA1474" s="34"/>
      <c r="AB1474" s="34"/>
      <c r="AC1474" s="34"/>
      <c r="AD1474" s="34"/>
      <c r="AE1474" s="34"/>
      <c r="AF1474" s="34"/>
      <c r="AG1474" s="34"/>
    </row>
    <row r="1475" spans="2:33" x14ac:dyDescent="0.75">
      <c r="B1475" s="6" t="s">
        <v>10</v>
      </c>
      <c r="C1475" s="6">
        <v>1471</v>
      </c>
      <c r="D1475" s="6">
        <v>449</v>
      </c>
      <c r="E1475" s="6">
        <f t="shared" si="286"/>
        <v>0</v>
      </c>
      <c r="F1475" s="12">
        <v>0</v>
      </c>
      <c r="G1475" s="12">
        <f t="shared" si="293"/>
        <v>0</v>
      </c>
      <c r="H1475" s="12">
        <f t="shared" si="287"/>
        <v>0</v>
      </c>
      <c r="I1475" s="12">
        <f>'Vehicle Data'!$B$6*'WLTP Calculations'!G1475</f>
        <v>0</v>
      </c>
      <c r="J1475" s="12">
        <f>'Vehicle Data'!$B$6*9.81*'Vehicle Data'!$B$8</f>
        <v>57.42499320000001</v>
      </c>
      <c r="K1475" s="12">
        <f>0.5*(1.225*'Vehicle Data'!B$9*'Vehicle Data'!B$7*'WLTP Calculations'!F1475)</f>
        <v>0</v>
      </c>
      <c r="L1475" s="12">
        <f t="shared" si="294"/>
        <v>5.742499320000001E-2</v>
      </c>
      <c r="M1475" s="12">
        <f t="shared" si="295"/>
        <v>0</v>
      </c>
      <c r="N1475" s="12">
        <f t="shared" si="296"/>
        <v>0</v>
      </c>
      <c r="O1475" s="12">
        <f t="shared" si="288"/>
        <v>0</v>
      </c>
      <c r="P1475" s="12">
        <f t="shared" si="289"/>
        <v>0</v>
      </c>
      <c r="Q1475" s="9">
        <f t="shared" si="297"/>
        <v>281797.75552911678</v>
      </c>
      <c r="R1475" s="9">
        <f t="shared" si="290"/>
        <v>281.79775552911678</v>
      </c>
      <c r="S1475" s="9">
        <f t="shared" si="298"/>
        <v>98375.029328144243</v>
      </c>
      <c r="T1475" s="38">
        <f t="shared" si="291"/>
        <v>98.375029328144237</v>
      </c>
      <c r="U1475" s="38">
        <f t="shared" si="292"/>
        <v>6394.3769063293757</v>
      </c>
      <c r="V1475" s="34"/>
      <c r="W1475" s="34"/>
      <c r="X1475" s="34"/>
      <c r="Y1475" s="34"/>
      <c r="Z1475" s="34"/>
      <c r="AA1475" s="34"/>
      <c r="AB1475" s="34"/>
      <c r="AC1475" s="34"/>
      <c r="AD1475" s="34"/>
      <c r="AE1475" s="34"/>
      <c r="AF1475" s="34"/>
      <c r="AG1475" s="34"/>
    </row>
    <row r="1476" spans="2:33" x14ac:dyDescent="0.75">
      <c r="B1476" s="6" t="s">
        <v>10</v>
      </c>
      <c r="C1476" s="6">
        <v>1472</v>
      </c>
      <c r="D1476" s="6">
        <v>450</v>
      </c>
      <c r="E1476" s="6">
        <f t="shared" ref="E1476:E1539" si="299">F1476/3.6</f>
        <v>0</v>
      </c>
      <c r="F1476" s="12">
        <v>0</v>
      </c>
      <c r="G1476" s="12">
        <f t="shared" si="293"/>
        <v>0</v>
      </c>
      <c r="H1476" s="12">
        <f t="shared" si="287"/>
        <v>0</v>
      </c>
      <c r="I1476" s="12">
        <f>'Vehicle Data'!$B$6*'WLTP Calculations'!G1476</f>
        <v>0</v>
      </c>
      <c r="J1476" s="12">
        <f>'Vehicle Data'!$B$6*9.81*'Vehicle Data'!$B$8</f>
        <v>57.42499320000001</v>
      </c>
      <c r="K1476" s="12">
        <f>0.5*(1.225*'Vehicle Data'!B$9*'Vehicle Data'!B$7*'WLTP Calculations'!F1476)</f>
        <v>0</v>
      </c>
      <c r="L1476" s="12">
        <f t="shared" si="294"/>
        <v>5.742499320000001E-2</v>
      </c>
      <c r="M1476" s="12">
        <f t="shared" si="295"/>
        <v>0</v>
      </c>
      <c r="N1476" s="12">
        <f t="shared" si="296"/>
        <v>0</v>
      </c>
      <c r="O1476" s="12">
        <f t="shared" si="288"/>
        <v>0</v>
      </c>
      <c r="P1476" s="12">
        <f t="shared" si="289"/>
        <v>0</v>
      </c>
      <c r="Q1476" s="9">
        <f t="shared" si="297"/>
        <v>281797.75552911678</v>
      </c>
      <c r="R1476" s="9">
        <f t="shared" si="290"/>
        <v>281.79775552911678</v>
      </c>
      <c r="S1476" s="9">
        <f t="shared" si="298"/>
        <v>98375.029328144243</v>
      </c>
      <c r="T1476" s="38">
        <f t="shared" si="291"/>
        <v>98.375029328144237</v>
      </c>
      <c r="U1476" s="38">
        <f t="shared" si="292"/>
        <v>6394.3769063293757</v>
      </c>
      <c r="V1476" s="34"/>
      <c r="W1476" s="34"/>
      <c r="X1476" s="34"/>
      <c r="Y1476" s="34"/>
      <c r="Z1476" s="34"/>
      <c r="AA1476" s="34"/>
      <c r="AB1476" s="34"/>
      <c r="AC1476" s="34"/>
      <c r="AD1476" s="34"/>
      <c r="AE1476" s="34"/>
      <c r="AF1476" s="34"/>
      <c r="AG1476" s="34"/>
    </row>
    <row r="1477" spans="2:33" x14ac:dyDescent="0.75">
      <c r="B1477" s="6" t="s">
        <v>10</v>
      </c>
      <c r="C1477" s="6">
        <v>1473</v>
      </c>
      <c r="D1477" s="6">
        <v>451</v>
      </c>
      <c r="E1477" s="6">
        <f t="shared" si="299"/>
        <v>0</v>
      </c>
      <c r="F1477" s="12">
        <v>0</v>
      </c>
      <c r="G1477" s="12">
        <f t="shared" si="293"/>
        <v>0</v>
      </c>
      <c r="H1477" s="12">
        <f t="shared" ref="H1477:H1540" si="300">($F1478-$F1476)/2</f>
        <v>0</v>
      </c>
      <c r="I1477" s="12">
        <f>'Vehicle Data'!$B$6*'WLTP Calculations'!G1477</f>
        <v>0</v>
      </c>
      <c r="J1477" s="12">
        <f>'Vehicle Data'!$B$6*9.81*'Vehicle Data'!$B$8</f>
        <v>57.42499320000001</v>
      </c>
      <c r="K1477" s="12">
        <f>0.5*(1.225*'Vehicle Data'!B$9*'Vehicle Data'!B$7*'WLTP Calculations'!F1477)</f>
        <v>0</v>
      </c>
      <c r="L1477" s="12">
        <f t="shared" si="294"/>
        <v>5.742499320000001E-2</v>
      </c>
      <c r="M1477" s="12">
        <f t="shared" si="295"/>
        <v>0</v>
      </c>
      <c r="N1477" s="12">
        <f t="shared" si="296"/>
        <v>0</v>
      </c>
      <c r="O1477" s="12">
        <f t="shared" ref="O1477:O1540" si="301">IF((M1477 + M1478) / 2 &gt; 0, ((M1477 + M1478) / 2) * D1478, 0)</f>
        <v>0</v>
      </c>
      <c r="P1477" s="12">
        <f t="shared" ref="P1477:P1540" si="302">IF((M1477 + M1478) / 2 &lt; 0, ((M1477 + M1478) / 2) * D1478, 0)</f>
        <v>0</v>
      </c>
      <c r="Q1477" s="9">
        <f t="shared" si="297"/>
        <v>281797.75552911678</v>
      </c>
      <c r="R1477" s="9">
        <f t="shared" ref="R1477:R1540" si="303">Q1477/1000</f>
        <v>281.79775552911678</v>
      </c>
      <c r="S1477" s="9">
        <f t="shared" si="298"/>
        <v>98375.029328144243</v>
      </c>
      <c r="T1477" s="38">
        <f t="shared" ref="T1477:T1540" si="304">S1477/1000</f>
        <v>98.375029328144237</v>
      </c>
      <c r="U1477" s="38">
        <f t="shared" ref="U1477:U1540" si="305">T1477*X$4</f>
        <v>6394.3769063293757</v>
      </c>
      <c r="V1477" s="34"/>
      <c r="W1477" s="34"/>
      <c r="X1477" s="34"/>
      <c r="Y1477" s="34"/>
      <c r="Z1477" s="34"/>
      <c r="AA1477" s="34"/>
      <c r="AB1477" s="34"/>
      <c r="AC1477" s="34"/>
      <c r="AD1477" s="34"/>
      <c r="AE1477" s="34"/>
      <c r="AF1477" s="34"/>
      <c r="AG1477" s="34"/>
    </row>
    <row r="1478" spans="2:33" x14ac:dyDescent="0.75">
      <c r="B1478" s="6" t="s">
        <v>10</v>
      </c>
      <c r="C1478" s="6">
        <v>1474</v>
      </c>
      <c r="D1478" s="6">
        <v>452</v>
      </c>
      <c r="E1478" s="6">
        <f t="shared" si="299"/>
        <v>0</v>
      </c>
      <c r="F1478" s="12">
        <v>0</v>
      </c>
      <c r="G1478" s="12">
        <f t="shared" ref="G1478:G1541" si="306">($E1479-$E1477)/2</f>
        <v>0</v>
      </c>
      <c r="H1478" s="12">
        <f t="shared" si="300"/>
        <v>0</v>
      </c>
      <c r="I1478" s="12">
        <f>'Vehicle Data'!$B$6*'WLTP Calculations'!G1478</f>
        <v>0</v>
      </c>
      <c r="J1478" s="12">
        <f>'Vehicle Data'!$B$6*9.81*'Vehicle Data'!$B$8</f>
        <v>57.42499320000001</v>
      </c>
      <c r="K1478" s="12">
        <f>0.5*(1.225*'Vehicle Data'!B$9*'Vehicle Data'!B$7*'WLTP Calculations'!F1478)</f>
        <v>0</v>
      </c>
      <c r="L1478" s="12">
        <f t="shared" ref="L1478:L1541" si="307">(I1478+J1478+K1478)/1000</f>
        <v>5.742499320000001E-2</v>
      </c>
      <c r="M1478" s="12">
        <f t="shared" ref="M1478:M1541" si="308">(L1478*E1478)</f>
        <v>0</v>
      </c>
      <c r="N1478" s="12">
        <f t="shared" ref="N1478:N1541" si="309">(((M1478+M1479)/2)*(C1479-C1478))</f>
        <v>0</v>
      </c>
      <c r="O1478" s="12">
        <f t="shared" si="301"/>
        <v>0</v>
      </c>
      <c r="P1478" s="12">
        <f t="shared" si="302"/>
        <v>0</v>
      </c>
      <c r="Q1478" s="9">
        <f t="shared" ref="Q1478:Q1541" si="310">(Q1477+O1478)</f>
        <v>281797.75552911678</v>
      </c>
      <c r="R1478" s="9">
        <f t="shared" si="303"/>
        <v>281.79775552911678</v>
      </c>
      <c r="S1478" s="9">
        <f t="shared" ref="S1478:T1541" si="311">S1477+(P1478*-1)</f>
        <v>98375.029328144243</v>
      </c>
      <c r="T1478" s="38">
        <f t="shared" si="304"/>
        <v>98.375029328144237</v>
      </c>
      <c r="U1478" s="38">
        <f t="shared" si="305"/>
        <v>6394.3769063293757</v>
      </c>
      <c r="V1478" s="34"/>
      <c r="W1478" s="34"/>
      <c r="X1478" s="34"/>
      <c r="Y1478" s="34"/>
      <c r="Z1478" s="34"/>
      <c r="AA1478" s="34"/>
      <c r="AB1478" s="34"/>
      <c r="AC1478" s="34"/>
      <c r="AD1478" s="34"/>
      <c r="AE1478" s="34"/>
      <c r="AF1478" s="34"/>
      <c r="AG1478" s="34"/>
    </row>
    <row r="1479" spans="2:33" x14ac:dyDescent="0.75">
      <c r="B1479" s="6" t="s">
        <v>10</v>
      </c>
      <c r="C1479" s="6">
        <v>1475</v>
      </c>
      <c r="D1479" s="6">
        <v>453</v>
      </c>
      <c r="E1479" s="6">
        <f t="shared" si="299"/>
        <v>0</v>
      </c>
      <c r="F1479" s="12">
        <v>0</v>
      </c>
      <c r="G1479" s="12">
        <f t="shared" si="306"/>
        <v>0</v>
      </c>
      <c r="H1479" s="12">
        <f t="shared" si="300"/>
        <v>0</v>
      </c>
      <c r="I1479" s="12">
        <f>'Vehicle Data'!$B$6*'WLTP Calculations'!G1479</f>
        <v>0</v>
      </c>
      <c r="J1479" s="12">
        <f>'Vehicle Data'!$B$6*9.81*'Vehicle Data'!$B$8</f>
        <v>57.42499320000001</v>
      </c>
      <c r="K1479" s="12">
        <f>0.5*(1.225*'Vehicle Data'!B$9*'Vehicle Data'!B$7*'WLTP Calculations'!F1479)</f>
        <v>0</v>
      </c>
      <c r="L1479" s="12">
        <f t="shared" si="307"/>
        <v>5.742499320000001E-2</v>
      </c>
      <c r="M1479" s="12">
        <f t="shared" si="308"/>
        <v>0</v>
      </c>
      <c r="N1479" s="12">
        <f t="shared" si="309"/>
        <v>0</v>
      </c>
      <c r="O1479" s="12">
        <f t="shared" si="301"/>
        <v>0</v>
      </c>
      <c r="P1479" s="12">
        <f t="shared" si="302"/>
        <v>0</v>
      </c>
      <c r="Q1479" s="9">
        <f t="shared" si="310"/>
        <v>281797.75552911678</v>
      </c>
      <c r="R1479" s="9">
        <f t="shared" si="303"/>
        <v>281.79775552911678</v>
      </c>
      <c r="S1479" s="9">
        <f t="shared" si="311"/>
        <v>98375.029328144243</v>
      </c>
      <c r="T1479" s="38">
        <f t="shared" si="304"/>
        <v>98.375029328144237</v>
      </c>
      <c r="U1479" s="38">
        <f t="shared" si="305"/>
        <v>6394.3769063293757</v>
      </c>
      <c r="V1479" s="34"/>
      <c r="W1479" s="34"/>
      <c r="X1479" s="34"/>
      <c r="Y1479" s="34"/>
      <c r="Z1479" s="34"/>
      <c r="AA1479" s="34"/>
      <c r="AB1479" s="34"/>
      <c r="AC1479" s="34"/>
      <c r="AD1479" s="34"/>
      <c r="AE1479" s="34"/>
      <c r="AF1479" s="34"/>
      <c r="AG1479" s="34"/>
    </row>
    <row r="1480" spans="2:33" x14ac:dyDescent="0.75">
      <c r="B1480" s="6" t="s">
        <v>10</v>
      </c>
      <c r="C1480" s="6">
        <v>1476</v>
      </c>
      <c r="D1480" s="6">
        <v>454</v>
      </c>
      <c r="E1480" s="6">
        <f t="shared" si="299"/>
        <v>0</v>
      </c>
      <c r="F1480" s="12">
        <v>0</v>
      </c>
      <c r="G1480" s="12">
        <f t="shared" si="306"/>
        <v>0</v>
      </c>
      <c r="H1480" s="12">
        <f t="shared" si="300"/>
        <v>0</v>
      </c>
      <c r="I1480" s="12">
        <f>'Vehicle Data'!$B$6*'WLTP Calculations'!G1480</f>
        <v>0</v>
      </c>
      <c r="J1480" s="12">
        <f>'Vehicle Data'!$B$6*9.81*'Vehicle Data'!$B$8</f>
        <v>57.42499320000001</v>
      </c>
      <c r="K1480" s="12">
        <f>0.5*(1.225*'Vehicle Data'!B$9*'Vehicle Data'!B$7*'WLTP Calculations'!F1480)</f>
        <v>0</v>
      </c>
      <c r="L1480" s="12">
        <f t="shared" si="307"/>
        <v>5.742499320000001E-2</v>
      </c>
      <c r="M1480" s="12">
        <f t="shared" si="308"/>
        <v>0</v>
      </c>
      <c r="N1480" s="12">
        <f t="shared" si="309"/>
        <v>0</v>
      </c>
      <c r="O1480" s="12">
        <f t="shared" si="301"/>
        <v>0</v>
      </c>
      <c r="P1480" s="12">
        <f t="shared" si="302"/>
        <v>0</v>
      </c>
      <c r="Q1480" s="9">
        <f t="shared" si="310"/>
        <v>281797.75552911678</v>
      </c>
      <c r="R1480" s="9">
        <f t="shared" si="303"/>
        <v>281.79775552911678</v>
      </c>
      <c r="S1480" s="9">
        <f t="shared" si="311"/>
        <v>98375.029328144243</v>
      </c>
      <c r="T1480" s="38">
        <f t="shared" si="304"/>
        <v>98.375029328144237</v>
      </c>
      <c r="U1480" s="38">
        <f t="shared" si="305"/>
        <v>6394.3769063293757</v>
      </c>
      <c r="V1480" s="34"/>
      <c r="W1480" s="34"/>
      <c r="X1480" s="34"/>
      <c r="Y1480" s="34"/>
      <c r="Z1480" s="34"/>
      <c r="AA1480" s="34"/>
      <c r="AB1480" s="34"/>
      <c r="AC1480" s="34"/>
      <c r="AD1480" s="34"/>
      <c r="AE1480" s="34"/>
      <c r="AF1480" s="34"/>
      <c r="AG1480" s="34"/>
    </row>
    <row r="1481" spans="2:33" x14ac:dyDescent="0.75">
      <c r="B1481" s="6" t="s">
        <v>10</v>
      </c>
      <c r="C1481" s="6">
        <v>1477</v>
      </c>
      <c r="D1481" s="6">
        <v>455</v>
      </c>
      <c r="E1481" s="6">
        <f t="shared" si="299"/>
        <v>0</v>
      </c>
      <c r="F1481" s="12">
        <v>0</v>
      </c>
      <c r="G1481" s="12">
        <f t="shared" si="306"/>
        <v>0</v>
      </c>
      <c r="H1481" s="12">
        <f t="shared" si="300"/>
        <v>0</v>
      </c>
      <c r="I1481" s="12">
        <f>'Vehicle Data'!$B$6*'WLTP Calculations'!G1481</f>
        <v>0</v>
      </c>
      <c r="J1481" s="12">
        <f>'Vehicle Data'!$B$6*9.81*'Vehicle Data'!$B$8</f>
        <v>57.42499320000001</v>
      </c>
      <c r="K1481" s="12">
        <f>0.5*(1.225*'Vehicle Data'!B$9*'Vehicle Data'!B$7*'WLTP Calculations'!F1481)</f>
        <v>0</v>
      </c>
      <c r="L1481" s="12">
        <f t="shared" si="307"/>
        <v>5.742499320000001E-2</v>
      </c>
      <c r="M1481" s="12">
        <f t="shared" si="308"/>
        <v>0</v>
      </c>
      <c r="N1481" s="12">
        <f t="shared" si="309"/>
        <v>0</v>
      </c>
      <c r="O1481" s="12">
        <f t="shared" si="301"/>
        <v>0</v>
      </c>
      <c r="P1481" s="12">
        <f t="shared" si="302"/>
        <v>0</v>
      </c>
      <c r="Q1481" s="9">
        <f t="shared" si="310"/>
        <v>281797.75552911678</v>
      </c>
      <c r="R1481" s="9">
        <f t="shared" si="303"/>
        <v>281.79775552911678</v>
      </c>
      <c r="S1481" s="9">
        <f t="shared" si="311"/>
        <v>98375.029328144243</v>
      </c>
      <c r="T1481" s="38">
        <f t="shared" si="304"/>
        <v>98.375029328144237</v>
      </c>
      <c r="U1481" s="38">
        <f t="shared" si="305"/>
        <v>6394.3769063293757</v>
      </c>
      <c r="V1481" s="34"/>
      <c r="W1481" s="34"/>
      <c r="X1481" s="34"/>
      <c r="Y1481" s="34"/>
      <c r="Z1481" s="34"/>
      <c r="AA1481" s="34"/>
      <c r="AB1481" s="34"/>
      <c r="AC1481" s="34"/>
      <c r="AD1481" s="34"/>
      <c r="AE1481" s="34"/>
      <c r="AF1481" s="34"/>
      <c r="AG1481" s="34"/>
    </row>
    <row r="1482" spans="2:33" x14ac:dyDescent="0.75">
      <c r="B1482" s="7" t="s">
        <v>11</v>
      </c>
      <c r="C1482" s="7">
        <v>1478</v>
      </c>
      <c r="D1482" s="7">
        <v>1</v>
      </c>
      <c r="E1482" s="7">
        <f t="shared" si="299"/>
        <v>0</v>
      </c>
      <c r="F1482" s="13">
        <v>0</v>
      </c>
      <c r="G1482" s="13">
        <f t="shared" si="306"/>
        <v>0.30555555555555558</v>
      </c>
      <c r="H1482" s="13">
        <f t="shared" si="300"/>
        <v>1.1000000000000001</v>
      </c>
      <c r="I1482" s="13">
        <f>'Vehicle Data'!$B$6*'WLTP Calculations'!G1482</f>
        <v>89.431833333333358</v>
      </c>
      <c r="J1482" s="13">
        <f>'Vehicle Data'!$B$6*9.81*'Vehicle Data'!$B$8</f>
        <v>57.42499320000001</v>
      </c>
      <c r="K1482" s="13">
        <f>0.5*(1.225*'Vehicle Data'!B$9*'Vehicle Data'!B$7*'WLTP Calculations'!F1482)</f>
        <v>0</v>
      </c>
      <c r="L1482" s="13">
        <f t="shared" si="307"/>
        <v>0.14685682653333337</v>
      </c>
      <c r="M1482" s="13">
        <f t="shared" si="308"/>
        <v>0</v>
      </c>
      <c r="N1482" s="13">
        <f t="shared" si="309"/>
        <v>7.2280836487037065E-2</v>
      </c>
      <c r="O1482" s="13">
        <f t="shared" si="301"/>
        <v>0.14456167297407413</v>
      </c>
      <c r="P1482" s="13">
        <f t="shared" si="302"/>
        <v>0</v>
      </c>
      <c r="Q1482" s="9">
        <f t="shared" si="310"/>
        <v>281797.90009078977</v>
      </c>
      <c r="R1482" s="9">
        <f t="shared" si="303"/>
        <v>281.79790009078977</v>
      </c>
      <c r="S1482" s="9">
        <f t="shared" si="311"/>
        <v>98375.029328144243</v>
      </c>
      <c r="T1482" s="38">
        <f t="shared" si="304"/>
        <v>98.375029328144237</v>
      </c>
      <c r="U1482" s="38">
        <f t="shared" si="305"/>
        <v>6394.3769063293757</v>
      </c>
      <c r="V1482" s="34"/>
      <c r="W1482" s="34"/>
      <c r="X1482" s="34"/>
      <c r="Y1482" s="34"/>
      <c r="Z1482" s="34"/>
      <c r="AA1482" s="34"/>
      <c r="AB1482" s="34"/>
      <c r="AC1482" s="34"/>
      <c r="AD1482" s="34"/>
      <c r="AE1482" s="34"/>
      <c r="AF1482" s="34"/>
      <c r="AG1482" s="34"/>
    </row>
    <row r="1483" spans="2:33" x14ac:dyDescent="0.75">
      <c r="B1483" s="7" t="s">
        <v>11</v>
      </c>
      <c r="C1483" s="7">
        <v>1479</v>
      </c>
      <c r="D1483" s="7">
        <v>2</v>
      </c>
      <c r="E1483" s="7">
        <f t="shared" si="299"/>
        <v>0.61111111111111116</v>
      </c>
      <c r="F1483" s="13">
        <v>2.2000000000000002</v>
      </c>
      <c r="G1483" s="13">
        <f t="shared" si="306"/>
        <v>0.61111111111111116</v>
      </c>
      <c r="H1483" s="13">
        <f t="shared" si="300"/>
        <v>2.2000000000000002</v>
      </c>
      <c r="I1483" s="13">
        <f>'Vehicle Data'!$B$6*'WLTP Calculations'!G1483</f>
        <v>178.86366666666672</v>
      </c>
      <c r="J1483" s="13">
        <f>'Vehicle Data'!$B$6*9.81*'Vehicle Data'!$B$8</f>
        <v>57.42499320000001</v>
      </c>
      <c r="K1483" s="13">
        <f>0.5*(1.225*'Vehicle Data'!B$9*'Vehicle Data'!B$7*'WLTP Calculations'!F1483)</f>
        <v>0.26680500000000001</v>
      </c>
      <c r="L1483" s="13">
        <f t="shared" si="307"/>
        <v>0.23655546486666673</v>
      </c>
      <c r="M1483" s="13">
        <f t="shared" si="308"/>
        <v>0.14456167297407413</v>
      </c>
      <c r="N1483" s="13">
        <f t="shared" si="309"/>
        <v>0.20955290418333339</v>
      </c>
      <c r="O1483" s="13">
        <f t="shared" si="301"/>
        <v>0.62865871255000016</v>
      </c>
      <c r="P1483" s="13">
        <f t="shared" si="302"/>
        <v>0</v>
      </c>
      <c r="Q1483" s="9">
        <f t="shared" si="310"/>
        <v>281798.52874950232</v>
      </c>
      <c r="R1483" s="9">
        <f t="shared" si="303"/>
        <v>281.79852874950234</v>
      </c>
      <c r="S1483" s="9">
        <f t="shared" si="311"/>
        <v>98375.029328144243</v>
      </c>
      <c r="T1483" s="38">
        <f t="shared" si="304"/>
        <v>98.375029328144237</v>
      </c>
      <c r="U1483" s="38">
        <f t="shared" si="305"/>
        <v>6394.3769063293757</v>
      </c>
      <c r="V1483" s="34"/>
      <c r="W1483" s="34"/>
      <c r="X1483" s="34"/>
      <c r="Y1483" s="34"/>
      <c r="Z1483" s="34"/>
      <c r="AA1483" s="34"/>
      <c r="AB1483" s="34"/>
      <c r="AC1483" s="34"/>
      <c r="AD1483" s="34"/>
      <c r="AE1483" s="34"/>
      <c r="AF1483" s="34"/>
      <c r="AG1483" s="34"/>
    </row>
    <row r="1484" spans="2:33" x14ac:dyDescent="0.75">
      <c r="B1484" s="7" t="s">
        <v>11</v>
      </c>
      <c r="C1484" s="7">
        <v>1480</v>
      </c>
      <c r="D1484" s="7">
        <v>3</v>
      </c>
      <c r="E1484" s="7">
        <f t="shared" si="299"/>
        <v>1.2222222222222223</v>
      </c>
      <c r="F1484" s="13">
        <v>4.4000000000000004</v>
      </c>
      <c r="G1484" s="13">
        <f t="shared" si="306"/>
        <v>0.56944444444444442</v>
      </c>
      <c r="H1484" s="13">
        <f t="shared" si="300"/>
        <v>2.0499999999999998</v>
      </c>
      <c r="I1484" s="13">
        <f>'Vehicle Data'!$B$6*'WLTP Calculations'!G1484</f>
        <v>166.66841666666667</v>
      </c>
      <c r="J1484" s="13">
        <f>'Vehicle Data'!$B$6*9.81*'Vehicle Data'!$B$8</f>
        <v>57.42499320000001</v>
      </c>
      <c r="K1484" s="13">
        <f>0.5*(1.225*'Vehicle Data'!B$9*'Vehicle Data'!B$7*'WLTP Calculations'!F1484)</f>
        <v>0.53361000000000003</v>
      </c>
      <c r="L1484" s="13">
        <f t="shared" si="307"/>
        <v>0.22462701986666669</v>
      </c>
      <c r="M1484" s="13">
        <f t="shared" si="308"/>
        <v>0.27454413539259265</v>
      </c>
      <c r="N1484" s="13">
        <f t="shared" si="309"/>
        <v>0.31268064226712972</v>
      </c>
      <c r="O1484" s="13">
        <f t="shared" si="301"/>
        <v>1.2507225690685189</v>
      </c>
      <c r="P1484" s="13">
        <f t="shared" si="302"/>
        <v>0</v>
      </c>
      <c r="Q1484" s="9">
        <f t="shared" si="310"/>
        <v>281799.77947207139</v>
      </c>
      <c r="R1484" s="9">
        <f t="shared" si="303"/>
        <v>281.79977947207141</v>
      </c>
      <c r="S1484" s="9">
        <f t="shared" si="311"/>
        <v>98375.029328144243</v>
      </c>
      <c r="T1484" s="38">
        <f t="shared" si="304"/>
        <v>98.375029328144237</v>
      </c>
      <c r="U1484" s="38">
        <f t="shared" si="305"/>
        <v>6394.3769063293757</v>
      </c>
      <c r="V1484" s="34"/>
      <c r="W1484" s="34"/>
      <c r="X1484" s="34"/>
      <c r="Y1484" s="34"/>
      <c r="Z1484" s="34"/>
      <c r="AA1484" s="34"/>
      <c r="AB1484" s="34"/>
      <c r="AC1484" s="34"/>
      <c r="AD1484" s="34"/>
      <c r="AE1484" s="34"/>
      <c r="AF1484" s="34"/>
      <c r="AG1484" s="34"/>
    </row>
    <row r="1485" spans="2:33" x14ac:dyDescent="0.75">
      <c r="B1485" s="7" t="s">
        <v>11</v>
      </c>
      <c r="C1485" s="7">
        <v>1481</v>
      </c>
      <c r="D1485" s="7">
        <v>4</v>
      </c>
      <c r="E1485" s="7">
        <f t="shared" si="299"/>
        <v>1.75</v>
      </c>
      <c r="F1485" s="13">
        <v>6.3</v>
      </c>
      <c r="G1485" s="13">
        <f t="shared" si="306"/>
        <v>0.48611111111111116</v>
      </c>
      <c r="H1485" s="13">
        <f t="shared" si="300"/>
        <v>1.75</v>
      </c>
      <c r="I1485" s="13">
        <f>'Vehicle Data'!$B$6*'WLTP Calculations'!G1485</f>
        <v>142.2779166666667</v>
      </c>
      <c r="J1485" s="13">
        <f>'Vehicle Data'!$B$6*9.81*'Vehicle Data'!$B$8</f>
        <v>57.42499320000001</v>
      </c>
      <c r="K1485" s="13">
        <f>0.5*(1.225*'Vehicle Data'!B$9*'Vehicle Data'!B$7*'WLTP Calculations'!F1485)</f>
        <v>0.7640325</v>
      </c>
      <c r="L1485" s="13">
        <f t="shared" si="307"/>
        <v>0.20046694236666673</v>
      </c>
      <c r="M1485" s="13">
        <f t="shared" si="308"/>
        <v>0.35081714914166678</v>
      </c>
      <c r="N1485" s="13">
        <f t="shared" si="309"/>
        <v>0.36881646494537046</v>
      </c>
      <c r="O1485" s="13">
        <f t="shared" si="301"/>
        <v>1.8440823247268523</v>
      </c>
      <c r="P1485" s="13">
        <f t="shared" si="302"/>
        <v>0</v>
      </c>
      <c r="Q1485" s="9">
        <f t="shared" si="310"/>
        <v>281801.62355439609</v>
      </c>
      <c r="R1485" s="9">
        <f t="shared" si="303"/>
        <v>281.80162355439609</v>
      </c>
      <c r="S1485" s="9">
        <f t="shared" si="311"/>
        <v>98375.029328144243</v>
      </c>
      <c r="T1485" s="38">
        <f t="shared" si="304"/>
        <v>98.375029328144237</v>
      </c>
      <c r="U1485" s="38">
        <f t="shared" si="305"/>
        <v>6394.3769063293757</v>
      </c>
      <c r="V1485" s="34"/>
      <c r="W1485" s="34"/>
      <c r="X1485" s="34"/>
      <c r="Y1485" s="34"/>
      <c r="Z1485" s="34"/>
      <c r="AA1485" s="34"/>
      <c r="AB1485" s="34"/>
      <c r="AC1485" s="34"/>
      <c r="AD1485" s="34"/>
      <c r="AE1485" s="34"/>
      <c r="AF1485" s="34"/>
      <c r="AG1485" s="34"/>
    </row>
    <row r="1486" spans="2:33" x14ac:dyDescent="0.75">
      <c r="B1486" s="7" t="s">
        <v>11</v>
      </c>
      <c r="C1486" s="7">
        <v>1482</v>
      </c>
      <c r="D1486" s="7">
        <v>5</v>
      </c>
      <c r="E1486" s="7">
        <f t="shared" si="299"/>
        <v>2.1944444444444446</v>
      </c>
      <c r="F1486" s="13">
        <v>7.9</v>
      </c>
      <c r="G1486" s="13">
        <f t="shared" si="306"/>
        <v>0.40277777777777768</v>
      </c>
      <c r="H1486" s="13">
        <f t="shared" si="300"/>
        <v>1.4499999999999997</v>
      </c>
      <c r="I1486" s="13">
        <f>'Vehicle Data'!$B$6*'WLTP Calculations'!G1486</f>
        <v>117.88741666666665</v>
      </c>
      <c r="J1486" s="13">
        <f>'Vehicle Data'!$B$6*9.81*'Vehicle Data'!$B$8</f>
        <v>57.42499320000001</v>
      </c>
      <c r="K1486" s="13">
        <f>0.5*(1.225*'Vehicle Data'!B$9*'Vehicle Data'!B$7*'WLTP Calculations'!F1486)</f>
        <v>0.9580725000000001</v>
      </c>
      <c r="L1486" s="13">
        <f t="shared" si="307"/>
        <v>0.17627048236666668</v>
      </c>
      <c r="M1486" s="13">
        <f t="shared" si="308"/>
        <v>0.38681578074907413</v>
      </c>
      <c r="N1486" s="13">
        <f t="shared" si="309"/>
        <v>0.39806675427824079</v>
      </c>
      <c r="O1486" s="13">
        <f t="shared" si="301"/>
        <v>2.3884005256694447</v>
      </c>
      <c r="P1486" s="13">
        <f t="shared" si="302"/>
        <v>0</v>
      </c>
      <c r="Q1486" s="9">
        <f t="shared" si="310"/>
        <v>281804.01195492176</v>
      </c>
      <c r="R1486" s="9">
        <f t="shared" si="303"/>
        <v>281.80401195492175</v>
      </c>
      <c r="S1486" s="9">
        <f t="shared" si="311"/>
        <v>98375.029328144243</v>
      </c>
      <c r="T1486" s="38">
        <f t="shared" si="304"/>
        <v>98.375029328144237</v>
      </c>
      <c r="U1486" s="38">
        <f t="shared" si="305"/>
        <v>6394.3769063293757</v>
      </c>
      <c r="V1486" s="34"/>
      <c r="W1486" s="34"/>
      <c r="X1486" s="34"/>
      <c r="Y1486" s="34"/>
      <c r="Z1486" s="34"/>
      <c r="AA1486" s="34"/>
      <c r="AB1486" s="34"/>
      <c r="AC1486" s="34"/>
      <c r="AD1486" s="34"/>
      <c r="AE1486" s="34"/>
      <c r="AF1486" s="34"/>
      <c r="AG1486" s="34"/>
    </row>
    <row r="1487" spans="2:33" x14ac:dyDescent="0.75">
      <c r="B1487" s="7" t="s">
        <v>11</v>
      </c>
      <c r="C1487" s="7">
        <v>1483</v>
      </c>
      <c r="D1487" s="7">
        <v>6</v>
      </c>
      <c r="E1487" s="7">
        <f t="shared" si="299"/>
        <v>2.5555555555555554</v>
      </c>
      <c r="F1487" s="13">
        <v>9.1999999999999993</v>
      </c>
      <c r="G1487" s="13">
        <f t="shared" si="306"/>
        <v>0.3472222222222221</v>
      </c>
      <c r="H1487" s="13">
        <f t="shared" si="300"/>
        <v>1.25</v>
      </c>
      <c r="I1487" s="13">
        <f>'Vehicle Data'!$B$6*'WLTP Calculations'!G1487</f>
        <v>101.6270833333333</v>
      </c>
      <c r="J1487" s="13">
        <f>'Vehicle Data'!$B$6*9.81*'Vehicle Data'!$B$8</f>
        <v>57.42499320000001</v>
      </c>
      <c r="K1487" s="13">
        <f>0.5*(1.225*'Vehicle Data'!B$9*'Vehicle Data'!B$7*'WLTP Calculations'!F1487)</f>
        <v>1.1157299999999999</v>
      </c>
      <c r="L1487" s="13">
        <f t="shared" si="307"/>
        <v>0.16016780653333335</v>
      </c>
      <c r="M1487" s="13">
        <f t="shared" si="308"/>
        <v>0.40931772780740738</v>
      </c>
      <c r="N1487" s="13">
        <f t="shared" si="309"/>
        <v>0.42447899815555556</v>
      </c>
      <c r="O1487" s="13">
        <f t="shared" si="301"/>
        <v>2.9713529870888888</v>
      </c>
      <c r="P1487" s="13">
        <f t="shared" si="302"/>
        <v>0</v>
      </c>
      <c r="Q1487" s="9">
        <f t="shared" si="310"/>
        <v>281806.98330790887</v>
      </c>
      <c r="R1487" s="9">
        <f t="shared" si="303"/>
        <v>281.80698330790887</v>
      </c>
      <c r="S1487" s="9">
        <f t="shared" si="311"/>
        <v>98375.029328144243</v>
      </c>
      <c r="T1487" s="38">
        <f t="shared" si="304"/>
        <v>98.375029328144237</v>
      </c>
      <c r="U1487" s="38">
        <f t="shared" si="305"/>
        <v>6394.3769063293757</v>
      </c>
      <c r="V1487" s="34"/>
      <c r="W1487" s="34"/>
      <c r="X1487" s="34"/>
      <c r="Y1487" s="34"/>
      <c r="Z1487" s="34"/>
      <c r="AA1487" s="34"/>
      <c r="AB1487" s="34"/>
      <c r="AC1487" s="34"/>
      <c r="AD1487" s="34"/>
      <c r="AE1487" s="34"/>
      <c r="AF1487" s="34"/>
      <c r="AG1487" s="34"/>
    </row>
    <row r="1488" spans="2:33" x14ac:dyDescent="0.75">
      <c r="B1488" s="7" t="s">
        <v>11</v>
      </c>
      <c r="C1488" s="7">
        <v>1484</v>
      </c>
      <c r="D1488" s="7">
        <v>7</v>
      </c>
      <c r="E1488" s="7">
        <f t="shared" si="299"/>
        <v>2.8888888888888888</v>
      </c>
      <c r="F1488" s="13">
        <v>10.4</v>
      </c>
      <c r="G1488" s="13">
        <f t="shared" si="306"/>
        <v>0.31944444444444442</v>
      </c>
      <c r="H1488" s="13">
        <f t="shared" si="300"/>
        <v>1.1500000000000004</v>
      </c>
      <c r="I1488" s="13">
        <f>'Vehicle Data'!$B$6*'WLTP Calculations'!G1488</f>
        <v>93.496916666666664</v>
      </c>
      <c r="J1488" s="13">
        <f>'Vehicle Data'!$B$6*9.81*'Vehicle Data'!$B$8</f>
        <v>57.42499320000001</v>
      </c>
      <c r="K1488" s="13">
        <f>0.5*(1.225*'Vehicle Data'!B$9*'Vehicle Data'!B$7*'WLTP Calculations'!F1488)</f>
        <v>1.26126</v>
      </c>
      <c r="L1488" s="13">
        <f t="shared" si="307"/>
        <v>0.15218316986666666</v>
      </c>
      <c r="M1488" s="13">
        <f t="shared" si="308"/>
        <v>0.43964026850370369</v>
      </c>
      <c r="N1488" s="13">
        <f t="shared" si="309"/>
        <v>0.47608923131898151</v>
      </c>
      <c r="O1488" s="13">
        <f t="shared" si="301"/>
        <v>3.8087138505518521</v>
      </c>
      <c r="P1488" s="13">
        <f t="shared" si="302"/>
        <v>0</v>
      </c>
      <c r="Q1488" s="9">
        <f t="shared" si="310"/>
        <v>281810.79202175944</v>
      </c>
      <c r="R1488" s="9">
        <f t="shared" si="303"/>
        <v>281.81079202175943</v>
      </c>
      <c r="S1488" s="9">
        <f t="shared" si="311"/>
        <v>98375.029328144243</v>
      </c>
      <c r="T1488" s="38">
        <f t="shared" si="304"/>
        <v>98.375029328144237</v>
      </c>
      <c r="U1488" s="38">
        <f t="shared" si="305"/>
        <v>6394.3769063293757</v>
      </c>
      <c r="V1488" s="34"/>
      <c r="W1488" s="34"/>
      <c r="X1488" s="34"/>
      <c r="Y1488" s="34"/>
      <c r="Z1488" s="34"/>
      <c r="AA1488" s="34"/>
      <c r="AB1488" s="34"/>
      <c r="AC1488" s="34"/>
      <c r="AD1488" s="34"/>
      <c r="AE1488" s="34"/>
      <c r="AF1488" s="34"/>
      <c r="AG1488" s="34"/>
    </row>
    <row r="1489" spans="2:33" x14ac:dyDescent="0.75">
      <c r="B1489" s="7" t="s">
        <v>11</v>
      </c>
      <c r="C1489" s="7">
        <v>1485</v>
      </c>
      <c r="D1489" s="7">
        <v>8</v>
      </c>
      <c r="E1489" s="7">
        <f t="shared" si="299"/>
        <v>3.1944444444444442</v>
      </c>
      <c r="F1489" s="13">
        <v>11.5</v>
      </c>
      <c r="G1489" s="13">
        <f t="shared" si="306"/>
        <v>0.34722222222222232</v>
      </c>
      <c r="H1489" s="13">
        <f t="shared" si="300"/>
        <v>1.25</v>
      </c>
      <c r="I1489" s="13">
        <f>'Vehicle Data'!$B$6*'WLTP Calculations'!G1489</f>
        <v>101.62708333333337</v>
      </c>
      <c r="J1489" s="13">
        <f>'Vehicle Data'!$B$6*9.81*'Vehicle Data'!$B$8</f>
        <v>57.42499320000001</v>
      </c>
      <c r="K1489" s="13">
        <f>0.5*(1.225*'Vehicle Data'!B$9*'Vehicle Data'!B$7*'WLTP Calculations'!F1489)</f>
        <v>1.3946625000000001</v>
      </c>
      <c r="L1489" s="13">
        <f t="shared" si="307"/>
        <v>0.1604467390333334</v>
      </c>
      <c r="M1489" s="13">
        <f t="shared" si="308"/>
        <v>0.51253819413425938</v>
      </c>
      <c r="N1489" s="13">
        <f t="shared" si="309"/>
        <v>0.59502328943240745</v>
      </c>
      <c r="O1489" s="13">
        <f t="shared" si="301"/>
        <v>5.3552096048916669</v>
      </c>
      <c r="P1489" s="13">
        <f t="shared" si="302"/>
        <v>0</v>
      </c>
      <c r="Q1489" s="9">
        <f t="shared" si="310"/>
        <v>281816.14723136433</v>
      </c>
      <c r="R1489" s="9">
        <f t="shared" si="303"/>
        <v>281.81614723136431</v>
      </c>
      <c r="S1489" s="9">
        <f t="shared" si="311"/>
        <v>98375.029328144243</v>
      </c>
      <c r="T1489" s="38">
        <f t="shared" si="304"/>
        <v>98.375029328144237</v>
      </c>
      <c r="U1489" s="38">
        <f t="shared" si="305"/>
        <v>6394.3769063293757</v>
      </c>
      <c r="V1489" s="34"/>
      <c r="W1489" s="34"/>
      <c r="X1489" s="34"/>
      <c r="Y1489" s="34"/>
      <c r="Z1489" s="34"/>
      <c r="AA1489" s="34"/>
      <c r="AB1489" s="34"/>
      <c r="AC1489" s="34"/>
      <c r="AD1489" s="34"/>
      <c r="AE1489" s="34"/>
      <c r="AF1489" s="34"/>
      <c r="AG1489" s="34"/>
    </row>
    <row r="1490" spans="2:33" x14ac:dyDescent="0.75">
      <c r="B1490" s="7" t="s">
        <v>11</v>
      </c>
      <c r="C1490" s="7">
        <v>1486</v>
      </c>
      <c r="D1490" s="7">
        <v>9</v>
      </c>
      <c r="E1490" s="7">
        <f t="shared" si="299"/>
        <v>3.5833333333333335</v>
      </c>
      <c r="F1490" s="13">
        <v>12.9</v>
      </c>
      <c r="G1490" s="13">
        <f t="shared" si="306"/>
        <v>0.44444444444444442</v>
      </c>
      <c r="H1490" s="13">
        <f t="shared" si="300"/>
        <v>1.5999999999999996</v>
      </c>
      <c r="I1490" s="13">
        <f>'Vehicle Data'!$B$6*'WLTP Calculations'!G1490</f>
        <v>130.08266666666668</v>
      </c>
      <c r="J1490" s="13">
        <f>'Vehicle Data'!$B$6*9.81*'Vehicle Data'!$B$8</f>
        <v>57.42499320000001</v>
      </c>
      <c r="K1490" s="13">
        <f>0.5*(1.225*'Vehicle Data'!B$9*'Vehicle Data'!B$7*'WLTP Calculations'!F1490)</f>
        <v>1.5644475000000002</v>
      </c>
      <c r="L1490" s="13">
        <f t="shared" si="307"/>
        <v>0.18907210736666669</v>
      </c>
      <c r="M1490" s="13">
        <f t="shared" si="308"/>
        <v>0.67750838473055564</v>
      </c>
      <c r="N1490" s="13">
        <f t="shared" si="309"/>
        <v>0.7999180034472223</v>
      </c>
      <c r="O1490" s="13">
        <f t="shared" si="301"/>
        <v>7.9991800344722233</v>
      </c>
      <c r="P1490" s="13">
        <f t="shared" si="302"/>
        <v>0</v>
      </c>
      <c r="Q1490" s="9">
        <f t="shared" si="310"/>
        <v>281824.14641139877</v>
      </c>
      <c r="R1490" s="9">
        <f t="shared" si="303"/>
        <v>281.82414641139877</v>
      </c>
      <c r="S1490" s="9">
        <f t="shared" si="311"/>
        <v>98375.029328144243</v>
      </c>
      <c r="T1490" s="38">
        <f t="shared" si="304"/>
        <v>98.375029328144237</v>
      </c>
      <c r="U1490" s="38">
        <f t="shared" si="305"/>
        <v>6394.3769063293757</v>
      </c>
      <c r="V1490" s="34"/>
      <c r="W1490" s="34"/>
      <c r="X1490" s="34"/>
      <c r="Y1490" s="34"/>
      <c r="Z1490" s="34"/>
      <c r="AA1490" s="34"/>
      <c r="AB1490" s="34"/>
      <c r="AC1490" s="34"/>
      <c r="AD1490" s="34"/>
      <c r="AE1490" s="34"/>
      <c r="AF1490" s="34"/>
      <c r="AG1490" s="34"/>
    </row>
    <row r="1491" spans="2:33" x14ac:dyDescent="0.75">
      <c r="B1491" s="7" t="s">
        <v>11</v>
      </c>
      <c r="C1491" s="7">
        <v>1487</v>
      </c>
      <c r="D1491" s="7">
        <v>10</v>
      </c>
      <c r="E1491" s="7">
        <f t="shared" si="299"/>
        <v>4.083333333333333</v>
      </c>
      <c r="F1491" s="13">
        <v>14.7</v>
      </c>
      <c r="G1491" s="13">
        <f t="shared" si="306"/>
        <v>0.56944444444444442</v>
      </c>
      <c r="H1491" s="13">
        <f t="shared" si="300"/>
        <v>2.0499999999999998</v>
      </c>
      <c r="I1491" s="13">
        <f>'Vehicle Data'!$B$6*'WLTP Calculations'!G1491</f>
        <v>166.66841666666667</v>
      </c>
      <c r="J1491" s="13">
        <f>'Vehicle Data'!$B$6*9.81*'Vehicle Data'!$B$8</f>
        <v>57.42499320000001</v>
      </c>
      <c r="K1491" s="13">
        <f>0.5*(1.225*'Vehicle Data'!B$9*'Vehicle Data'!B$7*'WLTP Calculations'!F1491)</f>
        <v>1.7827425000000001</v>
      </c>
      <c r="L1491" s="13">
        <f t="shared" si="307"/>
        <v>0.22587615236666669</v>
      </c>
      <c r="M1491" s="13">
        <f t="shared" si="308"/>
        <v>0.92232762216388897</v>
      </c>
      <c r="N1491" s="13">
        <f t="shared" si="309"/>
        <v>1.0911222290541667</v>
      </c>
      <c r="O1491" s="13">
        <f t="shared" si="301"/>
        <v>12.002344519595834</v>
      </c>
      <c r="P1491" s="13">
        <f t="shared" si="302"/>
        <v>0</v>
      </c>
      <c r="Q1491" s="9">
        <f t="shared" si="310"/>
        <v>281836.14875591837</v>
      </c>
      <c r="R1491" s="9">
        <f t="shared" si="303"/>
        <v>281.83614875591837</v>
      </c>
      <c r="S1491" s="9">
        <f t="shared" si="311"/>
        <v>98375.029328144243</v>
      </c>
      <c r="T1491" s="38">
        <f t="shared" si="304"/>
        <v>98.375029328144237</v>
      </c>
      <c r="U1491" s="38">
        <f t="shared" si="305"/>
        <v>6394.3769063293757</v>
      </c>
      <c r="V1491" s="34"/>
      <c r="W1491" s="34"/>
      <c r="X1491" s="34"/>
      <c r="Y1491" s="34"/>
      <c r="Z1491" s="34"/>
      <c r="AA1491" s="34"/>
      <c r="AB1491" s="34"/>
      <c r="AC1491" s="34"/>
      <c r="AD1491" s="34"/>
      <c r="AE1491" s="34"/>
      <c r="AF1491" s="34"/>
      <c r="AG1491" s="34"/>
    </row>
    <row r="1492" spans="2:33" x14ac:dyDescent="0.75">
      <c r="B1492" s="7" t="s">
        <v>11</v>
      </c>
      <c r="C1492" s="7">
        <v>1488</v>
      </c>
      <c r="D1492" s="7">
        <v>11</v>
      </c>
      <c r="E1492" s="7">
        <f t="shared" si="299"/>
        <v>4.7222222222222223</v>
      </c>
      <c r="F1492" s="13">
        <v>17</v>
      </c>
      <c r="G1492" s="13">
        <f t="shared" si="306"/>
        <v>0.70833333333333348</v>
      </c>
      <c r="H1492" s="13">
        <f t="shared" si="300"/>
        <v>2.5500000000000007</v>
      </c>
      <c r="I1492" s="13">
        <f>'Vehicle Data'!$B$6*'WLTP Calculations'!G1492</f>
        <v>207.31925000000007</v>
      </c>
      <c r="J1492" s="13">
        <f>'Vehicle Data'!$B$6*9.81*'Vehicle Data'!$B$8</f>
        <v>57.42499320000001</v>
      </c>
      <c r="K1492" s="13">
        <f>0.5*(1.225*'Vehicle Data'!B$9*'Vehicle Data'!B$7*'WLTP Calculations'!F1492)</f>
        <v>2.0616750000000001</v>
      </c>
      <c r="L1492" s="13">
        <f t="shared" si="307"/>
        <v>0.26680591820000005</v>
      </c>
      <c r="M1492" s="13">
        <f t="shared" si="308"/>
        <v>1.2599168359444446</v>
      </c>
      <c r="N1492" s="13">
        <f t="shared" si="309"/>
        <v>1.4763983021888891</v>
      </c>
      <c r="O1492" s="13">
        <f t="shared" si="301"/>
        <v>17.716779626266671</v>
      </c>
      <c r="P1492" s="13">
        <f t="shared" si="302"/>
        <v>0</v>
      </c>
      <c r="Q1492" s="9">
        <f t="shared" si="310"/>
        <v>281853.86553554464</v>
      </c>
      <c r="R1492" s="9">
        <f t="shared" si="303"/>
        <v>281.85386553554463</v>
      </c>
      <c r="S1492" s="9">
        <f t="shared" si="311"/>
        <v>98375.029328144243</v>
      </c>
      <c r="T1492" s="38">
        <f t="shared" si="304"/>
        <v>98.375029328144237</v>
      </c>
      <c r="U1492" s="38">
        <f t="shared" si="305"/>
        <v>6394.3769063293757</v>
      </c>
      <c r="V1492" s="34"/>
      <c r="W1492" s="34"/>
      <c r="X1492" s="34"/>
      <c r="Y1492" s="34"/>
      <c r="Z1492" s="34"/>
      <c r="AA1492" s="34"/>
      <c r="AB1492" s="34"/>
      <c r="AC1492" s="34"/>
      <c r="AD1492" s="34"/>
      <c r="AE1492" s="34"/>
      <c r="AF1492" s="34"/>
      <c r="AG1492" s="34"/>
    </row>
    <row r="1493" spans="2:33" x14ac:dyDescent="0.75">
      <c r="B1493" s="7" t="s">
        <v>11</v>
      </c>
      <c r="C1493" s="7">
        <v>1489</v>
      </c>
      <c r="D1493" s="7">
        <v>12</v>
      </c>
      <c r="E1493" s="7">
        <f t="shared" si="299"/>
        <v>5.5</v>
      </c>
      <c r="F1493" s="13">
        <v>19.8</v>
      </c>
      <c r="G1493" s="13">
        <f t="shared" si="306"/>
        <v>0.84722222222222232</v>
      </c>
      <c r="H1493" s="13">
        <f t="shared" si="300"/>
        <v>3.0500000000000007</v>
      </c>
      <c r="I1493" s="13">
        <f>'Vehicle Data'!$B$6*'WLTP Calculations'!G1493</f>
        <v>247.97008333333341</v>
      </c>
      <c r="J1493" s="13">
        <f>'Vehicle Data'!$B$6*9.81*'Vehicle Data'!$B$8</f>
        <v>57.42499320000001</v>
      </c>
      <c r="K1493" s="13">
        <f>0.5*(1.225*'Vehicle Data'!B$9*'Vehicle Data'!B$7*'WLTP Calculations'!F1493)</f>
        <v>2.4012450000000003</v>
      </c>
      <c r="L1493" s="13">
        <f t="shared" si="307"/>
        <v>0.30779632153333342</v>
      </c>
      <c r="M1493" s="13">
        <f t="shared" si="308"/>
        <v>1.6928797684333339</v>
      </c>
      <c r="N1493" s="13">
        <f t="shared" si="309"/>
        <v>1.9395742204208335</v>
      </c>
      <c r="O1493" s="13">
        <f t="shared" si="301"/>
        <v>25.214464865470834</v>
      </c>
      <c r="P1493" s="13">
        <f t="shared" si="302"/>
        <v>0</v>
      </c>
      <c r="Q1493" s="9">
        <f t="shared" si="310"/>
        <v>281879.08000041009</v>
      </c>
      <c r="R1493" s="9">
        <f t="shared" si="303"/>
        <v>281.87908000041011</v>
      </c>
      <c r="S1493" s="9">
        <f t="shared" si="311"/>
        <v>98375.029328144243</v>
      </c>
      <c r="T1493" s="38">
        <f t="shared" si="304"/>
        <v>98.375029328144237</v>
      </c>
      <c r="U1493" s="38">
        <f t="shared" si="305"/>
        <v>6394.3769063293757</v>
      </c>
      <c r="V1493" s="34"/>
      <c r="W1493" s="34"/>
      <c r="X1493" s="34"/>
      <c r="Y1493" s="34"/>
      <c r="Z1493" s="34"/>
      <c r="AA1493" s="34"/>
      <c r="AB1493" s="34"/>
      <c r="AC1493" s="34"/>
      <c r="AD1493" s="34"/>
      <c r="AE1493" s="34"/>
      <c r="AF1493" s="34"/>
      <c r="AG1493" s="34"/>
    </row>
    <row r="1494" spans="2:33" x14ac:dyDescent="0.75">
      <c r="B1494" s="7" t="s">
        <v>11</v>
      </c>
      <c r="C1494" s="7">
        <v>1490</v>
      </c>
      <c r="D1494" s="7">
        <v>13</v>
      </c>
      <c r="E1494" s="7">
        <f t="shared" si="299"/>
        <v>6.416666666666667</v>
      </c>
      <c r="F1494" s="13">
        <v>23.1</v>
      </c>
      <c r="G1494" s="13">
        <f t="shared" si="306"/>
        <v>0.95833333333333304</v>
      </c>
      <c r="H1494" s="13">
        <f t="shared" si="300"/>
        <v>3.4499999999999993</v>
      </c>
      <c r="I1494" s="13">
        <f>'Vehicle Data'!$B$6*'WLTP Calculations'!G1494</f>
        <v>280.49074999999993</v>
      </c>
      <c r="J1494" s="13">
        <f>'Vehicle Data'!$B$6*9.81*'Vehicle Data'!$B$8</f>
        <v>57.42499320000001</v>
      </c>
      <c r="K1494" s="13">
        <f>0.5*(1.225*'Vehicle Data'!B$9*'Vehicle Data'!B$7*'WLTP Calculations'!F1494)</f>
        <v>2.8014525000000003</v>
      </c>
      <c r="L1494" s="13">
        <f t="shared" si="307"/>
        <v>0.34071719569999992</v>
      </c>
      <c r="M1494" s="13">
        <f t="shared" si="308"/>
        <v>2.1862686724083331</v>
      </c>
      <c r="N1494" s="13">
        <f t="shared" si="309"/>
        <v>2.4336197116472218</v>
      </c>
      <c r="O1494" s="13">
        <f t="shared" si="301"/>
        <v>34.070675963061106</v>
      </c>
      <c r="P1494" s="13">
        <f t="shared" si="302"/>
        <v>0</v>
      </c>
      <c r="Q1494" s="9">
        <f t="shared" si="310"/>
        <v>281913.15067637316</v>
      </c>
      <c r="R1494" s="9">
        <f t="shared" si="303"/>
        <v>281.91315067637316</v>
      </c>
      <c r="S1494" s="9">
        <f t="shared" si="311"/>
        <v>98375.029328144243</v>
      </c>
      <c r="T1494" s="38">
        <f t="shared" si="304"/>
        <v>98.375029328144237</v>
      </c>
      <c r="U1494" s="38">
        <f t="shared" si="305"/>
        <v>6394.3769063293757</v>
      </c>
      <c r="V1494" s="34"/>
      <c r="W1494" s="34"/>
      <c r="X1494" s="34"/>
      <c r="Y1494" s="34"/>
      <c r="Z1494" s="34"/>
      <c r="AA1494" s="34"/>
      <c r="AB1494" s="34"/>
      <c r="AC1494" s="34"/>
      <c r="AD1494" s="34"/>
      <c r="AE1494" s="34"/>
      <c r="AF1494" s="34"/>
      <c r="AG1494" s="34"/>
    </row>
    <row r="1495" spans="2:33" x14ac:dyDescent="0.75">
      <c r="B1495" s="7" t="s">
        <v>11</v>
      </c>
      <c r="C1495" s="7">
        <v>1491</v>
      </c>
      <c r="D1495" s="7">
        <v>14</v>
      </c>
      <c r="E1495" s="7">
        <f t="shared" si="299"/>
        <v>7.4166666666666661</v>
      </c>
      <c r="F1495" s="13">
        <v>26.7</v>
      </c>
      <c r="G1495" s="13">
        <f t="shared" si="306"/>
        <v>1.0277777777777772</v>
      </c>
      <c r="H1495" s="13">
        <f t="shared" si="300"/>
        <v>3.6999999999999993</v>
      </c>
      <c r="I1495" s="13">
        <f>'Vehicle Data'!$B$6*'WLTP Calculations'!G1495</f>
        <v>300.81616666666656</v>
      </c>
      <c r="J1495" s="13">
        <f>'Vehicle Data'!$B$6*9.81*'Vehicle Data'!$B$8</f>
        <v>57.42499320000001</v>
      </c>
      <c r="K1495" s="13">
        <f>0.5*(1.225*'Vehicle Data'!B$9*'Vehicle Data'!B$7*'WLTP Calculations'!F1495)</f>
        <v>3.2380425000000002</v>
      </c>
      <c r="L1495" s="13">
        <f t="shared" si="307"/>
        <v>0.36147920236666659</v>
      </c>
      <c r="M1495" s="13">
        <f t="shared" si="308"/>
        <v>2.6809707508861105</v>
      </c>
      <c r="N1495" s="13">
        <f t="shared" si="309"/>
        <v>2.8737036316490752</v>
      </c>
      <c r="O1495" s="13">
        <f t="shared" si="301"/>
        <v>43.105554474736124</v>
      </c>
      <c r="P1495" s="13">
        <f t="shared" si="302"/>
        <v>0</v>
      </c>
      <c r="Q1495" s="9">
        <f t="shared" si="310"/>
        <v>281956.25623084791</v>
      </c>
      <c r="R1495" s="9">
        <f t="shared" si="303"/>
        <v>281.95625623084788</v>
      </c>
      <c r="S1495" s="9">
        <f t="shared" si="311"/>
        <v>98375.029328144243</v>
      </c>
      <c r="T1495" s="38">
        <f t="shared" si="304"/>
        <v>98.375029328144237</v>
      </c>
      <c r="U1495" s="38">
        <f t="shared" si="305"/>
        <v>6394.3769063293757</v>
      </c>
      <c r="V1495" s="34"/>
      <c r="W1495" s="34"/>
      <c r="X1495" s="34"/>
      <c r="Y1495" s="34"/>
      <c r="Z1495" s="34"/>
      <c r="AA1495" s="34"/>
      <c r="AB1495" s="34"/>
      <c r="AC1495" s="34"/>
      <c r="AD1495" s="34"/>
      <c r="AE1495" s="34"/>
      <c r="AF1495" s="34"/>
      <c r="AG1495" s="34"/>
    </row>
    <row r="1496" spans="2:33" x14ac:dyDescent="0.75">
      <c r="B1496" s="7" t="s">
        <v>11</v>
      </c>
      <c r="C1496" s="7">
        <v>1492</v>
      </c>
      <c r="D1496" s="7">
        <v>15</v>
      </c>
      <c r="E1496" s="7">
        <f t="shared" si="299"/>
        <v>8.4722222222222214</v>
      </c>
      <c r="F1496" s="13">
        <v>30.5</v>
      </c>
      <c r="G1496" s="13">
        <f t="shared" si="306"/>
        <v>1.0277777777777786</v>
      </c>
      <c r="H1496" s="13">
        <f t="shared" si="300"/>
        <v>3.7000000000000011</v>
      </c>
      <c r="I1496" s="13">
        <f>'Vehicle Data'!$B$6*'WLTP Calculations'!G1496</f>
        <v>300.81616666666696</v>
      </c>
      <c r="J1496" s="13">
        <f>'Vehicle Data'!$B$6*9.81*'Vehicle Data'!$B$8</f>
        <v>57.42499320000001</v>
      </c>
      <c r="K1496" s="13">
        <f>0.5*(1.225*'Vehicle Data'!B$9*'Vehicle Data'!B$7*'WLTP Calculations'!F1496)</f>
        <v>3.6988875000000001</v>
      </c>
      <c r="L1496" s="13">
        <f t="shared" si="307"/>
        <v>0.36194004736666696</v>
      </c>
      <c r="M1496" s="13">
        <f t="shared" si="308"/>
        <v>3.0664365124120394</v>
      </c>
      <c r="N1496" s="13">
        <f t="shared" si="309"/>
        <v>3.1724635294750017</v>
      </c>
      <c r="O1496" s="13">
        <f t="shared" si="301"/>
        <v>50.759416471600026</v>
      </c>
      <c r="P1496" s="13">
        <f t="shared" si="302"/>
        <v>0</v>
      </c>
      <c r="Q1496" s="9">
        <f t="shared" si="310"/>
        <v>282007.01564731949</v>
      </c>
      <c r="R1496" s="9">
        <f t="shared" si="303"/>
        <v>282.00701564731952</v>
      </c>
      <c r="S1496" s="9">
        <f t="shared" si="311"/>
        <v>98375.029328144243</v>
      </c>
      <c r="T1496" s="38">
        <f t="shared" si="304"/>
        <v>98.375029328144237</v>
      </c>
      <c r="U1496" s="38">
        <f t="shared" si="305"/>
        <v>6394.3769063293757</v>
      </c>
      <c r="V1496" s="34"/>
      <c r="W1496" s="34"/>
      <c r="X1496" s="34"/>
      <c r="Y1496" s="34"/>
      <c r="Z1496" s="34"/>
      <c r="AA1496" s="34"/>
      <c r="AB1496" s="34"/>
      <c r="AC1496" s="34"/>
      <c r="AD1496" s="34"/>
      <c r="AE1496" s="34"/>
      <c r="AF1496" s="34"/>
      <c r="AG1496" s="34"/>
    </row>
    <row r="1497" spans="2:33" x14ac:dyDescent="0.75">
      <c r="B1497" s="7" t="s">
        <v>11</v>
      </c>
      <c r="C1497" s="7">
        <v>1493</v>
      </c>
      <c r="D1497" s="7">
        <v>16</v>
      </c>
      <c r="E1497" s="7">
        <f t="shared" si="299"/>
        <v>9.4722222222222232</v>
      </c>
      <c r="F1497" s="13">
        <v>34.1</v>
      </c>
      <c r="G1497" s="13">
        <f t="shared" si="306"/>
        <v>0.97222222222222232</v>
      </c>
      <c r="H1497" s="13">
        <f t="shared" si="300"/>
        <v>3.5</v>
      </c>
      <c r="I1497" s="13">
        <f>'Vehicle Data'!$B$6*'WLTP Calculations'!G1497</f>
        <v>284.5558333333334</v>
      </c>
      <c r="J1497" s="13">
        <f>'Vehicle Data'!$B$6*9.81*'Vehicle Data'!$B$8</f>
        <v>57.42499320000001</v>
      </c>
      <c r="K1497" s="13">
        <f>0.5*(1.225*'Vehicle Data'!B$9*'Vehicle Data'!B$7*'WLTP Calculations'!F1497)</f>
        <v>4.1354775000000004</v>
      </c>
      <c r="L1497" s="13">
        <f t="shared" si="307"/>
        <v>0.34611630403333338</v>
      </c>
      <c r="M1497" s="13">
        <f t="shared" si="308"/>
        <v>3.2784905465379639</v>
      </c>
      <c r="N1497" s="13">
        <f t="shared" si="309"/>
        <v>3.3382203897620375</v>
      </c>
      <c r="O1497" s="13">
        <f t="shared" si="301"/>
        <v>56.749746625954636</v>
      </c>
      <c r="P1497" s="13">
        <f t="shared" si="302"/>
        <v>0</v>
      </c>
      <c r="Q1497" s="9">
        <f t="shared" si="310"/>
        <v>282063.76539394545</v>
      </c>
      <c r="R1497" s="9">
        <f t="shared" si="303"/>
        <v>282.06376539394546</v>
      </c>
      <c r="S1497" s="9">
        <f t="shared" si="311"/>
        <v>98375.029328144243</v>
      </c>
      <c r="T1497" s="38">
        <f t="shared" si="304"/>
        <v>98.375029328144237</v>
      </c>
      <c r="U1497" s="38">
        <f t="shared" si="305"/>
        <v>6394.3769063293757</v>
      </c>
      <c r="V1497" s="34"/>
      <c r="W1497" s="34"/>
      <c r="X1497" s="34"/>
      <c r="Y1497" s="34"/>
      <c r="Z1497" s="34"/>
      <c r="AA1497" s="34"/>
      <c r="AB1497" s="34"/>
      <c r="AC1497" s="34"/>
      <c r="AD1497" s="34"/>
      <c r="AE1497" s="34"/>
      <c r="AF1497" s="34"/>
      <c r="AG1497" s="34"/>
    </row>
    <row r="1498" spans="2:33" x14ac:dyDescent="0.75">
      <c r="B1498" s="7" t="s">
        <v>11</v>
      </c>
      <c r="C1498" s="7">
        <v>1494</v>
      </c>
      <c r="D1498" s="7">
        <v>17</v>
      </c>
      <c r="E1498" s="7">
        <f t="shared" si="299"/>
        <v>10.416666666666666</v>
      </c>
      <c r="F1498" s="13">
        <v>37.5</v>
      </c>
      <c r="G1498" s="13">
        <f t="shared" si="306"/>
        <v>0.90277777777777768</v>
      </c>
      <c r="H1498" s="13">
        <f t="shared" si="300"/>
        <v>3.25</v>
      </c>
      <c r="I1498" s="13">
        <f>'Vehicle Data'!$B$6*'WLTP Calculations'!G1498</f>
        <v>264.23041666666666</v>
      </c>
      <c r="J1498" s="13">
        <f>'Vehicle Data'!$B$6*9.81*'Vehicle Data'!$B$8</f>
        <v>57.42499320000001</v>
      </c>
      <c r="K1498" s="13">
        <f>0.5*(1.225*'Vehicle Data'!B$9*'Vehicle Data'!B$7*'WLTP Calculations'!F1498)</f>
        <v>4.5478125</v>
      </c>
      <c r="L1498" s="13">
        <f t="shared" si="307"/>
        <v>0.32620322236666671</v>
      </c>
      <c r="M1498" s="13">
        <f t="shared" si="308"/>
        <v>3.3979502329861115</v>
      </c>
      <c r="N1498" s="13">
        <f t="shared" si="309"/>
        <v>3.3800609243060187</v>
      </c>
      <c r="O1498" s="13">
        <f t="shared" si="301"/>
        <v>60.841096637508336</v>
      </c>
      <c r="P1498" s="13">
        <f t="shared" si="302"/>
        <v>0</v>
      </c>
      <c r="Q1498" s="9">
        <f t="shared" si="310"/>
        <v>282124.60649058293</v>
      </c>
      <c r="R1498" s="9">
        <f t="shared" si="303"/>
        <v>282.12460649058295</v>
      </c>
      <c r="S1498" s="9">
        <f t="shared" si="311"/>
        <v>98375.029328144243</v>
      </c>
      <c r="T1498" s="38">
        <f t="shared" si="304"/>
        <v>98.375029328144237</v>
      </c>
      <c r="U1498" s="38">
        <f t="shared" si="305"/>
        <v>6394.3769063293757</v>
      </c>
      <c r="V1498" s="34"/>
      <c r="W1498" s="34"/>
      <c r="X1498" s="34"/>
      <c r="Y1498" s="34"/>
      <c r="Z1498" s="34"/>
      <c r="AA1498" s="34"/>
      <c r="AB1498" s="34"/>
      <c r="AC1498" s="34"/>
      <c r="AD1498" s="34"/>
      <c r="AE1498" s="34"/>
      <c r="AF1498" s="34"/>
      <c r="AG1498" s="34"/>
    </row>
    <row r="1499" spans="2:33" x14ac:dyDescent="0.75">
      <c r="B1499" s="7" t="s">
        <v>11</v>
      </c>
      <c r="C1499" s="7">
        <v>1495</v>
      </c>
      <c r="D1499" s="7">
        <v>18</v>
      </c>
      <c r="E1499" s="7">
        <f t="shared" si="299"/>
        <v>11.277777777777779</v>
      </c>
      <c r="F1499" s="13">
        <v>40.6</v>
      </c>
      <c r="G1499" s="13">
        <f t="shared" si="306"/>
        <v>0.80555555555555536</v>
      </c>
      <c r="H1499" s="13">
        <f t="shared" si="300"/>
        <v>2.8999999999999986</v>
      </c>
      <c r="I1499" s="13">
        <f>'Vehicle Data'!$B$6*'WLTP Calculations'!G1499</f>
        <v>235.77483333333331</v>
      </c>
      <c r="J1499" s="13">
        <f>'Vehicle Data'!$B$6*9.81*'Vehicle Data'!$B$8</f>
        <v>57.42499320000001</v>
      </c>
      <c r="K1499" s="13">
        <f>0.5*(1.225*'Vehicle Data'!B$9*'Vehicle Data'!B$7*'WLTP Calculations'!F1499)</f>
        <v>4.9237650000000004</v>
      </c>
      <c r="L1499" s="13">
        <f t="shared" si="307"/>
        <v>0.29812359153333329</v>
      </c>
      <c r="M1499" s="13">
        <f t="shared" si="308"/>
        <v>3.3621716156259258</v>
      </c>
      <c r="N1499" s="13">
        <f t="shared" si="309"/>
        <v>3.3048084488282399</v>
      </c>
      <c r="O1499" s="13">
        <f t="shared" si="301"/>
        <v>62.791360527736558</v>
      </c>
      <c r="P1499" s="13">
        <f t="shared" si="302"/>
        <v>0</v>
      </c>
      <c r="Q1499" s="9">
        <f t="shared" si="310"/>
        <v>282187.39785111067</v>
      </c>
      <c r="R1499" s="9">
        <f t="shared" si="303"/>
        <v>282.18739785111069</v>
      </c>
      <c r="S1499" s="9">
        <f t="shared" si="311"/>
        <v>98375.029328144243</v>
      </c>
      <c r="T1499" s="38">
        <f t="shared" si="304"/>
        <v>98.375029328144237</v>
      </c>
      <c r="U1499" s="38">
        <f t="shared" si="305"/>
        <v>6394.3769063293757</v>
      </c>
      <c r="V1499" s="34"/>
      <c r="W1499" s="34"/>
      <c r="X1499" s="34"/>
      <c r="Y1499" s="34"/>
      <c r="Z1499" s="34"/>
      <c r="AA1499" s="34"/>
      <c r="AB1499" s="34"/>
      <c r="AC1499" s="34"/>
      <c r="AD1499" s="34"/>
      <c r="AE1499" s="34"/>
      <c r="AF1499" s="34"/>
      <c r="AG1499" s="34"/>
    </row>
    <row r="1500" spans="2:33" x14ac:dyDescent="0.75">
      <c r="B1500" s="7" t="s">
        <v>11</v>
      </c>
      <c r="C1500" s="7">
        <v>1496</v>
      </c>
      <c r="D1500" s="7">
        <v>19</v>
      </c>
      <c r="E1500" s="7">
        <f t="shared" si="299"/>
        <v>12.027777777777777</v>
      </c>
      <c r="F1500" s="13">
        <v>43.3</v>
      </c>
      <c r="G1500" s="13">
        <f t="shared" si="306"/>
        <v>0.70833333333333304</v>
      </c>
      <c r="H1500" s="13">
        <f t="shared" si="300"/>
        <v>2.5500000000000007</v>
      </c>
      <c r="I1500" s="13">
        <f>'Vehicle Data'!$B$6*'WLTP Calculations'!G1500</f>
        <v>207.31924999999993</v>
      </c>
      <c r="J1500" s="13">
        <f>'Vehicle Data'!$B$6*9.81*'Vehicle Data'!$B$8</f>
        <v>57.42499320000001</v>
      </c>
      <c r="K1500" s="13">
        <f>0.5*(1.225*'Vehicle Data'!B$9*'Vehicle Data'!B$7*'WLTP Calculations'!F1500)</f>
        <v>5.2512074999999996</v>
      </c>
      <c r="L1500" s="13">
        <f t="shared" si="307"/>
        <v>0.26999545069999992</v>
      </c>
      <c r="M1500" s="13">
        <f t="shared" si="308"/>
        <v>3.2474452820305544</v>
      </c>
      <c r="N1500" s="13">
        <f t="shared" si="309"/>
        <v>3.1586772772175933</v>
      </c>
      <c r="O1500" s="13">
        <f t="shared" si="301"/>
        <v>63.173545544351867</v>
      </c>
      <c r="P1500" s="13">
        <f t="shared" si="302"/>
        <v>0</v>
      </c>
      <c r="Q1500" s="9">
        <f t="shared" si="310"/>
        <v>282250.571396655</v>
      </c>
      <c r="R1500" s="9">
        <f t="shared" si="303"/>
        <v>282.250571396655</v>
      </c>
      <c r="S1500" s="9">
        <f t="shared" si="311"/>
        <v>98375.029328144243</v>
      </c>
      <c r="T1500" s="38">
        <f t="shared" si="304"/>
        <v>98.375029328144237</v>
      </c>
      <c r="U1500" s="38">
        <f t="shared" si="305"/>
        <v>6394.3769063293757</v>
      </c>
      <c r="V1500" s="34"/>
      <c r="W1500" s="34"/>
      <c r="X1500" s="34"/>
      <c r="Y1500" s="34"/>
      <c r="Z1500" s="34"/>
      <c r="AA1500" s="34"/>
      <c r="AB1500" s="34"/>
      <c r="AC1500" s="34"/>
      <c r="AD1500" s="34"/>
      <c r="AE1500" s="34"/>
      <c r="AF1500" s="34"/>
      <c r="AG1500" s="34"/>
    </row>
    <row r="1501" spans="2:33" x14ac:dyDescent="0.75">
      <c r="B1501" s="7" t="s">
        <v>11</v>
      </c>
      <c r="C1501" s="7">
        <v>1497</v>
      </c>
      <c r="D1501" s="7">
        <v>20</v>
      </c>
      <c r="E1501" s="7">
        <f t="shared" si="299"/>
        <v>12.694444444444445</v>
      </c>
      <c r="F1501" s="13">
        <v>45.7</v>
      </c>
      <c r="G1501" s="13">
        <f t="shared" si="306"/>
        <v>0.6111111111111116</v>
      </c>
      <c r="H1501" s="13">
        <f t="shared" si="300"/>
        <v>2.2000000000000028</v>
      </c>
      <c r="I1501" s="13">
        <f>'Vehicle Data'!$B$6*'WLTP Calculations'!G1501</f>
        <v>178.86366666666683</v>
      </c>
      <c r="J1501" s="13">
        <f>'Vehicle Data'!$B$6*9.81*'Vehicle Data'!$B$8</f>
        <v>57.42499320000001</v>
      </c>
      <c r="K1501" s="13">
        <f>0.5*(1.225*'Vehicle Data'!B$9*'Vehicle Data'!B$7*'WLTP Calculations'!F1501)</f>
        <v>5.5422675000000003</v>
      </c>
      <c r="L1501" s="13">
        <f t="shared" si="307"/>
        <v>0.24183092736666686</v>
      </c>
      <c r="M1501" s="13">
        <f t="shared" si="308"/>
        <v>3.0699092724046322</v>
      </c>
      <c r="N1501" s="13">
        <f t="shared" si="309"/>
        <v>2.9232420070898146</v>
      </c>
      <c r="O1501" s="13">
        <f t="shared" si="301"/>
        <v>61.388082148886106</v>
      </c>
      <c r="P1501" s="13">
        <f t="shared" si="302"/>
        <v>0</v>
      </c>
      <c r="Q1501" s="9">
        <f t="shared" si="310"/>
        <v>282311.95947880391</v>
      </c>
      <c r="R1501" s="9">
        <f t="shared" si="303"/>
        <v>282.31195947880389</v>
      </c>
      <c r="S1501" s="9">
        <f t="shared" si="311"/>
        <v>98375.029328144243</v>
      </c>
      <c r="T1501" s="38">
        <f t="shared" si="304"/>
        <v>98.375029328144237</v>
      </c>
      <c r="U1501" s="38">
        <f t="shared" si="305"/>
        <v>6394.3769063293757</v>
      </c>
      <c r="V1501" s="34"/>
      <c r="W1501" s="34"/>
      <c r="X1501" s="34"/>
      <c r="Y1501" s="34"/>
      <c r="Z1501" s="34"/>
      <c r="AA1501" s="34"/>
      <c r="AB1501" s="34"/>
      <c r="AC1501" s="34"/>
      <c r="AD1501" s="34"/>
      <c r="AE1501" s="34"/>
      <c r="AF1501" s="34"/>
      <c r="AG1501" s="34"/>
    </row>
    <row r="1502" spans="2:33" x14ac:dyDescent="0.75">
      <c r="B1502" s="7" t="s">
        <v>11</v>
      </c>
      <c r="C1502" s="7">
        <v>1498</v>
      </c>
      <c r="D1502" s="7">
        <v>21</v>
      </c>
      <c r="E1502" s="7">
        <f t="shared" si="299"/>
        <v>13.25</v>
      </c>
      <c r="F1502" s="13">
        <v>47.7</v>
      </c>
      <c r="G1502" s="13">
        <f t="shared" si="306"/>
        <v>0.49999999999999911</v>
      </c>
      <c r="H1502" s="13">
        <f t="shared" si="300"/>
        <v>1.7999999999999972</v>
      </c>
      <c r="I1502" s="13">
        <f>'Vehicle Data'!$B$6*'WLTP Calculations'!G1502</f>
        <v>146.34299999999976</v>
      </c>
      <c r="J1502" s="13">
        <f>'Vehicle Data'!$B$6*9.81*'Vehicle Data'!$B$8</f>
        <v>57.42499320000001</v>
      </c>
      <c r="K1502" s="13">
        <f>0.5*(1.225*'Vehicle Data'!B$9*'Vehicle Data'!B$7*'WLTP Calculations'!F1502)</f>
        <v>5.7848175000000008</v>
      </c>
      <c r="L1502" s="13">
        <f t="shared" si="307"/>
        <v>0.20955281069999979</v>
      </c>
      <c r="M1502" s="13">
        <f t="shared" si="308"/>
        <v>2.7765747417749971</v>
      </c>
      <c r="N1502" s="13">
        <f t="shared" si="309"/>
        <v>2.6017944365601826</v>
      </c>
      <c r="O1502" s="13">
        <f t="shared" si="301"/>
        <v>57.239477604324016</v>
      </c>
      <c r="P1502" s="13">
        <f t="shared" si="302"/>
        <v>0</v>
      </c>
      <c r="Q1502" s="9">
        <f t="shared" si="310"/>
        <v>282369.19895640825</v>
      </c>
      <c r="R1502" s="9">
        <f t="shared" si="303"/>
        <v>282.36919895640824</v>
      </c>
      <c r="S1502" s="9">
        <f t="shared" si="311"/>
        <v>98375.029328144243</v>
      </c>
      <c r="T1502" s="38">
        <f t="shared" si="304"/>
        <v>98.375029328144237</v>
      </c>
      <c r="U1502" s="38">
        <f t="shared" si="305"/>
        <v>6394.3769063293757</v>
      </c>
      <c r="V1502" s="34"/>
      <c r="W1502" s="34"/>
      <c r="X1502" s="34"/>
      <c r="Y1502" s="34"/>
      <c r="Z1502" s="34"/>
      <c r="AA1502" s="34"/>
      <c r="AB1502" s="34"/>
      <c r="AC1502" s="34"/>
      <c r="AD1502" s="34"/>
      <c r="AE1502" s="34"/>
      <c r="AF1502" s="34"/>
      <c r="AG1502" s="34"/>
    </row>
    <row r="1503" spans="2:33" x14ac:dyDescent="0.75">
      <c r="B1503" s="7" t="s">
        <v>11</v>
      </c>
      <c r="C1503" s="7">
        <v>1499</v>
      </c>
      <c r="D1503" s="7">
        <v>22</v>
      </c>
      <c r="E1503" s="7">
        <f t="shared" si="299"/>
        <v>13.694444444444443</v>
      </c>
      <c r="F1503" s="13">
        <v>49.3</v>
      </c>
      <c r="G1503" s="13">
        <f t="shared" si="306"/>
        <v>0.3888888888888884</v>
      </c>
      <c r="H1503" s="13">
        <f t="shared" si="300"/>
        <v>1.3999999999999986</v>
      </c>
      <c r="I1503" s="13">
        <f>'Vehicle Data'!$B$6*'WLTP Calculations'!G1503</f>
        <v>113.82233333333321</v>
      </c>
      <c r="J1503" s="13">
        <f>'Vehicle Data'!$B$6*9.81*'Vehicle Data'!$B$8</f>
        <v>57.42499320000001</v>
      </c>
      <c r="K1503" s="13">
        <f>0.5*(1.225*'Vehicle Data'!B$9*'Vehicle Data'!B$7*'WLTP Calculations'!F1503)</f>
        <v>5.9788575000000002</v>
      </c>
      <c r="L1503" s="13">
        <f t="shared" si="307"/>
        <v>0.17722618403333323</v>
      </c>
      <c r="M1503" s="13">
        <f t="shared" si="308"/>
        <v>2.4270141313453686</v>
      </c>
      <c r="N1503" s="13">
        <f t="shared" si="309"/>
        <v>2.2294762173416656</v>
      </c>
      <c r="O1503" s="13">
        <f t="shared" si="301"/>
        <v>51.277952998858311</v>
      </c>
      <c r="P1503" s="13">
        <f t="shared" si="302"/>
        <v>0</v>
      </c>
      <c r="Q1503" s="9">
        <f t="shared" si="310"/>
        <v>282420.47690940712</v>
      </c>
      <c r="R1503" s="9">
        <f t="shared" si="303"/>
        <v>282.42047690940711</v>
      </c>
      <c r="S1503" s="9">
        <f t="shared" si="311"/>
        <v>98375.029328144243</v>
      </c>
      <c r="T1503" s="38">
        <f t="shared" si="304"/>
        <v>98.375029328144237</v>
      </c>
      <c r="U1503" s="38">
        <f t="shared" si="305"/>
        <v>6394.3769063293757</v>
      </c>
      <c r="V1503" s="34"/>
      <c r="W1503" s="34"/>
      <c r="X1503" s="34"/>
      <c r="Y1503" s="34"/>
      <c r="Z1503" s="34"/>
      <c r="AA1503" s="34"/>
      <c r="AB1503" s="34"/>
      <c r="AC1503" s="34"/>
      <c r="AD1503" s="34"/>
      <c r="AE1503" s="34"/>
      <c r="AF1503" s="34"/>
      <c r="AG1503" s="34"/>
    </row>
    <row r="1504" spans="2:33" x14ac:dyDescent="0.75">
      <c r="B1504" s="7" t="s">
        <v>11</v>
      </c>
      <c r="C1504" s="7">
        <v>1500</v>
      </c>
      <c r="D1504" s="7">
        <v>23</v>
      </c>
      <c r="E1504" s="7">
        <f t="shared" si="299"/>
        <v>14.027777777777777</v>
      </c>
      <c r="F1504" s="13">
        <v>50.5</v>
      </c>
      <c r="G1504" s="13">
        <f t="shared" si="306"/>
        <v>0.27777777777777768</v>
      </c>
      <c r="H1504" s="13">
        <f t="shared" si="300"/>
        <v>1</v>
      </c>
      <c r="I1504" s="13">
        <f>'Vehicle Data'!$B$6*'WLTP Calculations'!G1504</f>
        <v>81.301666666666648</v>
      </c>
      <c r="J1504" s="13">
        <f>'Vehicle Data'!$B$6*9.81*'Vehicle Data'!$B$8</f>
        <v>57.42499320000001</v>
      </c>
      <c r="K1504" s="13">
        <f>0.5*(1.225*'Vehicle Data'!B$9*'Vehicle Data'!B$7*'WLTP Calculations'!F1504)</f>
        <v>6.1243875000000001</v>
      </c>
      <c r="L1504" s="13">
        <f t="shared" si="307"/>
        <v>0.14485104736666668</v>
      </c>
      <c r="M1504" s="13">
        <f t="shared" si="308"/>
        <v>2.031938303337963</v>
      </c>
      <c r="N1504" s="13">
        <f t="shared" si="309"/>
        <v>1.9328692566564818</v>
      </c>
      <c r="O1504" s="13">
        <f t="shared" si="301"/>
        <v>46.388862159755561</v>
      </c>
      <c r="P1504" s="13">
        <f t="shared" si="302"/>
        <v>0</v>
      </c>
      <c r="Q1504" s="9">
        <f t="shared" si="310"/>
        <v>282466.86577156687</v>
      </c>
      <c r="R1504" s="9">
        <f t="shared" si="303"/>
        <v>282.46686577156686</v>
      </c>
      <c r="S1504" s="9">
        <f t="shared" si="311"/>
        <v>98375.029328144243</v>
      </c>
      <c r="T1504" s="38">
        <f t="shared" si="304"/>
        <v>98.375029328144237</v>
      </c>
      <c r="U1504" s="38">
        <f t="shared" si="305"/>
        <v>6394.3769063293757</v>
      </c>
      <c r="V1504" s="34"/>
      <c r="W1504" s="34"/>
      <c r="X1504" s="34"/>
      <c r="Y1504" s="34"/>
      <c r="Z1504" s="34"/>
      <c r="AA1504" s="34"/>
      <c r="AB1504" s="34"/>
      <c r="AC1504" s="34"/>
      <c r="AD1504" s="34"/>
      <c r="AE1504" s="34"/>
      <c r="AF1504" s="34"/>
      <c r="AG1504" s="34"/>
    </row>
    <row r="1505" spans="2:33" x14ac:dyDescent="0.75">
      <c r="B1505" s="7" t="s">
        <v>11</v>
      </c>
      <c r="C1505" s="7">
        <v>1501</v>
      </c>
      <c r="D1505" s="7">
        <v>24</v>
      </c>
      <c r="E1505" s="7">
        <f t="shared" si="299"/>
        <v>14.249999999999998</v>
      </c>
      <c r="F1505" s="13">
        <v>51.3</v>
      </c>
      <c r="G1505" s="13">
        <f t="shared" si="306"/>
        <v>0.22222222222222232</v>
      </c>
      <c r="H1505" s="13">
        <f t="shared" si="300"/>
        <v>0.80000000000000071</v>
      </c>
      <c r="I1505" s="13">
        <f>'Vehicle Data'!$B$6*'WLTP Calculations'!G1505</f>
        <v>65.04133333333337</v>
      </c>
      <c r="J1505" s="13">
        <f>'Vehicle Data'!$B$6*9.81*'Vehicle Data'!$B$8</f>
        <v>57.42499320000001</v>
      </c>
      <c r="K1505" s="13">
        <f>0.5*(1.225*'Vehicle Data'!B$9*'Vehicle Data'!B$7*'WLTP Calculations'!F1505)</f>
        <v>6.2214074999999998</v>
      </c>
      <c r="L1505" s="13">
        <f t="shared" si="307"/>
        <v>0.12868773403333339</v>
      </c>
      <c r="M1505" s="13">
        <f t="shared" si="308"/>
        <v>1.8338002099750006</v>
      </c>
      <c r="N1505" s="13">
        <f t="shared" si="309"/>
        <v>1.7899701052379657</v>
      </c>
      <c r="O1505" s="13">
        <f t="shared" si="301"/>
        <v>44.749252630949144</v>
      </c>
      <c r="P1505" s="13">
        <f t="shared" si="302"/>
        <v>0</v>
      </c>
      <c r="Q1505" s="9">
        <f t="shared" si="310"/>
        <v>282511.61502419779</v>
      </c>
      <c r="R1505" s="9">
        <f t="shared" si="303"/>
        <v>282.51161502419779</v>
      </c>
      <c r="S1505" s="9">
        <f t="shared" si="311"/>
        <v>98375.029328144243</v>
      </c>
      <c r="T1505" s="38">
        <f t="shared" si="304"/>
        <v>98.375029328144237</v>
      </c>
      <c r="U1505" s="38">
        <f t="shared" si="305"/>
        <v>6394.3769063293757</v>
      </c>
      <c r="V1505" s="34"/>
      <c r="W1505" s="34"/>
      <c r="X1505" s="34"/>
      <c r="Y1505" s="34"/>
      <c r="Z1505" s="34"/>
      <c r="AA1505" s="34"/>
      <c r="AB1505" s="34"/>
      <c r="AC1505" s="34"/>
      <c r="AD1505" s="34"/>
      <c r="AE1505" s="34"/>
      <c r="AF1505" s="34"/>
      <c r="AG1505" s="34"/>
    </row>
    <row r="1506" spans="2:33" x14ac:dyDescent="0.75">
      <c r="B1506" s="7" t="s">
        <v>11</v>
      </c>
      <c r="C1506" s="7">
        <v>1502</v>
      </c>
      <c r="D1506" s="7">
        <v>25</v>
      </c>
      <c r="E1506" s="7">
        <f t="shared" si="299"/>
        <v>14.472222222222221</v>
      </c>
      <c r="F1506" s="13">
        <v>52.1</v>
      </c>
      <c r="G1506" s="13">
        <f t="shared" si="306"/>
        <v>0.19444444444444553</v>
      </c>
      <c r="H1506" s="13">
        <f t="shared" si="300"/>
        <v>0.70000000000000284</v>
      </c>
      <c r="I1506" s="13">
        <f>'Vehicle Data'!$B$6*'WLTP Calculations'!G1506</f>
        <v>56.911166666666993</v>
      </c>
      <c r="J1506" s="13">
        <f>'Vehicle Data'!$B$6*9.81*'Vehicle Data'!$B$8</f>
        <v>57.42499320000001</v>
      </c>
      <c r="K1506" s="13">
        <f>0.5*(1.225*'Vehicle Data'!B$9*'Vehicle Data'!B$7*'WLTP Calculations'!F1506)</f>
        <v>6.3184275000000003</v>
      </c>
      <c r="L1506" s="13">
        <f t="shared" si="307"/>
        <v>0.120654587366667</v>
      </c>
      <c r="M1506" s="13">
        <f t="shared" si="308"/>
        <v>1.7461400005009307</v>
      </c>
      <c r="N1506" s="13">
        <f t="shared" si="309"/>
        <v>1.7269729972027799</v>
      </c>
      <c r="O1506" s="13">
        <f t="shared" si="301"/>
        <v>44.901297927272275</v>
      </c>
      <c r="P1506" s="13">
        <f t="shared" si="302"/>
        <v>0</v>
      </c>
      <c r="Q1506" s="9">
        <f t="shared" si="310"/>
        <v>282556.51632212504</v>
      </c>
      <c r="R1506" s="9">
        <f t="shared" si="303"/>
        <v>282.55651632212505</v>
      </c>
      <c r="S1506" s="9">
        <f t="shared" si="311"/>
        <v>98375.029328144243</v>
      </c>
      <c r="T1506" s="38">
        <f t="shared" si="304"/>
        <v>98.375029328144237</v>
      </c>
      <c r="U1506" s="38">
        <f t="shared" si="305"/>
        <v>6394.3769063293757</v>
      </c>
      <c r="V1506" s="34"/>
      <c r="W1506" s="34"/>
      <c r="X1506" s="34"/>
      <c r="Y1506" s="34"/>
      <c r="Z1506" s="34"/>
      <c r="AA1506" s="34"/>
      <c r="AB1506" s="34"/>
      <c r="AC1506" s="34"/>
      <c r="AD1506" s="34"/>
      <c r="AE1506" s="34"/>
      <c r="AF1506" s="34"/>
      <c r="AG1506" s="34"/>
    </row>
    <row r="1507" spans="2:33" x14ac:dyDescent="0.75">
      <c r="B1507" s="7" t="s">
        <v>11</v>
      </c>
      <c r="C1507" s="7">
        <v>1503</v>
      </c>
      <c r="D1507" s="7">
        <v>26</v>
      </c>
      <c r="E1507" s="7">
        <f t="shared" si="299"/>
        <v>14.638888888888889</v>
      </c>
      <c r="F1507" s="13">
        <v>52.7</v>
      </c>
      <c r="G1507" s="13">
        <f t="shared" si="306"/>
        <v>0.18055555555555536</v>
      </c>
      <c r="H1507" s="13">
        <f t="shared" si="300"/>
        <v>0.64999999999999858</v>
      </c>
      <c r="I1507" s="13">
        <f>'Vehicle Data'!$B$6*'WLTP Calculations'!G1507</f>
        <v>52.846083333333283</v>
      </c>
      <c r="J1507" s="13">
        <f>'Vehicle Data'!$B$6*9.81*'Vehicle Data'!$B$8</f>
        <v>57.42499320000001</v>
      </c>
      <c r="K1507" s="13">
        <f>0.5*(1.225*'Vehicle Data'!B$9*'Vehicle Data'!B$7*'WLTP Calculations'!F1507)</f>
        <v>6.3911925000000007</v>
      </c>
      <c r="L1507" s="13">
        <f t="shared" si="307"/>
        <v>0.11666226903333329</v>
      </c>
      <c r="M1507" s="13">
        <f t="shared" si="308"/>
        <v>1.7078059939046291</v>
      </c>
      <c r="N1507" s="13">
        <f t="shared" si="309"/>
        <v>1.7197777783245363</v>
      </c>
      <c r="O1507" s="13">
        <f t="shared" si="301"/>
        <v>46.434000014762482</v>
      </c>
      <c r="P1507" s="13">
        <f t="shared" si="302"/>
        <v>0</v>
      </c>
      <c r="Q1507" s="9">
        <f t="shared" si="310"/>
        <v>282602.95032213978</v>
      </c>
      <c r="R1507" s="9">
        <f t="shared" si="303"/>
        <v>282.60295032213975</v>
      </c>
      <c r="S1507" s="9">
        <f t="shared" si="311"/>
        <v>98375.029328144243</v>
      </c>
      <c r="T1507" s="38">
        <f t="shared" si="304"/>
        <v>98.375029328144237</v>
      </c>
      <c r="U1507" s="38">
        <f t="shared" si="305"/>
        <v>6394.3769063293757</v>
      </c>
      <c r="V1507" s="34"/>
      <c r="W1507" s="34"/>
      <c r="X1507" s="34"/>
      <c r="Y1507" s="34"/>
      <c r="Z1507" s="34"/>
      <c r="AA1507" s="34"/>
      <c r="AB1507" s="34"/>
      <c r="AC1507" s="34"/>
      <c r="AD1507" s="34"/>
      <c r="AE1507" s="34"/>
      <c r="AF1507" s="34"/>
      <c r="AG1507" s="34"/>
    </row>
    <row r="1508" spans="2:33" x14ac:dyDescent="0.75">
      <c r="B1508" s="7" t="s">
        <v>11</v>
      </c>
      <c r="C1508" s="7">
        <v>1504</v>
      </c>
      <c r="D1508" s="7">
        <v>27</v>
      </c>
      <c r="E1508" s="7">
        <f t="shared" si="299"/>
        <v>14.833333333333332</v>
      </c>
      <c r="F1508" s="13">
        <v>53.4</v>
      </c>
      <c r="G1508" s="13">
        <f t="shared" si="306"/>
        <v>0.18055555555555536</v>
      </c>
      <c r="H1508" s="13">
        <f t="shared" si="300"/>
        <v>0.64999999999999858</v>
      </c>
      <c r="I1508" s="13">
        <f>'Vehicle Data'!$B$6*'WLTP Calculations'!G1508</f>
        <v>52.846083333333283</v>
      </c>
      <c r="J1508" s="13">
        <f>'Vehicle Data'!$B$6*9.81*'Vehicle Data'!$B$8</f>
        <v>57.42499320000001</v>
      </c>
      <c r="K1508" s="13">
        <f>0.5*(1.225*'Vehicle Data'!B$9*'Vehicle Data'!B$7*'WLTP Calculations'!F1508)</f>
        <v>6.4760850000000003</v>
      </c>
      <c r="L1508" s="13">
        <f t="shared" si="307"/>
        <v>0.11674716153333328</v>
      </c>
      <c r="M1508" s="13">
        <f t="shared" si="308"/>
        <v>1.7317495627444435</v>
      </c>
      <c r="N1508" s="13">
        <f t="shared" si="309"/>
        <v>1.6810479803722236</v>
      </c>
      <c r="O1508" s="13">
        <f t="shared" si="301"/>
        <v>47.069343450422259</v>
      </c>
      <c r="P1508" s="13">
        <f t="shared" si="302"/>
        <v>0</v>
      </c>
      <c r="Q1508" s="9">
        <f t="shared" si="310"/>
        <v>282650.0196655902</v>
      </c>
      <c r="R1508" s="9">
        <f t="shared" si="303"/>
        <v>282.65001966559021</v>
      </c>
      <c r="S1508" s="9">
        <f t="shared" si="311"/>
        <v>98375.029328144243</v>
      </c>
      <c r="T1508" s="38">
        <f t="shared" si="304"/>
        <v>98.375029328144237</v>
      </c>
      <c r="U1508" s="38">
        <f t="shared" si="305"/>
        <v>6394.3769063293757</v>
      </c>
      <c r="V1508" s="34"/>
      <c r="W1508" s="34"/>
      <c r="X1508" s="34"/>
      <c r="Y1508" s="34"/>
      <c r="Z1508" s="34"/>
      <c r="AA1508" s="34"/>
      <c r="AB1508" s="34"/>
      <c r="AC1508" s="34"/>
      <c r="AD1508" s="34"/>
      <c r="AE1508" s="34"/>
      <c r="AF1508" s="34"/>
      <c r="AG1508" s="34"/>
    </row>
    <row r="1509" spans="2:33" x14ac:dyDescent="0.75">
      <c r="B1509" s="7" t="s">
        <v>11</v>
      </c>
      <c r="C1509" s="7">
        <v>1505</v>
      </c>
      <c r="D1509" s="7">
        <v>28</v>
      </c>
      <c r="E1509" s="7">
        <f t="shared" si="299"/>
        <v>15</v>
      </c>
      <c r="F1509" s="13">
        <v>54</v>
      </c>
      <c r="G1509" s="13">
        <f t="shared" si="306"/>
        <v>0.15277777777777857</v>
      </c>
      <c r="H1509" s="13">
        <f t="shared" si="300"/>
        <v>0.55000000000000071</v>
      </c>
      <c r="I1509" s="13">
        <f>'Vehicle Data'!$B$6*'WLTP Calculations'!G1509</f>
        <v>44.715916666666907</v>
      </c>
      <c r="J1509" s="13">
        <f>'Vehicle Data'!$B$6*9.81*'Vehicle Data'!$B$8</f>
        <v>57.42499320000001</v>
      </c>
      <c r="K1509" s="13">
        <f>0.5*(1.225*'Vehicle Data'!B$9*'Vehicle Data'!B$7*'WLTP Calculations'!F1509)</f>
        <v>6.5488500000000007</v>
      </c>
      <c r="L1509" s="13">
        <f t="shared" si="307"/>
        <v>0.10868975986666692</v>
      </c>
      <c r="M1509" s="13">
        <f t="shared" si="308"/>
        <v>1.6303463980000037</v>
      </c>
      <c r="N1509" s="13">
        <f t="shared" si="309"/>
        <v>1.6075828677245378</v>
      </c>
      <c r="O1509" s="13">
        <f t="shared" si="301"/>
        <v>46.619903164011596</v>
      </c>
      <c r="P1509" s="13">
        <f t="shared" si="302"/>
        <v>0</v>
      </c>
      <c r="Q1509" s="9">
        <f t="shared" si="310"/>
        <v>282696.63956875418</v>
      </c>
      <c r="R1509" s="9">
        <f t="shared" si="303"/>
        <v>282.69663956875416</v>
      </c>
      <c r="S1509" s="9">
        <f t="shared" si="311"/>
        <v>98375.029328144243</v>
      </c>
      <c r="T1509" s="38">
        <f t="shared" si="304"/>
        <v>98.375029328144237</v>
      </c>
      <c r="U1509" s="38">
        <f t="shared" si="305"/>
        <v>6394.3769063293757</v>
      </c>
      <c r="V1509" s="34"/>
      <c r="W1509" s="34"/>
      <c r="X1509" s="34"/>
      <c r="Y1509" s="34"/>
      <c r="Z1509" s="34"/>
      <c r="AA1509" s="34"/>
      <c r="AB1509" s="34"/>
      <c r="AC1509" s="34"/>
      <c r="AD1509" s="34"/>
      <c r="AE1509" s="34"/>
      <c r="AF1509" s="34"/>
      <c r="AG1509" s="34"/>
    </row>
    <row r="1510" spans="2:33" x14ac:dyDescent="0.75">
      <c r="B1510" s="7" t="s">
        <v>11</v>
      </c>
      <c r="C1510" s="7">
        <v>1506</v>
      </c>
      <c r="D1510" s="7">
        <v>29</v>
      </c>
      <c r="E1510" s="7">
        <f t="shared" si="299"/>
        <v>15.138888888888889</v>
      </c>
      <c r="F1510" s="13">
        <v>54.5</v>
      </c>
      <c r="G1510" s="13">
        <f t="shared" si="306"/>
        <v>0.1388888888888884</v>
      </c>
      <c r="H1510" s="13">
        <f t="shared" si="300"/>
        <v>0.5</v>
      </c>
      <c r="I1510" s="13">
        <f>'Vehicle Data'!$B$6*'WLTP Calculations'!G1510</f>
        <v>40.650833333333196</v>
      </c>
      <c r="J1510" s="13">
        <f>'Vehicle Data'!$B$6*9.81*'Vehicle Data'!$B$8</f>
        <v>57.42499320000001</v>
      </c>
      <c r="K1510" s="13">
        <f>0.5*(1.225*'Vehicle Data'!B$9*'Vehicle Data'!B$7*'WLTP Calculations'!F1510)</f>
        <v>6.6094875000000002</v>
      </c>
      <c r="L1510" s="13">
        <f t="shared" si="307"/>
        <v>0.10468531403333321</v>
      </c>
      <c r="M1510" s="13">
        <f t="shared" si="308"/>
        <v>1.5848193374490722</v>
      </c>
      <c r="N1510" s="13">
        <f t="shared" si="309"/>
        <v>1.6236050739560173</v>
      </c>
      <c r="O1510" s="13">
        <f t="shared" si="301"/>
        <v>48.708152218680517</v>
      </c>
      <c r="P1510" s="13">
        <f t="shared" si="302"/>
        <v>0</v>
      </c>
      <c r="Q1510" s="9">
        <f t="shared" si="310"/>
        <v>282745.34772097284</v>
      </c>
      <c r="R1510" s="9">
        <f t="shared" si="303"/>
        <v>282.74534772097286</v>
      </c>
      <c r="S1510" s="9">
        <f t="shared" si="311"/>
        <v>98375.029328144243</v>
      </c>
      <c r="T1510" s="38">
        <f t="shared" si="304"/>
        <v>98.375029328144237</v>
      </c>
      <c r="U1510" s="38">
        <f t="shared" si="305"/>
        <v>6394.3769063293757</v>
      </c>
      <c r="V1510" s="34"/>
      <c r="W1510" s="34"/>
      <c r="X1510" s="34"/>
      <c r="Y1510" s="34"/>
      <c r="Z1510" s="34"/>
      <c r="AA1510" s="34"/>
      <c r="AB1510" s="34"/>
      <c r="AC1510" s="34"/>
      <c r="AD1510" s="34"/>
      <c r="AE1510" s="34"/>
      <c r="AF1510" s="34"/>
      <c r="AG1510" s="34"/>
    </row>
    <row r="1511" spans="2:33" x14ac:dyDescent="0.75">
      <c r="B1511" s="7" t="s">
        <v>11</v>
      </c>
      <c r="C1511" s="7">
        <v>1507</v>
      </c>
      <c r="D1511" s="7">
        <v>30</v>
      </c>
      <c r="E1511" s="7">
        <f t="shared" si="299"/>
        <v>15.277777777777777</v>
      </c>
      <c r="F1511" s="13">
        <v>55</v>
      </c>
      <c r="G1511" s="13">
        <f t="shared" si="306"/>
        <v>0.15277777777777768</v>
      </c>
      <c r="H1511" s="13">
        <f t="shared" si="300"/>
        <v>0.55000000000000071</v>
      </c>
      <c r="I1511" s="13">
        <f>'Vehicle Data'!$B$6*'WLTP Calculations'!G1511</f>
        <v>44.715916666666644</v>
      </c>
      <c r="J1511" s="13">
        <f>'Vehicle Data'!$B$6*9.81*'Vehicle Data'!$B$8</f>
        <v>57.42499320000001</v>
      </c>
      <c r="K1511" s="13">
        <f>0.5*(1.225*'Vehicle Data'!B$9*'Vehicle Data'!B$7*'WLTP Calculations'!F1511)</f>
        <v>6.6701250000000005</v>
      </c>
      <c r="L1511" s="13">
        <f t="shared" si="307"/>
        <v>0.10881103486666664</v>
      </c>
      <c r="M1511" s="13">
        <f t="shared" si="308"/>
        <v>1.6623908104629626</v>
      </c>
      <c r="N1511" s="13">
        <f t="shared" si="309"/>
        <v>1.734803257905555</v>
      </c>
      <c r="O1511" s="13">
        <f t="shared" si="301"/>
        <v>53.778900995072206</v>
      </c>
      <c r="P1511" s="13">
        <f t="shared" si="302"/>
        <v>0</v>
      </c>
      <c r="Q1511" s="9">
        <f t="shared" si="310"/>
        <v>282799.12662196794</v>
      </c>
      <c r="R1511" s="9">
        <f t="shared" si="303"/>
        <v>282.79912662196796</v>
      </c>
      <c r="S1511" s="9">
        <f t="shared" si="311"/>
        <v>98375.029328144243</v>
      </c>
      <c r="T1511" s="38">
        <f t="shared" si="304"/>
        <v>98.375029328144237</v>
      </c>
      <c r="U1511" s="38">
        <f t="shared" si="305"/>
        <v>6394.3769063293757</v>
      </c>
      <c r="V1511" s="34"/>
      <c r="W1511" s="34"/>
      <c r="X1511" s="34"/>
      <c r="Y1511" s="34"/>
      <c r="Z1511" s="34"/>
      <c r="AA1511" s="34"/>
      <c r="AB1511" s="34"/>
      <c r="AC1511" s="34"/>
      <c r="AD1511" s="34"/>
      <c r="AE1511" s="34"/>
      <c r="AF1511" s="34"/>
      <c r="AG1511" s="34"/>
    </row>
    <row r="1512" spans="2:33" x14ac:dyDescent="0.75">
      <c r="B1512" s="7" t="s">
        <v>11</v>
      </c>
      <c r="C1512" s="7">
        <v>1508</v>
      </c>
      <c r="D1512" s="7">
        <v>31</v>
      </c>
      <c r="E1512" s="7">
        <f t="shared" si="299"/>
        <v>15.444444444444445</v>
      </c>
      <c r="F1512" s="13">
        <v>55.6</v>
      </c>
      <c r="G1512" s="13">
        <f t="shared" si="306"/>
        <v>0.18055555555555536</v>
      </c>
      <c r="H1512" s="13">
        <f t="shared" si="300"/>
        <v>0.64999999999999858</v>
      </c>
      <c r="I1512" s="13">
        <f>'Vehicle Data'!$B$6*'WLTP Calculations'!G1512</f>
        <v>52.846083333333283</v>
      </c>
      <c r="J1512" s="13">
        <f>'Vehicle Data'!$B$6*9.81*'Vehicle Data'!$B$8</f>
        <v>57.42499320000001</v>
      </c>
      <c r="K1512" s="13">
        <f>0.5*(1.225*'Vehicle Data'!B$9*'Vehicle Data'!B$7*'WLTP Calculations'!F1512)</f>
        <v>6.7428900000000009</v>
      </c>
      <c r="L1512" s="13">
        <f t="shared" si="307"/>
        <v>0.11701396653333329</v>
      </c>
      <c r="M1512" s="13">
        <f t="shared" si="308"/>
        <v>1.8072157053481475</v>
      </c>
      <c r="N1512" s="13">
        <f t="shared" si="309"/>
        <v>1.9146159552541668</v>
      </c>
      <c r="O1512" s="13">
        <f t="shared" si="301"/>
        <v>61.267710568133339</v>
      </c>
      <c r="P1512" s="13">
        <f t="shared" si="302"/>
        <v>0</v>
      </c>
      <c r="Q1512" s="9">
        <f t="shared" si="310"/>
        <v>282860.39433253609</v>
      </c>
      <c r="R1512" s="9">
        <f t="shared" si="303"/>
        <v>282.86039433253609</v>
      </c>
      <c r="S1512" s="9">
        <f t="shared" si="311"/>
        <v>98375.029328144243</v>
      </c>
      <c r="T1512" s="38">
        <f t="shared" si="304"/>
        <v>98.375029328144237</v>
      </c>
      <c r="U1512" s="38">
        <f t="shared" si="305"/>
        <v>6394.3769063293757</v>
      </c>
      <c r="V1512" s="34"/>
      <c r="W1512" s="34"/>
      <c r="X1512" s="34"/>
      <c r="Y1512" s="34"/>
      <c r="Z1512" s="34"/>
      <c r="AA1512" s="34"/>
      <c r="AB1512" s="34"/>
      <c r="AC1512" s="34"/>
      <c r="AD1512" s="34"/>
      <c r="AE1512" s="34"/>
      <c r="AF1512" s="34"/>
      <c r="AG1512" s="34"/>
    </row>
    <row r="1513" spans="2:33" x14ac:dyDescent="0.75">
      <c r="B1513" s="7" t="s">
        <v>11</v>
      </c>
      <c r="C1513" s="7">
        <v>1509</v>
      </c>
      <c r="D1513" s="7">
        <v>32</v>
      </c>
      <c r="E1513" s="7">
        <f t="shared" si="299"/>
        <v>15.638888888888888</v>
      </c>
      <c r="F1513" s="13">
        <v>56.3</v>
      </c>
      <c r="G1513" s="13">
        <f t="shared" si="306"/>
        <v>0.22222222222222232</v>
      </c>
      <c r="H1513" s="13">
        <f t="shared" si="300"/>
        <v>0.80000000000000071</v>
      </c>
      <c r="I1513" s="13">
        <f>'Vehicle Data'!$B$6*'WLTP Calculations'!G1513</f>
        <v>65.04133333333337</v>
      </c>
      <c r="J1513" s="13">
        <f>'Vehicle Data'!$B$6*9.81*'Vehicle Data'!$B$8</f>
        <v>57.42499320000001</v>
      </c>
      <c r="K1513" s="13">
        <f>0.5*(1.225*'Vehicle Data'!B$9*'Vehicle Data'!B$7*'WLTP Calculations'!F1513)</f>
        <v>6.8277825000000005</v>
      </c>
      <c r="L1513" s="13">
        <f t="shared" si="307"/>
        <v>0.12929410903333341</v>
      </c>
      <c r="M1513" s="13">
        <f t="shared" si="308"/>
        <v>2.022016205160186</v>
      </c>
      <c r="N1513" s="13">
        <f t="shared" si="309"/>
        <v>2.2328140572615762</v>
      </c>
      <c r="O1513" s="13">
        <f t="shared" si="301"/>
        <v>73.682863889632017</v>
      </c>
      <c r="P1513" s="13">
        <f t="shared" si="302"/>
        <v>0</v>
      </c>
      <c r="Q1513" s="9">
        <f t="shared" si="310"/>
        <v>282934.0771964257</v>
      </c>
      <c r="R1513" s="9">
        <f t="shared" si="303"/>
        <v>282.93407719642568</v>
      </c>
      <c r="S1513" s="9">
        <f t="shared" si="311"/>
        <v>98375.029328144243</v>
      </c>
      <c r="T1513" s="38">
        <f t="shared" si="304"/>
        <v>98.375029328144237</v>
      </c>
      <c r="U1513" s="38">
        <f t="shared" si="305"/>
        <v>6394.3769063293757</v>
      </c>
      <c r="V1513" s="34"/>
      <c r="W1513" s="34"/>
      <c r="X1513" s="34"/>
      <c r="Y1513" s="34"/>
      <c r="Z1513" s="34"/>
      <c r="AA1513" s="34"/>
      <c r="AB1513" s="34"/>
      <c r="AC1513" s="34"/>
      <c r="AD1513" s="34"/>
      <c r="AE1513" s="34"/>
      <c r="AF1513" s="34"/>
      <c r="AG1513" s="34"/>
    </row>
    <row r="1514" spans="2:33" x14ac:dyDescent="0.75">
      <c r="B1514" s="7" t="s">
        <v>11</v>
      </c>
      <c r="C1514" s="7">
        <v>1510</v>
      </c>
      <c r="D1514" s="7">
        <v>33</v>
      </c>
      <c r="E1514" s="7">
        <f t="shared" si="299"/>
        <v>15.888888888888889</v>
      </c>
      <c r="F1514" s="13">
        <v>57.2</v>
      </c>
      <c r="G1514" s="13">
        <f t="shared" si="306"/>
        <v>0.30555555555555625</v>
      </c>
      <c r="H1514" s="13">
        <f t="shared" si="300"/>
        <v>1.1000000000000014</v>
      </c>
      <c r="I1514" s="13">
        <f>'Vehicle Data'!$B$6*'WLTP Calculations'!G1514</f>
        <v>89.431833333333543</v>
      </c>
      <c r="J1514" s="13">
        <f>'Vehicle Data'!$B$6*9.81*'Vehicle Data'!$B$8</f>
        <v>57.42499320000001</v>
      </c>
      <c r="K1514" s="13">
        <f>0.5*(1.225*'Vehicle Data'!B$9*'Vehicle Data'!B$7*'WLTP Calculations'!F1514)</f>
        <v>6.9369300000000012</v>
      </c>
      <c r="L1514" s="13">
        <f t="shared" si="307"/>
        <v>0.15379375653333355</v>
      </c>
      <c r="M1514" s="13">
        <f t="shared" si="308"/>
        <v>2.4436119093629665</v>
      </c>
      <c r="N1514" s="13">
        <f t="shared" si="309"/>
        <v>2.736891610368982</v>
      </c>
      <c r="O1514" s="13">
        <f t="shared" si="301"/>
        <v>93.054314752545395</v>
      </c>
      <c r="P1514" s="13">
        <f t="shared" si="302"/>
        <v>0</v>
      </c>
      <c r="Q1514" s="9">
        <f t="shared" si="310"/>
        <v>283027.13151117822</v>
      </c>
      <c r="R1514" s="9">
        <f t="shared" si="303"/>
        <v>283.0271315111782</v>
      </c>
      <c r="S1514" s="9">
        <f t="shared" si="311"/>
        <v>98375.029328144243</v>
      </c>
      <c r="T1514" s="38">
        <f t="shared" si="304"/>
        <v>98.375029328144237</v>
      </c>
      <c r="U1514" s="38">
        <f t="shared" si="305"/>
        <v>6394.3769063293757</v>
      </c>
      <c r="V1514" s="34"/>
      <c r="W1514" s="34"/>
      <c r="X1514" s="34"/>
      <c r="Y1514" s="34"/>
      <c r="Z1514" s="34"/>
      <c r="AA1514" s="34"/>
      <c r="AB1514" s="34"/>
      <c r="AC1514" s="34"/>
      <c r="AD1514" s="34"/>
      <c r="AE1514" s="34"/>
      <c r="AF1514" s="34"/>
      <c r="AG1514" s="34"/>
    </row>
    <row r="1515" spans="2:33" x14ac:dyDescent="0.75">
      <c r="B1515" s="7" t="s">
        <v>11</v>
      </c>
      <c r="C1515" s="7">
        <v>1511</v>
      </c>
      <c r="D1515" s="7">
        <v>34</v>
      </c>
      <c r="E1515" s="7">
        <f t="shared" si="299"/>
        <v>16.25</v>
      </c>
      <c r="F1515" s="13">
        <v>58.5</v>
      </c>
      <c r="G1515" s="13">
        <f t="shared" si="306"/>
        <v>0.41666666666666607</v>
      </c>
      <c r="H1515" s="13">
        <f t="shared" si="300"/>
        <v>1.5</v>
      </c>
      <c r="I1515" s="13">
        <f>'Vehicle Data'!$B$6*'WLTP Calculations'!G1515</f>
        <v>121.95249999999984</v>
      </c>
      <c r="J1515" s="13">
        <f>'Vehicle Data'!$B$6*9.81*'Vehicle Data'!$B$8</f>
        <v>57.42499320000001</v>
      </c>
      <c r="K1515" s="13">
        <f>0.5*(1.225*'Vehicle Data'!B$9*'Vehicle Data'!B$7*'WLTP Calculations'!F1515)</f>
        <v>7.0945875000000003</v>
      </c>
      <c r="L1515" s="13">
        <f t="shared" si="307"/>
        <v>0.18647208069999985</v>
      </c>
      <c r="M1515" s="13">
        <f t="shared" si="308"/>
        <v>3.0301713113749975</v>
      </c>
      <c r="N1515" s="13">
        <f t="shared" si="309"/>
        <v>3.3478321383226817</v>
      </c>
      <c r="O1515" s="13">
        <f t="shared" si="301"/>
        <v>117.17412484129386</v>
      </c>
      <c r="P1515" s="13">
        <f t="shared" si="302"/>
        <v>0</v>
      </c>
      <c r="Q1515" s="9">
        <f t="shared" si="310"/>
        <v>283144.3056360195</v>
      </c>
      <c r="R1515" s="9">
        <f t="shared" si="303"/>
        <v>283.14430563601951</v>
      </c>
      <c r="S1515" s="9">
        <f t="shared" si="311"/>
        <v>98375.029328144243</v>
      </c>
      <c r="T1515" s="38">
        <f t="shared" si="304"/>
        <v>98.375029328144237</v>
      </c>
      <c r="U1515" s="38">
        <f t="shared" si="305"/>
        <v>6394.3769063293757</v>
      </c>
      <c r="V1515" s="34"/>
      <c r="W1515" s="34"/>
      <c r="X1515" s="34"/>
      <c r="Y1515" s="34"/>
      <c r="Z1515" s="34"/>
      <c r="AA1515" s="34"/>
      <c r="AB1515" s="34"/>
      <c r="AC1515" s="34"/>
      <c r="AD1515" s="34"/>
      <c r="AE1515" s="34"/>
      <c r="AF1515" s="34"/>
      <c r="AG1515" s="34"/>
    </row>
    <row r="1516" spans="2:33" x14ac:dyDescent="0.75">
      <c r="B1516" s="7" t="s">
        <v>11</v>
      </c>
      <c r="C1516" s="7">
        <v>1512</v>
      </c>
      <c r="D1516" s="7">
        <v>35</v>
      </c>
      <c r="E1516" s="7">
        <f t="shared" si="299"/>
        <v>16.722222222222221</v>
      </c>
      <c r="F1516" s="13">
        <v>60.2</v>
      </c>
      <c r="G1516" s="13">
        <f t="shared" si="306"/>
        <v>0.52777777777777679</v>
      </c>
      <c r="H1516" s="13">
        <f t="shared" si="300"/>
        <v>1.8999999999999986</v>
      </c>
      <c r="I1516" s="13">
        <f>'Vehicle Data'!$B$6*'WLTP Calculations'!G1516</f>
        <v>154.4731666666664</v>
      </c>
      <c r="J1516" s="13">
        <f>'Vehicle Data'!$B$6*9.81*'Vehicle Data'!$B$8</f>
        <v>57.42499320000001</v>
      </c>
      <c r="K1516" s="13">
        <f>0.5*(1.225*'Vehicle Data'!B$9*'Vehicle Data'!B$7*'WLTP Calculations'!F1516)</f>
        <v>7.3007550000000005</v>
      </c>
      <c r="L1516" s="13">
        <f t="shared" si="307"/>
        <v>0.21919891486666643</v>
      </c>
      <c r="M1516" s="13">
        <f t="shared" si="308"/>
        <v>3.6654929652703663</v>
      </c>
      <c r="N1516" s="13">
        <f t="shared" si="309"/>
        <v>3.9778494890393499</v>
      </c>
      <c r="O1516" s="13">
        <f t="shared" si="301"/>
        <v>143.20258160541658</v>
      </c>
      <c r="P1516" s="13">
        <f t="shared" si="302"/>
        <v>0</v>
      </c>
      <c r="Q1516" s="9">
        <f t="shared" si="310"/>
        <v>283287.50821762491</v>
      </c>
      <c r="R1516" s="9">
        <f t="shared" si="303"/>
        <v>283.28750821762492</v>
      </c>
      <c r="S1516" s="9">
        <f t="shared" si="311"/>
        <v>98375.029328144243</v>
      </c>
      <c r="T1516" s="38">
        <f t="shared" si="304"/>
        <v>98.375029328144237</v>
      </c>
      <c r="U1516" s="38">
        <f t="shared" si="305"/>
        <v>6394.3769063293757</v>
      </c>
      <c r="V1516" s="34"/>
      <c r="W1516" s="34"/>
      <c r="X1516" s="34"/>
      <c r="Y1516" s="34"/>
      <c r="Z1516" s="34"/>
      <c r="AA1516" s="34"/>
      <c r="AB1516" s="34"/>
      <c r="AC1516" s="34"/>
      <c r="AD1516" s="34"/>
      <c r="AE1516" s="34"/>
      <c r="AF1516" s="34"/>
      <c r="AG1516" s="34"/>
    </row>
    <row r="1517" spans="2:33" x14ac:dyDescent="0.75">
      <c r="B1517" s="7" t="s">
        <v>11</v>
      </c>
      <c r="C1517" s="7">
        <v>1513</v>
      </c>
      <c r="D1517" s="7">
        <v>36</v>
      </c>
      <c r="E1517" s="7">
        <f t="shared" si="299"/>
        <v>17.305555555555554</v>
      </c>
      <c r="F1517" s="13">
        <v>62.3</v>
      </c>
      <c r="G1517" s="13">
        <f t="shared" si="306"/>
        <v>0.625</v>
      </c>
      <c r="H1517" s="13">
        <f t="shared" si="300"/>
        <v>2.25</v>
      </c>
      <c r="I1517" s="13">
        <f>'Vehicle Data'!$B$6*'WLTP Calculations'!G1517</f>
        <v>182.92875000000004</v>
      </c>
      <c r="J1517" s="13">
        <f>'Vehicle Data'!$B$6*9.81*'Vehicle Data'!$B$8</f>
        <v>57.42499320000001</v>
      </c>
      <c r="K1517" s="13">
        <f>0.5*(1.225*'Vehicle Data'!B$9*'Vehicle Data'!B$7*'WLTP Calculations'!F1517)</f>
        <v>7.5554325000000002</v>
      </c>
      <c r="L1517" s="13">
        <f t="shared" si="307"/>
        <v>0.24790917570000004</v>
      </c>
      <c r="M1517" s="13">
        <f t="shared" si="308"/>
        <v>4.2902060128083335</v>
      </c>
      <c r="N1517" s="13">
        <f t="shared" si="309"/>
        <v>4.4850457737361094</v>
      </c>
      <c r="O1517" s="13">
        <f t="shared" si="301"/>
        <v>165.94669362823603</v>
      </c>
      <c r="P1517" s="13">
        <f t="shared" si="302"/>
        <v>0</v>
      </c>
      <c r="Q1517" s="9">
        <f t="shared" si="310"/>
        <v>283453.45491125312</v>
      </c>
      <c r="R1517" s="9">
        <f t="shared" si="303"/>
        <v>283.45345491125312</v>
      </c>
      <c r="S1517" s="9">
        <f t="shared" si="311"/>
        <v>98375.029328144243</v>
      </c>
      <c r="T1517" s="38">
        <f t="shared" si="304"/>
        <v>98.375029328144237</v>
      </c>
      <c r="U1517" s="38">
        <f t="shared" si="305"/>
        <v>6394.3769063293757</v>
      </c>
      <c r="V1517" s="34"/>
      <c r="W1517" s="34"/>
      <c r="X1517" s="34"/>
      <c r="Y1517" s="34"/>
      <c r="Z1517" s="34"/>
      <c r="AA1517" s="34"/>
      <c r="AB1517" s="34"/>
      <c r="AC1517" s="34"/>
      <c r="AD1517" s="34"/>
      <c r="AE1517" s="34"/>
      <c r="AF1517" s="34"/>
      <c r="AG1517" s="34"/>
    </row>
    <row r="1518" spans="2:33" x14ac:dyDescent="0.75">
      <c r="B1518" s="7" t="s">
        <v>11</v>
      </c>
      <c r="C1518" s="7">
        <v>1514</v>
      </c>
      <c r="D1518" s="7">
        <v>37</v>
      </c>
      <c r="E1518" s="7">
        <f t="shared" si="299"/>
        <v>17.972222222222221</v>
      </c>
      <c r="F1518" s="13">
        <v>64.7</v>
      </c>
      <c r="G1518" s="13">
        <f t="shared" si="306"/>
        <v>0.66666666666666607</v>
      </c>
      <c r="H1518" s="13">
        <f t="shared" si="300"/>
        <v>2.3999999999999986</v>
      </c>
      <c r="I1518" s="13">
        <f>'Vehicle Data'!$B$6*'WLTP Calculations'!G1518</f>
        <v>195.12399999999985</v>
      </c>
      <c r="J1518" s="13">
        <f>'Vehicle Data'!$B$6*9.81*'Vehicle Data'!$B$8</f>
        <v>57.42499320000001</v>
      </c>
      <c r="K1518" s="13">
        <f>0.5*(1.225*'Vehicle Data'!B$9*'Vehicle Data'!B$7*'WLTP Calculations'!F1518)</f>
        <v>7.846492500000001</v>
      </c>
      <c r="L1518" s="13">
        <f t="shared" si="307"/>
        <v>0.26039548569999987</v>
      </c>
      <c r="M1518" s="13">
        <f t="shared" si="308"/>
        <v>4.6798855346638861</v>
      </c>
      <c r="N1518" s="13">
        <f t="shared" si="309"/>
        <v>4.6557435925361101</v>
      </c>
      <c r="O1518" s="13">
        <f t="shared" si="301"/>
        <v>176.9182565163722</v>
      </c>
      <c r="P1518" s="13">
        <f t="shared" si="302"/>
        <v>0</v>
      </c>
      <c r="Q1518" s="9">
        <f t="shared" si="310"/>
        <v>283630.37316776952</v>
      </c>
      <c r="R1518" s="9">
        <f t="shared" si="303"/>
        <v>283.63037316776951</v>
      </c>
      <c r="S1518" s="9">
        <f t="shared" si="311"/>
        <v>98375.029328144243</v>
      </c>
      <c r="T1518" s="38">
        <f t="shared" si="304"/>
        <v>98.375029328144237</v>
      </c>
      <c r="U1518" s="38">
        <f t="shared" si="305"/>
        <v>6394.3769063293757</v>
      </c>
      <c r="V1518" s="34"/>
      <c r="W1518" s="34"/>
      <c r="X1518" s="34"/>
      <c r="Y1518" s="34"/>
      <c r="Z1518" s="34"/>
      <c r="AA1518" s="34"/>
      <c r="AB1518" s="34"/>
      <c r="AC1518" s="34"/>
      <c r="AD1518" s="34"/>
      <c r="AE1518" s="34"/>
      <c r="AF1518" s="34"/>
      <c r="AG1518" s="34"/>
    </row>
    <row r="1519" spans="2:33" x14ac:dyDescent="0.75">
      <c r="B1519" s="7" t="s">
        <v>11</v>
      </c>
      <c r="C1519" s="7">
        <v>1515</v>
      </c>
      <c r="D1519" s="7">
        <v>38</v>
      </c>
      <c r="E1519" s="7">
        <f t="shared" si="299"/>
        <v>18.638888888888886</v>
      </c>
      <c r="F1519" s="13">
        <v>67.099999999999994</v>
      </c>
      <c r="G1519" s="13">
        <f t="shared" si="306"/>
        <v>0.625</v>
      </c>
      <c r="H1519" s="13">
        <f t="shared" si="300"/>
        <v>2.25</v>
      </c>
      <c r="I1519" s="13">
        <f>'Vehicle Data'!$B$6*'WLTP Calculations'!G1519</f>
        <v>182.92875000000004</v>
      </c>
      <c r="J1519" s="13">
        <f>'Vehicle Data'!$B$6*9.81*'Vehicle Data'!$B$8</f>
        <v>57.42499320000001</v>
      </c>
      <c r="K1519" s="13">
        <f>0.5*(1.225*'Vehicle Data'!B$9*'Vehicle Data'!B$7*'WLTP Calculations'!F1519)</f>
        <v>8.1375525</v>
      </c>
      <c r="L1519" s="13">
        <f t="shared" si="307"/>
        <v>0.24849129570000006</v>
      </c>
      <c r="M1519" s="13">
        <f t="shared" si="308"/>
        <v>4.6316016504083333</v>
      </c>
      <c r="N1519" s="13">
        <f t="shared" si="309"/>
        <v>4.3548963037375046</v>
      </c>
      <c r="O1519" s="13">
        <f t="shared" si="301"/>
        <v>169.84095584576266</v>
      </c>
      <c r="P1519" s="13">
        <f t="shared" si="302"/>
        <v>0</v>
      </c>
      <c r="Q1519" s="9">
        <f t="shared" si="310"/>
        <v>283800.2141236153</v>
      </c>
      <c r="R1519" s="9">
        <f t="shared" si="303"/>
        <v>283.80021412361532</v>
      </c>
      <c r="S1519" s="9">
        <f t="shared" si="311"/>
        <v>98375.029328144243</v>
      </c>
      <c r="T1519" s="38">
        <f t="shared" si="304"/>
        <v>98.375029328144237</v>
      </c>
      <c r="U1519" s="38">
        <f t="shared" si="305"/>
        <v>6394.3769063293757</v>
      </c>
      <c r="V1519" s="34"/>
      <c r="W1519" s="34"/>
      <c r="X1519" s="34"/>
      <c r="Y1519" s="34"/>
      <c r="Z1519" s="34"/>
      <c r="AA1519" s="34"/>
      <c r="AB1519" s="34"/>
      <c r="AC1519" s="34"/>
      <c r="AD1519" s="34"/>
      <c r="AE1519" s="34"/>
      <c r="AF1519" s="34"/>
      <c r="AG1519" s="34"/>
    </row>
    <row r="1520" spans="2:33" x14ac:dyDescent="0.75">
      <c r="B1520" s="7" t="s">
        <v>11</v>
      </c>
      <c r="C1520" s="7">
        <v>1516</v>
      </c>
      <c r="D1520" s="7">
        <v>39</v>
      </c>
      <c r="E1520" s="7">
        <f t="shared" si="299"/>
        <v>19.222222222222221</v>
      </c>
      <c r="F1520" s="13">
        <v>69.2</v>
      </c>
      <c r="G1520" s="13">
        <f t="shared" si="306"/>
        <v>0.50000000000000178</v>
      </c>
      <c r="H1520" s="13">
        <f t="shared" si="300"/>
        <v>1.8000000000000043</v>
      </c>
      <c r="I1520" s="13">
        <f>'Vehicle Data'!$B$6*'WLTP Calculations'!G1520</f>
        <v>146.34300000000053</v>
      </c>
      <c r="J1520" s="13">
        <f>'Vehicle Data'!$B$6*9.81*'Vehicle Data'!$B$8</f>
        <v>57.42499320000001</v>
      </c>
      <c r="K1520" s="13">
        <f>0.5*(1.225*'Vehicle Data'!B$9*'Vehicle Data'!B$7*'WLTP Calculations'!F1520)</f>
        <v>8.3922300000000014</v>
      </c>
      <c r="L1520" s="13">
        <f t="shared" si="307"/>
        <v>0.21216022320000055</v>
      </c>
      <c r="M1520" s="13">
        <f t="shared" si="308"/>
        <v>4.0781909570666768</v>
      </c>
      <c r="N1520" s="13">
        <f t="shared" si="309"/>
        <v>3.7649255436708438</v>
      </c>
      <c r="O1520" s="13">
        <f t="shared" si="301"/>
        <v>150.59702174683375</v>
      </c>
      <c r="P1520" s="13">
        <f t="shared" si="302"/>
        <v>0</v>
      </c>
      <c r="Q1520" s="9">
        <f t="shared" si="310"/>
        <v>283950.81114536215</v>
      </c>
      <c r="R1520" s="9">
        <f t="shared" si="303"/>
        <v>283.95081114536214</v>
      </c>
      <c r="S1520" s="9">
        <f t="shared" si="311"/>
        <v>98375.029328144243</v>
      </c>
      <c r="T1520" s="38">
        <f t="shared" si="304"/>
        <v>98.375029328144237</v>
      </c>
      <c r="U1520" s="38">
        <f t="shared" si="305"/>
        <v>6394.3769063293757</v>
      </c>
      <c r="V1520" s="34"/>
      <c r="W1520" s="34"/>
      <c r="X1520" s="34"/>
      <c r="Y1520" s="34"/>
      <c r="Z1520" s="34"/>
      <c r="AA1520" s="34"/>
      <c r="AB1520" s="34"/>
      <c r="AC1520" s="34"/>
      <c r="AD1520" s="34"/>
      <c r="AE1520" s="34"/>
      <c r="AF1520" s="34"/>
      <c r="AG1520" s="34"/>
    </row>
    <row r="1521" spans="2:33" x14ac:dyDescent="0.75">
      <c r="B1521" s="7" t="s">
        <v>11</v>
      </c>
      <c r="C1521" s="7">
        <v>1517</v>
      </c>
      <c r="D1521" s="7">
        <v>40</v>
      </c>
      <c r="E1521" s="7">
        <f t="shared" si="299"/>
        <v>19.638888888888889</v>
      </c>
      <c r="F1521" s="13">
        <v>70.7</v>
      </c>
      <c r="G1521" s="13">
        <f t="shared" si="306"/>
        <v>0.37500000000000178</v>
      </c>
      <c r="H1521" s="13">
        <f t="shared" si="300"/>
        <v>1.3500000000000014</v>
      </c>
      <c r="I1521" s="13">
        <f>'Vehicle Data'!$B$6*'WLTP Calculations'!G1521</f>
        <v>109.75725000000054</v>
      </c>
      <c r="J1521" s="13">
        <f>'Vehicle Data'!$B$6*9.81*'Vehicle Data'!$B$8</f>
        <v>57.42499320000001</v>
      </c>
      <c r="K1521" s="13">
        <f>0.5*(1.225*'Vehicle Data'!B$9*'Vehicle Data'!B$7*'WLTP Calculations'!F1521)</f>
        <v>8.5741425000000007</v>
      </c>
      <c r="L1521" s="13">
        <f t="shared" si="307"/>
        <v>0.17575638570000054</v>
      </c>
      <c r="M1521" s="13">
        <f t="shared" si="308"/>
        <v>3.4516601302750107</v>
      </c>
      <c r="N1521" s="13">
        <f t="shared" si="309"/>
        <v>3.1982455230768601</v>
      </c>
      <c r="O1521" s="13">
        <f t="shared" si="301"/>
        <v>131.12806644615125</v>
      </c>
      <c r="P1521" s="13">
        <f t="shared" si="302"/>
        <v>0</v>
      </c>
      <c r="Q1521" s="9">
        <f t="shared" si="310"/>
        <v>284081.93921180832</v>
      </c>
      <c r="R1521" s="9">
        <f t="shared" si="303"/>
        <v>284.08193921180833</v>
      </c>
      <c r="S1521" s="9">
        <f t="shared" si="311"/>
        <v>98375.029328144243</v>
      </c>
      <c r="T1521" s="38">
        <f t="shared" si="304"/>
        <v>98.375029328144237</v>
      </c>
      <c r="U1521" s="38">
        <f t="shared" si="305"/>
        <v>6394.3769063293757</v>
      </c>
      <c r="V1521" s="34"/>
      <c r="W1521" s="34"/>
      <c r="X1521" s="34"/>
      <c r="Y1521" s="34"/>
      <c r="Z1521" s="34"/>
      <c r="AA1521" s="34"/>
      <c r="AB1521" s="34"/>
      <c r="AC1521" s="34"/>
      <c r="AD1521" s="34"/>
      <c r="AE1521" s="34"/>
      <c r="AF1521" s="34"/>
      <c r="AG1521" s="34"/>
    </row>
    <row r="1522" spans="2:33" x14ac:dyDescent="0.75">
      <c r="B1522" s="7" t="s">
        <v>11</v>
      </c>
      <c r="C1522" s="7">
        <v>1518</v>
      </c>
      <c r="D1522" s="7">
        <v>41</v>
      </c>
      <c r="E1522" s="7">
        <f t="shared" si="299"/>
        <v>19.972222222222225</v>
      </c>
      <c r="F1522" s="13">
        <v>71.900000000000006</v>
      </c>
      <c r="G1522" s="13">
        <f t="shared" si="306"/>
        <v>0.27777777777777857</v>
      </c>
      <c r="H1522" s="13">
        <f t="shared" si="300"/>
        <v>1</v>
      </c>
      <c r="I1522" s="13">
        <f>'Vehicle Data'!$B$6*'WLTP Calculations'!G1522</f>
        <v>81.301666666666904</v>
      </c>
      <c r="J1522" s="13">
        <f>'Vehicle Data'!$B$6*9.81*'Vehicle Data'!$B$8</f>
        <v>57.42499320000001</v>
      </c>
      <c r="K1522" s="13">
        <f>0.5*(1.225*'Vehicle Data'!B$9*'Vehicle Data'!B$7*'WLTP Calculations'!F1522)</f>
        <v>8.7196725000000015</v>
      </c>
      <c r="L1522" s="13">
        <f t="shared" si="307"/>
        <v>0.14744633236666693</v>
      </c>
      <c r="M1522" s="13">
        <f t="shared" si="308"/>
        <v>2.9448309158787094</v>
      </c>
      <c r="N1522" s="13">
        <f t="shared" si="309"/>
        <v>2.756963225354629</v>
      </c>
      <c r="O1522" s="13">
        <f t="shared" si="301"/>
        <v>115.79245546489442</v>
      </c>
      <c r="P1522" s="13">
        <f t="shared" si="302"/>
        <v>0</v>
      </c>
      <c r="Q1522" s="9">
        <f t="shared" si="310"/>
        <v>284197.73166727321</v>
      </c>
      <c r="R1522" s="9">
        <f t="shared" si="303"/>
        <v>284.19773166727322</v>
      </c>
      <c r="S1522" s="9">
        <f t="shared" si="311"/>
        <v>98375.029328144243</v>
      </c>
      <c r="T1522" s="38">
        <f t="shared" si="304"/>
        <v>98.375029328144237</v>
      </c>
      <c r="U1522" s="38">
        <f t="shared" si="305"/>
        <v>6394.3769063293757</v>
      </c>
      <c r="V1522" s="34"/>
      <c r="W1522" s="34"/>
      <c r="X1522" s="34"/>
      <c r="Y1522" s="34"/>
      <c r="Z1522" s="34"/>
      <c r="AA1522" s="34"/>
      <c r="AB1522" s="34"/>
      <c r="AC1522" s="34"/>
      <c r="AD1522" s="34"/>
      <c r="AE1522" s="34"/>
      <c r="AF1522" s="34"/>
      <c r="AG1522" s="34"/>
    </row>
    <row r="1523" spans="2:33" x14ac:dyDescent="0.75">
      <c r="B1523" s="7" t="s">
        <v>11</v>
      </c>
      <c r="C1523" s="7">
        <v>1519</v>
      </c>
      <c r="D1523" s="7">
        <v>42</v>
      </c>
      <c r="E1523" s="7">
        <f t="shared" si="299"/>
        <v>20.194444444444446</v>
      </c>
      <c r="F1523" s="13">
        <v>72.7</v>
      </c>
      <c r="G1523" s="13">
        <f t="shared" si="306"/>
        <v>0.20833333333333215</v>
      </c>
      <c r="H1523" s="13">
        <f t="shared" si="300"/>
        <v>0.75</v>
      </c>
      <c r="I1523" s="13">
        <f>'Vehicle Data'!$B$6*'WLTP Calculations'!G1523</f>
        <v>60.976249999999659</v>
      </c>
      <c r="J1523" s="13">
        <f>'Vehicle Data'!$B$6*9.81*'Vehicle Data'!$B$8</f>
        <v>57.42499320000001</v>
      </c>
      <c r="K1523" s="13">
        <f>0.5*(1.225*'Vehicle Data'!B$9*'Vehicle Data'!B$7*'WLTP Calculations'!F1523)</f>
        <v>8.8166925000000003</v>
      </c>
      <c r="L1523" s="13">
        <f t="shared" si="307"/>
        <v>0.12721793569999967</v>
      </c>
      <c r="M1523" s="13">
        <f t="shared" si="308"/>
        <v>2.5690955348305491</v>
      </c>
      <c r="N1523" s="13">
        <f t="shared" si="309"/>
        <v>2.4165643123060123</v>
      </c>
      <c r="O1523" s="13">
        <f t="shared" si="301"/>
        <v>103.91226542915852</v>
      </c>
      <c r="P1523" s="13">
        <f t="shared" si="302"/>
        <v>0</v>
      </c>
      <c r="Q1523" s="9">
        <f t="shared" si="310"/>
        <v>284301.64393270237</v>
      </c>
      <c r="R1523" s="9">
        <f t="shared" si="303"/>
        <v>284.30164393270235</v>
      </c>
      <c r="S1523" s="9">
        <f t="shared" si="311"/>
        <v>98375.029328144243</v>
      </c>
      <c r="T1523" s="38">
        <f t="shared" si="304"/>
        <v>98.375029328144237</v>
      </c>
      <c r="U1523" s="38">
        <f t="shared" si="305"/>
        <v>6394.3769063293757</v>
      </c>
      <c r="V1523" s="34"/>
      <c r="W1523" s="34"/>
      <c r="X1523" s="34"/>
      <c r="Y1523" s="34"/>
      <c r="Z1523" s="34"/>
      <c r="AA1523" s="34"/>
      <c r="AB1523" s="34"/>
      <c r="AC1523" s="34"/>
      <c r="AD1523" s="34"/>
      <c r="AE1523" s="34"/>
      <c r="AF1523" s="34"/>
      <c r="AG1523" s="34"/>
    </row>
    <row r="1524" spans="2:33" x14ac:dyDescent="0.75">
      <c r="B1524" s="7" t="s">
        <v>11</v>
      </c>
      <c r="C1524" s="7">
        <v>1520</v>
      </c>
      <c r="D1524" s="7">
        <v>43</v>
      </c>
      <c r="E1524" s="7">
        <f t="shared" si="299"/>
        <v>20.388888888888889</v>
      </c>
      <c r="F1524" s="13">
        <v>73.400000000000006</v>
      </c>
      <c r="G1524" s="13">
        <f t="shared" si="306"/>
        <v>0.15277777777777679</v>
      </c>
      <c r="H1524" s="13">
        <f t="shared" si="300"/>
        <v>0.54999999999999716</v>
      </c>
      <c r="I1524" s="13">
        <f>'Vehicle Data'!$B$6*'WLTP Calculations'!G1524</f>
        <v>44.715916666666381</v>
      </c>
      <c r="J1524" s="13">
        <f>'Vehicle Data'!$B$6*9.81*'Vehicle Data'!$B$8</f>
        <v>57.42499320000001</v>
      </c>
      <c r="K1524" s="13">
        <f>0.5*(1.225*'Vehicle Data'!B$9*'Vehicle Data'!B$7*'WLTP Calculations'!F1524)</f>
        <v>8.9015850000000007</v>
      </c>
      <c r="L1524" s="13">
        <f t="shared" si="307"/>
        <v>0.11104249486666638</v>
      </c>
      <c r="M1524" s="13">
        <f t="shared" si="308"/>
        <v>2.2640330897814755</v>
      </c>
      <c r="N1524" s="13">
        <f t="shared" si="309"/>
        <v>2.1040309281074023</v>
      </c>
      <c r="O1524" s="13">
        <f t="shared" si="301"/>
        <v>92.577360836725703</v>
      </c>
      <c r="P1524" s="13">
        <f t="shared" si="302"/>
        <v>0</v>
      </c>
      <c r="Q1524" s="9">
        <f t="shared" si="310"/>
        <v>284394.2212935391</v>
      </c>
      <c r="R1524" s="9">
        <f t="shared" si="303"/>
        <v>284.39422129353909</v>
      </c>
      <c r="S1524" s="9">
        <f t="shared" si="311"/>
        <v>98375.029328144243</v>
      </c>
      <c r="T1524" s="38">
        <f t="shared" si="304"/>
        <v>98.375029328144237</v>
      </c>
      <c r="U1524" s="38">
        <f t="shared" si="305"/>
        <v>6394.3769063293757</v>
      </c>
      <c r="V1524" s="34"/>
      <c r="W1524" s="34"/>
      <c r="X1524" s="34"/>
      <c r="Y1524" s="34"/>
      <c r="Z1524" s="34"/>
      <c r="AA1524" s="34"/>
      <c r="AB1524" s="34"/>
      <c r="AC1524" s="34"/>
      <c r="AD1524" s="34"/>
      <c r="AE1524" s="34"/>
      <c r="AF1524" s="34"/>
      <c r="AG1524" s="34"/>
    </row>
    <row r="1525" spans="2:33" x14ac:dyDescent="0.75">
      <c r="B1525" s="7" t="s">
        <v>11</v>
      </c>
      <c r="C1525" s="7">
        <v>1521</v>
      </c>
      <c r="D1525" s="7">
        <v>44</v>
      </c>
      <c r="E1525" s="7">
        <f t="shared" si="299"/>
        <v>20.5</v>
      </c>
      <c r="F1525" s="13">
        <v>73.8</v>
      </c>
      <c r="G1525" s="13">
        <f t="shared" si="306"/>
        <v>9.7222222222221433E-2</v>
      </c>
      <c r="H1525" s="13">
        <f t="shared" si="300"/>
        <v>0.34999999999999432</v>
      </c>
      <c r="I1525" s="13">
        <f>'Vehicle Data'!$B$6*'WLTP Calculations'!G1525</f>
        <v>28.455583333333106</v>
      </c>
      <c r="J1525" s="13">
        <f>'Vehicle Data'!$B$6*9.81*'Vehicle Data'!$B$8</f>
        <v>57.42499320000001</v>
      </c>
      <c r="K1525" s="13">
        <f>0.5*(1.225*'Vehicle Data'!B$9*'Vehicle Data'!B$7*'WLTP Calculations'!F1525)</f>
        <v>8.950095000000001</v>
      </c>
      <c r="L1525" s="13">
        <f t="shared" si="307"/>
        <v>9.4830671533333119E-2</v>
      </c>
      <c r="M1525" s="13">
        <f t="shared" si="308"/>
        <v>1.9440287664333289</v>
      </c>
      <c r="N1525" s="13">
        <f t="shared" si="309"/>
        <v>1.7391720677819393</v>
      </c>
      <c r="O1525" s="13">
        <f t="shared" si="301"/>
        <v>78.262743050187268</v>
      </c>
      <c r="P1525" s="13">
        <f t="shared" si="302"/>
        <v>0</v>
      </c>
      <c r="Q1525" s="9">
        <f t="shared" si="310"/>
        <v>284472.48403658927</v>
      </c>
      <c r="R1525" s="9">
        <f t="shared" si="303"/>
        <v>284.47248403658926</v>
      </c>
      <c r="S1525" s="9">
        <f t="shared" si="311"/>
        <v>98375.029328144243</v>
      </c>
      <c r="T1525" s="38">
        <f t="shared" si="304"/>
        <v>98.375029328144237</v>
      </c>
      <c r="U1525" s="38">
        <f t="shared" si="305"/>
        <v>6394.3769063293757</v>
      </c>
      <c r="V1525" s="34"/>
      <c r="W1525" s="34"/>
      <c r="X1525" s="34"/>
      <c r="Y1525" s="34"/>
      <c r="Z1525" s="34"/>
      <c r="AA1525" s="34"/>
      <c r="AB1525" s="34"/>
      <c r="AC1525" s="34"/>
      <c r="AD1525" s="34"/>
      <c r="AE1525" s="34"/>
      <c r="AF1525" s="34"/>
      <c r="AG1525" s="34"/>
    </row>
    <row r="1526" spans="2:33" x14ac:dyDescent="0.75">
      <c r="B1526" s="7" t="s">
        <v>11</v>
      </c>
      <c r="C1526" s="7">
        <v>1522</v>
      </c>
      <c r="D1526" s="7">
        <v>45</v>
      </c>
      <c r="E1526" s="7">
        <f t="shared" si="299"/>
        <v>20.583333333333332</v>
      </c>
      <c r="F1526" s="13">
        <v>74.099999999999994</v>
      </c>
      <c r="G1526" s="13">
        <f t="shared" si="306"/>
        <v>2.7777777777776791E-2</v>
      </c>
      <c r="H1526" s="13">
        <f t="shared" si="300"/>
        <v>0.10000000000000142</v>
      </c>
      <c r="I1526" s="13">
        <f>'Vehicle Data'!$B$6*'WLTP Calculations'!G1526</f>
        <v>8.1301666666663781</v>
      </c>
      <c r="J1526" s="13">
        <f>'Vehicle Data'!$B$6*9.81*'Vehicle Data'!$B$8</f>
        <v>57.42499320000001</v>
      </c>
      <c r="K1526" s="13">
        <f>0.5*(1.225*'Vehicle Data'!B$9*'Vehicle Data'!B$7*'WLTP Calculations'!F1526)</f>
        <v>8.9864774999999995</v>
      </c>
      <c r="L1526" s="13">
        <f t="shared" si="307"/>
        <v>7.4541637366666386E-2</v>
      </c>
      <c r="M1526" s="13">
        <f t="shared" si="308"/>
        <v>1.5343153691305498</v>
      </c>
      <c r="N1526" s="13">
        <f t="shared" si="309"/>
        <v>1.2406952628245336</v>
      </c>
      <c r="O1526" s="13">
        <f t="shared" si="301"/>
        <v>57.071982089928547</v>
      </c>
      <c r="P1526" s="13">
        <f t="shared" si="302"/>
        <v>0</v>
      </c>
      <c r="Q1526" s="9">
        <f t="shared" si="310"/>
        <v>284529.55601867923</v>
      </c>
      <c r="R1526" s="9">
        <f t="shared" si="303"/>
        <v>284.52955601867922</v>
      </c>
      <c r="S1526" s="9">
        <f t="shared" si="311"/>
        <v>98375.029328144243</v>
      </c>
      <c r="T1526" s="38">
        <f t="shared" si="304"/>
        <v>98.375029328144237</v>
      </c>
      <c r="U1526" s="38">
        <f t="shared" si="305"/>
        <v>6394.3769063293757</v>
      </c>
      <c r="V1526" s="34"/>
      <c r="W1526" s="34"/>
      <c r="X1526" s="34"/>
      <c r="Y1526" s="34"/>
      <c r="Z1526" s="34"/>
      <c r="AA1526" s="34"/>
      <c r="AB1526" s="34"/>
      <c r="AC1526" s="34"/>
      <c r="AD1526" s="34"/>
      <c r="AE1526" s="34"/>
      <c r="AF1526" s="34"/>
      <c r="AG1526" s="34"/>
    </row>
    <row r="1527" spans="2:33" x14ac:dyDescent="0.75">
      <c r="B1527" s="7" t="s">
        <v>11</v>
      </c>
      <c r="C1527" s="7">
        <v>1523</v>
      </c>
      <c r="D1527" s="7">
        <v>46</v>
      </c>
      <c r="E1527" s="7">
        <f t="shared" si="299"/>
        <v>20.555555555555554</v>
      </c>
      <c r="F1527" s="13">
        <v>74</v>
      </c>
      <c r="G1527" s="13">
        <f t="shared" si="306"/>
        <v>-6.9444444444444642E-2</v>
      </c>
      <c r="H1527" s="13">
        <f t="shared" si="300"/>
        <v>-0.25</v>
      </c>
      <c r="I1527" s="13">
        <f>'Vehicle Data'!$B$6*'WLTP Calculations'!G1527</f>
        <v>-20.325416666666726</v>
      </c>
      <c r="J1527" s="13">
        <f>'Vehicle Data'!$B$6*9.81*'Vehicle Data'!$B$8</f>
        <v>57.42499320000001</v>
      </c>
      <c r="K1527" s="13">
        <f>0.5*(1.225*'Vehicle Data'!B$9*'Vehicle Data'!B$7*'WLTP Calculations'!F1527)</f>
        <v>8.9743500000000012</v>
      </c>
      <c r="L1527" s="13">
        <f t="shared" si="307"/>
        <v>4.6073926533333288E-2</v>
      </c>
      <c r="M1527" s="13">
        <f t="shared" si="308"/>
        <v>0.94707515651851748</v>
      </c>
      <c r="N1527" s="13">
        <f t="shared" si="309"/>
        <v>0.52847776208148456</v>
      </c>
      <c r="O1527" s="13">
        <f t="shared" si="301"/>
        <v>24.838454817829774</v>
      </c>
      <c r="P1527" s="13">
        <f t="shared" si="302"/>
        <v>0</v>
      </c>
      <c r="Q1527" s="9">
        <f t="shared" si="310"/>
        <v>284554.39447349706</v>
      </c>
      <c r="R1527" s="9">
        <f t="shared" si="303"/>
        <v>284.55439447349704</v>
      </c>
      <c r="S1527" s="9">
        <f t="shared" si="311"/>
        <v>98375.029328144243</v>
      </c>
      <c r="T1527" s="38">
        <f t="shared" si="304"/>
        <v>98.375029328144237</v>
      </c>
      <c r="U1527" s="38">
        <f t="shared" si="305"/>
        <v>6394.3769063293757</v>
      </c>
      <c r="V1527" s="34"/>
      <c r="W1527" s="34"/>
      <c r="X1527" s="34"/>
      <c r="Y1527" s="34"/>
      <c r="Z1527" s="34"/>
      <c r="AA1527" s="34"/>
      <c r="AB1527" s="34"/>
      <c r="AC1527" s="34"/>
      <c r="AD1527" s="34"/>
      <c r="AE1527" s="34"/>
      <c r="AF1527" s="34"/>
      <c r="AG1527" s="34"/>
    </row>
    <row r="1528" spans="2:33" x14ac:dyDescent="0.75">
      <c r="B1528" s="7" t="s">
        <v>11</v>
      </c>
      <c r="C1528" s="7">
        <v>1524</v>
      </c>
      <c r="D1528" s="7">
        <v>47</v>
      </c>
      <c r="E1528" s="7">
        <f t="shared" si="299"/>
        <v>20.444444444444443</v>
      </c>
      <c r="F1528" s="13">
        <v>73.599999999999994</v>
      </c>
      <c r="G1528" s="13">
        <f t="shared" si="306"/>
        <v>-0.20833333333333215</v>
      </c>
      <c r="H1528" s="13">
        <f t="shared" si="300"/>
        <v>-0.75</v>
      </c>
      <c r="I1528" s="13">
        <f>'Vehicle Data'!$B$6*'WLTP Calculations'!G1528</f>
        <v>-60.976249999999659</v>
      </c>
      <c r="J1528" s="13">
        <f>'Vehicle Data'!$B$6*9.81*'Vehicle Data'!$B$8</f>
        <v>57.42499320000001</v>
      </c>
      <c r="K1528" s="13">
        <f>0.5*(1.225*'Vehicle Data'!B$9*'Vehicle Data'!B$7*'WLTP Calculations'!F1528)</f>
        <v>8.9258399999999991</v>
      </c>
      <c r="L1528" s="13">
        <f t="shared" si="307"/>
        <v>5.3745832000003501E-3</v>
      </c>
      <c r="M1528" s="13">
        <f t="shared" si="308"/>
        <v>0.1098803676444516</v>
      </c>
      <c r="N1528" s="13">
        <f t="shared" si="309"/>
        <v>-0.42441473852731243</v>
      </c>
      <c r="O1528" s="13">
        <f t="shared" si="301"/>
        <v>0</v>
      </c>
      <c r="P1528" s="13">
        <f t="shared" si="302"/>
        <v>-20.371907449310996</v>
      </c>
      <c r="Q1528" s="9">
        <f t="shared" si="310"/>
        <v>284554.39447349706</v>
      </c>
      <c r="R1528" s="9">
        <f t="shared" si="303"/>
        <v>284.55439447349704</v>
      </c>
      <c r="S1528" s="9">
        <f t="shared" si="311"/>
        <v>98395.401235593556</v>
      </c>
      <c r="T1528" s="38">
        <f t="shared" si="304"/>
        <v>98.395401235593553</v>
      </c>
      <c r="U1528" s="38">
        <f t="shared" si="305"/>
        <v>6395.7010803135809</v>
      </c>
      <c r="V1528" s="34"/>
      <c r="W1528" s="34"/>
      <c r="X1528" s="34"/>
      <c r="Y1528" s="34"/>
      <c r="Z1528" s="34"/>
      <c r="AA1528" s="34"/>
      <c r="AB1528" s="34"/>
      <c r="AC1528" s="34"/>
      <c r="AD1528" s="34"/>
      <c r="AE1528" s="34"/>
      <c r="AF1528" s="34"/>
      <c r="AG1528" s="34"/>
    </row>
    <row r="1529" spans="2:33" x14ac:dyDescent="0.75">
      <c r="B1529" s="7" t="s">
        <v>11</v>
      </c>
      <c r="C1529" s="7">
        <v>1525</v>
      </c>
      <c r="D1529" s="7">
        <v>48</v>
      </c>
      <c r="E1529" s="7">
        <f t="shared" si="299"/>
        <v>20.138888888888889</v>
      </c>
      <c r="F1529" s="13">
        <v>72.5</v>
      </c>
      <c r="G1529" s="13">
        <f t="shared" si="306"/>
        <v>-0.38888888888888928</v>
      </c>
      <c r="H1529" s="13">
        <f t="shared" si="300"/>
        <v>-1.3999999999999986</v>
      </c>
      <c r="I1529" s="13">
        <f>'Vehicle Data'!$B$6*'WLTP Calculations'!G1529</f>
        <v>-113.82233333333346</v>
      </c>
      <c r="J1529" s="13">
        <f>'Vehicle Data'!$B$6*9.81*'Vehicle Data'!$B$8</f>
        <v>57.42499320000001</v>
      </c>
      <c r="K1529" s="13">
        <f>0.5*(1.225*'Vehicle Data'!B$9*'Vehicle Data'!B$7*'WLTP Calculations'!F1529)</f>
        <v>8.7924375000000001</v>
      </c>
      <c r="L1529" s="13">
        <f t="shared" si="307"/>
        <v>-4.7604902633333453E-2</v>
      </c>
      <c r="M1529" s="13">
        <f t="shared" si="308"/>
        <v>-0.9587098446990765</v>
      </c>
      <c r="N1529" s="13">
        <f t="shared" si="309"/>
        <v>-1.389203625882875</v>
      </c>
      <c r="O1529" s="13">
        <f t="shared" si="301"/>
        <v>0</v>
      </c>
      <c r="P1529" s="13">
        <f t="shared" si="302"/>
        <v>-68.07097766826088</v>
      </c>
      <c r="Q1529" s="9">
        <f t="shared" si="310"/>
        <v>284554.39447349706</v>
      </c>
      <c r="R1529" s="9">
        <f t="shared" si="303"/>
        <v>284.55439447349704</v>
      </c>
      <c r="S1529" s="9">
        <f t="shared" si="311"/>
        <v>98463.472213261819</v>
      </c>
      <c r="T1529" s="38">
        <f t="shared" si="304"/>
        <v>98.463472213261824</v>
      </c>
      <c r="U1529" s="38">
        <f t="shared" si="305"/>
        <v>6400.1256938620181</v>
      </c>
      <c r="V1529" s="34"/>
      <c r="W1529" s="34"/>
      <c r="X1529" s="34"/>
      <c r="Y1529" s="34"/>
      <c r="Z1529" s="34"/>
      <c r="AA1529" s="34"/>
      <c r="AB1529" s="34"/>
      <c r="AC1529" s="34"/>
      <c r="AD1529" s="34"/>
      <c r="AE1529" s="34"/>
      <c r="AF1529" s="34"/>
      <c r="AG1529" s="34"/>
    </row>
    <row r="1530" spans="2:33" x14ac:dyDescent="0.75">
      <c r="B1530" s="7" t="s">
        <v>11</v>
      </c>
      <c r="C1530" s="7">
        <v>1526</v>
      </c>
      <c r="D1530" s="7">
        <v>49</v>
      </c>
      <c r="E1530" s="7">
        <f t="shared" si="299"/>
        <v>19.666666666666664</v>
      </c>
      <c r="F1530" s="13">
        <v>70.8</v>
      </c>
      <c r="G1530" s="13">
        <f t="shared" si="306"/>
        <v>-0.54166666666666785</v>
      </c>
      <c r="H1530" s="13">
        <f t="shared" si="300"/>
        <v>-1.9500000000000028</v>
      </c>
      <c r="I1530" s="13">
        <f>'Vehicle Data'!$B$6*'WLTP Calculations'!G1530</f>
        <v>-158.53825000000037</v>
      </c>
      <c r="J1530" s="13">
        <f>'Vehicle Data'!$B$6*9.81*'Vehicle Data'!$B$8</f>
        <v>57.42499320000001</v>
      </c>
      <c r="K1530" s="13">
        <f>0.5*(1.225*'Vehicle Data'!B$9*'Vehicle Data'!B$7*'WLTP Calculations'!F1530)</f>
        <v>8.5862700000000007</v>
      </c>
      <c r="L1530" s="13">
        <f t="shared" si="307"/>
        <v>-9.2526986800000363E-2</v>
      </c>
      <c r="M1530" s="13">
        <f t="shared" si="308"/>
        <v>-1.8196974070666736</v>
      </c>
      <c r="N1530" s="13">
        <f t="shared" si="309"/>
        <v>-2.065085805498148</v>
      </c>
      <c r="O1530" s="13">
        <f t="shared" si="301"/>
        <v>0</v>
      </c>
      <c r="P1530" s="13">
        <f t="shared" si="302"/>
        <v>-103.2542902749074</v>
      </c>
      <c r="Q1530" s="9">
        <f t="shared" si="310"/>
        <v>284554.39447349706</v>
      </c>
      <c r="R1530" s="9">
        <f t="shared" si="303"/>
        <v>284.55439447349704</v>
      </c>
      <c r="S1530" s="9">
        <f t="shared" si="311"/>
        <v>98566.726503536731</v>
      </c>
      <c r="T1530" s="38">
        <f t="shared" si="304"/>
        <v>98.566726503536728</v>
      </c>
      <c r="U1530" s="38">
        <f t="shared" si="305"/>
        <v>6406.8372227298869</v>
      </c>
      <c r="V1530" s="34"/>
      <c r="W1530" s="34"/>
      <c r="X1530" s="34"/>
      <c r="Y1530" s="34"/>
      <c r="Z1530" s="34"/>
      <c r="AA1530" s="34"/>
      <c r="AB1530" s="34"/>
      <c r="AC1530" s="34"/>
      <c r="AD1530" s="34"/>
      <c r="AE1530" s="34"/>
      <c r="AF1530" s="34"/>
      <c r="AG1530" s="34"/>
    </row>
    <row r="1531" spans="2:33" x14ac:dyDescent="0.75">
      <c r="B1531" s="7" t="s">
        <v>11</v>
      </c>
      <c r="C1531" s="7">
        <v>1527</v>
      </c>
      <c r="D1531" s="7">
        <v>50</v>
      </c>
      <c r="E1531" s="7">
        <f t="shared" si="299"/>
        <v>19.055555555555554</v>
      </c>
      <c r="F1531" s="13">
        <v>68.599999999999994</v>
      </c>
      <c r="G1531" s="13">
        <f t="shared" si="306"/>
        <v>-0.63888888888888751</v>
      </c>
      <c r="H1531" s="13">
        <f t="shared" si="300"/>
        <v>-2.2999999999999972</v>
      </c>
      <c r="I1531" s="13">
        <f>'Vehicle Data'!$B$6*'WLTP Calculations'!G1531</f>
        <v>-186.99383333333296</v>
      </c>
      <c r="J1531" s="13">
        <f>'Vehicle Data'!$B$6*9.81*'Vehicle Data'!$B$8</f>
        <v>57.42499320000001</v>
      </c>
      <c r="K1531" s="13">
        <f>0.5*(1.225*'Vehicle Data'!B$9*'Vehicle Data'!B$7*'WLTP Calculations'!F1531)</f>
        <v>8.3194649999999992</v>
      </c>
      <c r="L1531" s="13">
        <f t="shared" si="307"/>
        <v>-0.12124937513333295</v>
      </c>
      <c r="M1531" s="13">
        <f t="shared" si="308"/>
        <v>-2.3104742039296222</v>
      </c>
      <c r="N1531" s="13">
        <f t="shared" si="309"/>
        <v>-2.2727338805518444</v>
      </c>
      <c r="O1531" s="13">
        <f t="shared" si="301"/>
        <v>0</v>
      </c>
      <c r="P1531" s="13">
        <f t="shared" si="302"/>
        <v>-115.90942790814407</v>
      </c>
      <c r="Q1531" s="9">
        <f t="shared" si="310"/>
        <v>284554.39447349706</v>
      </c>
      <c r="R1531" s="9">
        <f t="shared" si="303"/>
        <v>284.55439447349704</v>
      </c>
      <c r="S1531" s="9">
        <f t="shared" si="311"/>
        <v>98682.635931444878</v>
      </c>
      <c r="T1531" s="38">
        <f t="shared" si="304"/>
        <v>98.682635931444878</v>
      </c>
      <c r="U1531" s="38">
        <f t="shared" si="305"/>
        <v>6414.3713355439168</v>
      </c>
      <c r="V1531" s="34"/>
      <c r="W1531" s="34"/>
      <c r="X1531" s="34"/>
      <c r="Y1531" s="34"/>
      <c r="Z1531" s="34"/>
      <c r="AA1531" s="34"/>
      <c r="AB1531" s="34"/>
      <c r="AC1531" s="34"/>
      <c r="AD1531" s="34"/>
      <c r="AE1531" s="34"/>
      <c r="AF1531" s="34"/>
      <c r="AG1531" s="34"/>
    </row>
    <row r="1532" spans="2:33" x14ac:dyDescent="0.75">
      <c r="B1532" s="7" t="s">
        <v>11</v>
      </c>
      <c r="C1532" s="7">
        <v>1528</v>
      </c>
      <c r="D1532" s="7">
        <v>51</v>
      </c>
      <c r="E1532" s="7">
        <f t="shared" si="299"/>
        <v>18.388888888888889</v>
      </c>
      <c r="F1532" s="13">
        <v>66.2</v>
      </c>
      <c r="G1532" s="13">
        <f t="shared" si="306"/>
        <v>-0.63888888888888751</v>
      </c>
      <c r="H1532" s="13">
        <f t="shared" si="300"/>
        <v>-2.2999999999999972</v>
      </c>
      <c r="I1532" s="13">
        <f>'Vehicle Data'!$B$6*'WLTP Calculations'!G1532</f>
        <v>-186.99383333333296</v>
      </c>
      <c r="J1532" s="13">
        <f>'Vehicle Data'!$B$6*9.81*'Vehicle Data'!$B$8</f>
        <v>57.42499320000001</v>
      </c>
      <c r="K1532" s="13">
        <f>0.5*(1.225*'Vehicle Data'!B$9*'Vehicle Data'!B$7*'WLTP Calculations'!F1532)</f>
        <v>8.0284050000000011</v>
      </c>
      <c r="L1532" s="13">
        <f t="shared" si="307"/>
        <v>-0.12154043513333293</v>
      </c>
      <c r="M1532" s="13">
        <f t="shared" si="308"/>
        <v>-2.2349935571740667</v>
      </c>
      <c r="N1532" s="13">
        <f t="shared" si="309"/>
        <v>-1.983423357549996</v>
      </c>
      <c r="O1532" s="13">
        <f t="shared" si="301"/>
        <v>0</v>
      </c>
      <c r="P1532" s="13">
        <f t="shared" si="302"/>
        <v>-103.13801459259979</v>
      </c>
      <c r="Q1532" s="9">
        <f t="shared" si="310"/>
        <v>284554.39447349706</v>
      </c>
      <c r="R1532" s="9">
        <f t="shared" si="303"/>
        <v>284.55439447349704</v>
      </c>
      <c r="S1532" s="9">
        <f t="shared" si="311"/>
        <v>98785.773946037472</v>
      </c>
      <c r="T1532" s="38">
        <f t="shared" si="304"/>
        <v>98.785773946037466</v>
      </c>
      <c r="U1532" s="38">
        <f t="shared" si="305"/>
        <v>6421.0753064924356</v>
      </c>
      <c r="V1532" s="34"/>
      <c r="W1532" s="34"/>
      <c r="X1532" s="34"/>
      <c r="Y1532" s="34"/>
      <c r="Z1532" s="34"/>
      <c r="AA1532" s="34"/>
      <c r="AB1532" s="34"/>
      <c r="AC1532" s="34"/>
      <c r="AD1532" s="34"/>
      <c r="AE1532" s="34"/>
      <c r="AF1532" s="34"/>
      <c r="AG1532" s="34"/>
    </row>
    <row r="1533" spans="2:33" x14ac:dyDescent="0.75">
      <c r="B1533" s="7" t="s">
        <v>11</v>
      </c>
      <c r="C1533" s="7">
        <v>1529</v>
      </c>
      <c r="D1533" s="7">
        <v>52</v>
      </c>
      <c r="E1533" s="7">
        <f t="shared" si="299"/>
        <v>17.777777777777779</v>
      </c>
      <c r="F1533" s="13">
        <v>64</v>
      </c>
      <c r="G1533" s="13">
        <f t="shared" si="306"/>
        <v>-0.55555555555555536</v>
      </c>
      <c r="H1533" s="13">
        <f t="shared" si="300"/>
        <v>-2</v>
      </c>
      <c r="I1533" s="13">
        <f>'Vehicle Data'!$B$6*'WLTP Calculations'!G1533</f>
        <v>-162.6033333333333</v>
      </c>
      <c r="J1533" s="13">
        <f>'Vehicle Data'!$B$6*9.81*'Vehicle Data'!$B$8</f>
        <v>57.42499320000001</v>
      </c>
      <c r="K1533" s="13">
        <f>0.5*(1.225*'Vehicle Data'!B$9*'Vehicle Data'!B$7*'WLTP Calculations'!F1533)</f>
        <v>7.7616000000000005</v>
      </c>
      <c r="L1533" s="13">
        <f t="shared" si="307"/>
        <v>-9.7416740133333277E-2</v>
      </c>
      <c r="M1533" s="13">
        <f t="shared" si="308"/>
        <v>-1.7318531579259251</v>
      </c>
      <c r="N1533" s="13">
        <f t="shared" si="309"/>
        <v>-1.3933245699759296</v>
      </c>
      <c r="O1533" s="13">
        <f t="shared" si="301"/>
        <v>0</v>
      </c>
      <c r="P1533" s="13">
        <f t="shared" si="302"/>
        <v>-73.846202208724264</v>
      </c>
      <c r="Q1533" s="9">
        <f t="shared" si="310"/>
        <v>284554.39447349706</v>
      </c>
      <c r="R1533" s="9">
        <f t="shared" si="303"/>
        <v>284.55439447349704</v>
      </c>
      <c r="S1533" s="9">
        <f t="shared" si="311"/>
        <v>98859.620148246191</v>
      </c>
      <c r="T1533" s="38">
        <f t="shared" si="304"/>
        <v>98.859620148246194</v>
      </c>
      <c r="U1533" s="38">
        <f t="shared" si="305"/>
        <v>6425.8753096360024</v>
      </c>
      <c r="V1533" s="34"/>
      <c r="W1533" s="34"/>
      <c r="X1533" s="34"/>
      <c r="Y1533" s="34"/>
      <c r="Z1533" s="34"/>
      <c r="AA1533" s="34"/>
      <c r="AB1533" s="34"/>
      <c r="AC1533" s="34"/>
      <c r="AD1533" s="34"/>
      <c r="AE1533" s="34"/>
      <c r="AF1533" s="34"/>
      <c r="AG1533" s="34"/>
    </row>
    <row r="1534" spans="2:33" x14ac:dyDescent="0.75">
      <c r="B1534" s="7" t="s">
        <v>11</v>
      </c>
      <c r="C1534" s="7">
        <v>1530</v>
      </c>
      <c r="D1534" s="7">
        <v>53</v>
      </c>
      <c r="E1534" s="7">
        <f t="shared" si="299"/>
        <v>17.277777777777779</v>
      </c>
      <c r="F1534" s="13">
        <v>62.2</v>
      </c>
      <c r="G1534" s="13">
        <f t="shared" si="306"/>
        <v>-0.43055555555555713</v>
      </c>
      <c r="H1534" s="13">
        <f t="shared" si="300"/>
        <v>-1.5500000000000007</v>
      </c>
      <c r="I1534" s="13">
        <f>'Vehicle Data'!$B$6*'WLTP Calculations'!G1534</f>
        <v>-126.01758333333382</v>
      </c>
      <c r="J1534" s="13">
        <f>'Vehicle Data'!$B$6*9.81*'Vehicle Data'!$B$8</f>
        <v>57.42499320000001</v>
      </c>
      <c r="K1534" s="13">
        <f>0.5*(1.225*'Vehicle Data'!B$9*'Vehicle Data'!B$7*'WLTP Calculations'!F1534)</f>
        <v>7.543305000000001</v>
      </c>
      <c r="L1534" s="13">
        <f t="shared" si="307"/>
        <v>-6.1049285133333797E-2</v>
      </c>
      <c r="M1534" s="13">
        <f t="shared" si="308"/>
        <v>-1.0547959820259341</v>
      </c>
      <c r="N1534" s="13">
        <f t="shared" si="309"/>
        <v>-0.66688458564769115</v>
      </c>
      <c r="O1534" s="13">
        <f t="shared" si="301"/>
        <v>0</v>
      </c>
      <c r="P1534" s="13">
        <f t="shared" si="302"/>
        <v>-36.01176762497532</v>
      </c>
      <c r="Q1534" s="9">
        <f t="shared" si="310"/>
        <v>284554.39447349706</v>
      </c>
      <c r="R1534" s="9">
        <f t="shared" si="303"/>
        <v>284.55439447349704</v>
      </c>
      <c r="S1534" s="9">
        <f t="shared" si="311"/>
        <v>98895.63191587117</v>
      </c>
      <c r="T1534" s="38">
        <f t="shared" si="304"/>
        <v>98.895631915871164</v>
      </c>
      <c r="U1534" s="38">
        <f t="shared" si="305"/>
        <v>6428.216074531626</v>
      </c>
      <c r="V1534" s="34"/>
      <c r="W1534" s="34"/>
      <c r="X1534" s="34"/>
      <c r="Y1534" s="34"/>
      <c r="Z1534" s="34"/>
      <c r="AA1534" s="34"/>
      <c r="AB1534" s="34"/>
      <c r="AC1534" s="34"/>
      <c r="AD1534" s="34"/>
      <c r="AE1534" s="34"/>
      <c r="AF1534" s="34"/>
      <c r="AG1534" s="34"/>
    </row>
    <row r="1535" spans="2:33" x14ac:dyDescent="0.75">
      <c r="B1535" s="7" t="s">
        <v>11</v>
      </c>
      <c r="C1535" s="7">
        <v>1531</v>
      </c>
      <c r="D1535" s="7">
        <v>54</v>
      </c>
      <c r="E1535" s="7">
        <f t="shared" si="299"/>
        <v>16.916666666666664</v>
      </c>
      <c r="F1535" s="13">
        <v>60.9</v>
      </c>
      <c r="G1535" s="13">
        <f t="shared" si="306"/>
        <v>-0.27777777777777857</v>
      </c>
      <c r="H1535" s="13">
        <f t="shared" si="300"/>
        <v>-1</v>
      </c>
      <c r="I1535" s="13">
        <f>'Vehicle Data'!$B$6*'WLTP Calculations'!G1535</f>
        <v>-81.301666666666904</v>
      </c>
      <c r="J1535" s="13">
        <f>'Vehicle Data'!$B$6*9.81*'Vehicle Data'!$B$8</f>
        <v>57.42499320000001</v>
      </c>
      <c r="K1535" s="13">
        <f>0.5*(1.225*'Vehicle Data'!B$9*'Vehicle Data'!B$7*'WLTP Calculations'!F1535)</f>
        <v>7.3856475000000001</v>
      </c>
      <c r="L1535" s="13">
        <f t="shared" si="307"/>
        <v>-1.6491025966666892E-2</v>
      </c>
      <c r="M1535" s="13">
        <f t="shared" si="308"/>
        <v>-0.2789731892694482</v>
      </c>
      <c r="N1535" s="13">
        <f t="shared" si="309"/>
        <v>9.5795056981946958E-2</v>
      </c>
      <c r="O1535" s="13">
        <f t="shared" si="301"/>
        <v>5.2687281340070831</v>
      </c>
      <c r="P1535" s="13">
        <f t="shared" si="302"/>
        <v>0</v>
      </c>
      <c r="Q1535" s="9">
        <f t="shared" si="310"/>
        <v>284559.66320163105</v>
      </c>
      <c r="R1535" s="9">
        <f t="shared" si="303"/>
        <v>284.55966320163105</v>
      </c>
      <c r="S1535" s="9">
        <f t="shared" si="311"/>
        <v>98895.63191587117</v>
      </c>
      <c r="T1535" s="38">
        <f t="shared" si="304"/>
        <v>98.895631915871164</v>
      </c>
      <c r="U1535" s="38">
        <f t="shared" si="305"/>
        <v>6428.216074531626</v>
      </c>
      <c r="V1535" s="34"/>
      <c r="W1535" s="34"/>
      <c r="X1535" s="34"/>
      <c r="Y1535" s="34"/>
      <c r="Z1535" s="34"/>
      <c r="AA1535" s="34"/>
      <c r="AB1535" s="34"/>
      <c r="AC1535" s="34"/>
      <c r="AD1535" s="34"/>
      <c r="AE1535" s="34"/>
      <c r="AF1535" s="34"/>
      <c r="AG1535" s="34"/>
    </row>
    <row r="1536" spans="2:33" x14ac:dyDescent="0.75">
      <c r="B1536" s="7" t="s">
        <v>11</v>
      </c>
      <c r="C1536" s="7">
        <v>1532</v>
      </c>
      <c r="D1536" s="7">
        <v>55</v>
      </c>
      <c r="E1536" s="7">
        <f t="shared" si="299"/>
        <v>16.722222222222221</v>
      </c>
      <c r="F1536" s="13">
        <v>60.2</v>
      </c>
      <c r="G1536" s="13">
        <f t="shared" si="306"/>
        <v>-0.12499999999999822</v>
      </c>
      <c r="H1536" s="13">
        <f t="shared" si="300"/>
        <v>-0.44999999999999929</v>
      </c>
      <c r="I1536" s="13">
        <f>'Vehicle Data'!$B$6*'WLTP Calculations'!G1536</f>
        <v>-36.585749999999486</v>
      </c>
      <c r="J1536" s="13">
        <f>'Vehicle Data'!$B$6*9.81*'Vehicle Data'!$B$8</f>
        <v>57.42499320000001</v>
      </c>
      <c r="K1536" s="13">
        <f>0.5*(1.225*'Vehicle Data'!B$9*'Vehicle Data'!B$7*'WLTP Calculations'!F1536)</f>
        <v>7.3007550000000005</v>
      </c>
      <c r="L1536" s="13">
        <f t="shared" si="307"/>
        <v>2.8139998200000526E-2</v>
      </c>
      <c r="M1536" s="13">
        <f t="shared" si="308"/>
        <v>0.47056330323334211</v>
      </c>
      <c r="N1536" s="13">
        <f t="shared" si="309"/>
        <v>0.84221215050556197</v>
      </c>
      <c r="O1536" s="13">
        <f t="shared" si="301"/>
        <v>47.163880428311472</v>
      </c>
      <c r="P1536" s="13">
        <f t="shared" si="302"/>
        <v>0</v>
      </c>
      <c r="Q1536" s="9">
        <f t="shared" si="310"/>
        <v>284606.82708205935</v>
      </c>
      <c r="R1536" s="9">
        <f t="shared" si="303"/>
        <v>284.60682708205934</v>
      </c>
      <c r="S1536" s="9">
        <f t="shared" si="311"/>
        <v>98895.63191587117</v>
      </c>
      <c r="T1536" s="38">
        <f t="shared" si="304"/>
        <v>98.895631915871164</v>
      </c>
      <c r="U1536" s="38">
        <f t="shared" si="305"/>
        <v>6428.216074531626</v>
      </c>
      <c r="V1536" s="34"/>
      <c r="W1536" s="34"/>
      <c r="X1536" s="34"/>
      <c r="Y1536" s="34"/>
      <c r="Z1536" s="34"/>
      <c r="AA1536" s="34"/>
      <c r="AB1536" s="34"/>
      <c r="AC1536" s="34"/>
      <c r="AD1536" s="34"/>
      <c r="AE1536" s="34"/>
      <c r="AF1536" s="34"/>
      <c r="AG1536" s="34"/>
    </row>
    <row r="1537" spans="2:33" x14ac:dyDescent="0.75">
      <c r="B1537" s="7" t="s">
        <v>11</v>
      </c>
      <c r="C1537" s="7">
        <v>1533</v>
      </c>
      <c r="D1537" s="7">
        <v>56</v>
      </c>
      <c r="E1537" s="7">
        <f t="shared" si="299"/>
        <v>16.666666666666668</v>
      </c>
      <c r="F1537" s="13">
        <v>60</v>
      </c>
      <c r="G1537" s="13">
        <f t="shared" si="306"/>
        <v>2.7777777777778567E-2</v>
      </c>
      <c r="H1537" s="13">
        <f t="shared" si="300"/>
        <v>9.9999999999997868E-2</v>
      </c>
      <c r="I1537" s="13">
        <f>'Vehicle Data'!$B$6*'WLTP Calculations'!G1537</f>
        <v>8.1301666666668986</v>
      </c>
      <c r="J1537" s="13">
        <f>'Vehicle Data'!$B$6*9.81*'Vehicle Data'!$B$8</f>
        <v>57.42499320000001</v>
      </c>
      <c r="K1537" s="13">
        <f>0.5*(1.225*'Vehicle Data'!B$9*'Vehicle Data'!B$7*'WLTP Calculations'!F1537)</f>
        <v>7.2765000000000004</v>
      </c>
      <c r="L1537" s="13">
        <f t="shared" si="307"/>
        <v>7.2831659866666912E-2</v>
      </c>
      <c r="M1537" s="13">
        <f t="shared" si="308"/>
        <v>1.2138609977777819</v>
      </c>
      <c r="N1537" s="13">
        <f t="shared" si="309"/>
        <v>1.6275325349925911</v>
      </c>
      <c r="O1537" s="13">
        <f t="shared" si="301"/>
        <v>92.769354494577698</v>
      </c>
      <c r="P1537" s="13">
        <f t="shared" si="302"/>
        <v>0</v>
      </c>
      <c r="Q1537" s="9">
        <f t="shared" si="310"/>
        <v>284699.59643655393</v>
      </c>
      <c r="R1537" s="9">
        <f t="shared" si="303"/>
        <v>284.69959643655392</v>
      </c>
      <c r="S1537" s="9">
        <f t="shared" si="311"/>
        <v>98895.63191587117</v>
      </c>
      <c r="T1537" s="38">
        <f t="shared" si="304"/>
        <v>98.895631915871164</v>
      </c>
      <c r="U1537" s="38">
        <f t="shared" si="305"/>
        <v>6428.216074531626</v>
      </c>
      <c r="V1537" s="34"/>
      <c r="W1537" s="34"/>
      <c r="X1537" s="34"/>
      <c r="Y1537" s="34"/>
      <c r="Z1537" s="34"/>
      <c r="AA1537" s="34"/>
      <c r="AB1537" s="34"/>
      <c r="AC1537" s="34"/>
      <c r="AD1537" s="34"/>
      <c r="AE1537" s="34"/>
      <c r="AF1537" s="34"/>
      <c r="AG1537" s="34"/>
    </row>
    <row r="1538" spans="2:33" x14ac:dyDescent="0.75">
      <c r="B1538" s="7" t="s">
        <v>11</v>
      </c>
      <c r="C1538" s="7">
        <v>1534</v>
      </c>
      <c r="D1538" s="7">
        <v>57</v>
      </c>
      <c r="E1538" s="7">
        <f t="shared" si="299"/>
        <v>16.777777777777779</v>
      </c>
      <c r="F1538" s="13">
        <v>60.4</v>
      </c>
      <c r="G1538" s="13">
        <f t="shared" si="306"/>
        <v>0.19444444444444287</v>
      </c>
      <c r="H1538" s="13">
        <f t="shared" si="300"/>
        <v>0.69999999999999929</v>
      </c>
      <c r="I1538" s="13">
        <f>'Vehicle Data'!$B$6*'WLTP Calculations'!G1538</f>
        <v>56.911166666666212</v>
      </c>
      <c r="J1538" s="13">
        <f>'Vehicle Data'!$B$6*9.81*'Vehicle Data'!$B$8</f>
        <v>57.42499320000001</v>
      </c>
      <c r="K1538" s="13">
        <f>0.5*(1.225*'Vehicle Data'!B$9*'Vehicle Data'!B$7*'WLTP Calculations'!F1538)</f>
        <v>7.3250100000000007</v>
      </c>
      <c r="L1538" s="13">
        <f t="shared" si="307"/>
        <v>0.12166116986666622</v>
      </c>
      <c r="M1538" s="13">
        <f t="shared" si="308"/>
        <v>2.0412040722074001</v>
      </c>
      <c r="N1538" s="13">
        <f t="shared" si="309"/>
        <v>2.5444614455685155</v>
      </c>
      <c r="O1538" s="13">
        <f t="shared" si="301"/>
        <v>147.5787638429739</v>
      </c>
      <c r="P1538" s="13">
        <f t="shared" si="302"/>
        <v>0</v>
      </c>
      <c r="Q1538" s="9">
        <f t="shared" si="310"/>
        <v>284847.17520039692</v>
      </c>
      <c r="R1538" s="9">
        <f t="shared" si="303"/>
        <v>284.84717520039692</v>
      </c>
      <c r="S1538" s="9">
        <f t="shared" si="311"/>
        <v>98895.63191587117</v>
      </c>
      <c r="T1538" s="38">
        <f t="shared" si="304"/>
        <v>98.895631915871164</v>
      </c>
      <c r="U1538" s="38">
        <f t="shared" si="305"/>
        <v>6428.216074531626</v>
      </c>
      <c r="V1538" s="34"/>
      <c r="W1538" s="34"/>
      <c r="X1538" s="34"/>
      <c r="Y1538" s="34"/>
      <c r="Z1538" s="34"/>
      <c r="AA1538" s="34"/>
      <c r="AB1538" s="34"/>
      <c r="AC1538" s="34"/>
      <c r="AD1538" s="34"/>
      <c r="AE1538" s="34"/>
      <c r="AF1538" s="34"/>
      <c r="AG1538" s="34"/>
    </row>
    <row r="1539" spans="2:33" x14ac:dyDescent="0.75">
      <c r="B1539" s="7" t="s">
        <v>11</v>
      </c>
      <c r="C1539" s="7">
        <v>1535</v>
      </c>
      <c r="D1539" s="7">
        <v>58</v>
      </c>
      <c r="E1539" s="7">
        <f t="shared" si="299"/>
        <v>17.055555555555554</v>
      </c>
      <c r="F1539" s="13">
        <v>61.4</v>
      </c>
      <c r="G1539" s="13">
        <f t="shared" si="306"/>
        <v>0.38888888888888928</v>
      </c>
      <c r="H1539" s="13">
        <f t="shared" si="300"/>
        <v>1.4000000000000021</v>
      </c>
      <c r="I1539" s="13">
        <f>'Vehicle Data'!$B$6*'WLTP Calculations'!G1539</f>
        <v>113.82233333333346</v>
      </c>
      <c r="J1539" s="13">
        <f>'Vehicle Data'!$B$6*9.81*'Vehicle Data'!$B$8</f>
        <v>57.42499320000001</v>
      </c>
      <c r="K1539" s="13">
        <f>0.5*(1.225*'Vehicle Data'!B$9*'Vehicle Data'!B$7*'WLTP Calculations'!F1539)</f>
        <v>7.4462850000000005</v>
      </c>
      <c r="L1539" s="13">
        <f t="shared" si="307"/>
        <v>0.17869361153333346</v>
      </c>
      <c r="M1539" s="13">
        <f t="shared" si="308"/>
        <v>3.0477188189296314</v>
      </c>
      <c r="N1539" s="13">
        <f t="shared" si="309"/>
        <v>3.5938619408870398</v>
      </c>
      <c r="O1539" s="13">
        <f t="shared" si="301"/>
        <v>212.03785451233534</v>
      </c>
      <c r="P1539" s="13">
        <f t="shared" si="302"/>
        <v>0</v>
      </c>
      <c r="Q1539" s="9">
        <f t="shared" si="310"/>
        <v>285059.21305490925</v>
      </c>
      <c r="R1539" s="9">
        <f t="shared" si="303"/>
        <v>285.05921305490926</v>
      </c>
      <c r="S1539" s="9">
        <f t="shared" si="311"/>
        <v>98895.63191587117</v>
      </c>
      <c r="T1539" s="38">
        <f t="shared" si="304"/>
        <v>98.895631915871164</v>
      </c>
      <c r="U1539" s="38">
        <f t="shared" si="305"/>
        <v>6428.216074531626</v>
      </c>
      <c r="V1539" s="34"/>
      <c r="W1539" s="34"/>
      <c r="X1539" s="34"/>
      <c r="Y1539" s="34"/>
      <c r="Z1539" s="34"/>
      <c r="AA1539" s="34"/>
      <c r="AB1539" s="34"/>
      <c r="AC1539" s="34"/>
      <c r="AD1539" s="34"/>
      <c r="AE1539" s="34"/>
      <c r="AF1539" s="34"/>
      <c r="AG1539" s="34"/>
    </row>
    <row r="1540" spans="2:33" x14ac:dyDescent="0.75">
      <c r="B1540" s="7" t="s">
        <v>11</v>
      </c>
      <c r="C1540" s="7">
        <v>1536</v>
      </c>
      <c r="D1540" s="7">
        <v>59</v>
      </c>
      <c r="E1540" s="7">
        <f t="shared" ref="E1540:E1603" si="312">F1540/3.6</f>
        <v>17.555555555555557</v>
      </c>
      <c r="F1540" s="13">
        <v>63.2</v>
      </c>
      <c r="G1540" s="13">
        <f t="shared" si="306"/>
        <v>0.58333333333333393</v>
      </c>
      <c r="H1540" s="13">
        <f t="shared" si="300"/>
        <v>2.0999999999999979</v>
      </c>
      <c r="I1540" s="13">
        <f>'Vehicle Data'!$B$6*'WLTP Calculations'!G1540</f>
        <v>170.73350000000019</v>
      </c>
      <c r="J1540" s="13">
        <f>'Vehicle Data'!$B$6*9.81*'Vehicle Data'!$B$8</f>
        <v>57.42499320000001</v>
      </c>
      <c r="K1540" s="13">
        <f>0.5*(1.225*'Vehicle Data'!B$9*'Vehicle Data'!B$7*'WLTP Calculations'!F1540)</f>
        <v>7.6645800000000008</v>
      </c>
      <c r="L1540" s="13">
        <f t="shared" si="307"/>
        <v>0.23582307320000021</v>
      </c>
      <c r="M1540" s="13">
        <f t="shared" si="308"/>
        <v>4.1400050628444482</v>
      </c>
      <c r="N1540" s="13">
        <f t="shared" si="309"/>
        <v>4.5916388931703711</v>
      </c>
      <c r="O1540" s="13">
        <f t="shared" si="301"/>
        <v>275.49833359022227</v>
      </c>
      <c r="P1540" s="13">
        <f t="shared" si="302"/>
        <v>0</v>
      </c>
      <c r="Q1540" s="9">
        <f t="shared" si="310"/>
        <v>285334.71138849948</v>
      </c>
      <c r="R1540" s="9">
        <f t="shared" si="303"/>
        <v>285.3347113884995</v>
      </c>
      <c r="S1540" s="9">
        <f t="shared" si="311"/>
        <v>98895.63191587117</v>
      </c>
      <c r="T1540" s="38">
        <f t="shared" si="304"/>
        <v>98.895631915871164</v>
      </c>
      <c r="U1540" s="38">
        <f t="shared" si="305"/>
        <v>6428.216074531626</v>
      </c>
      <c r="V1540" s="34"/>
      <c r="W1540" s="34"/>
      <c r="X1540" s="34"/>
      <c r="Y1540" s="34"/>
      <c r="Z1540" s="34"/>
      <c r="AA1540" s="34"/>
      <c r="AB1540" s="34"/>
      <c r="AC1540" s="34"/>
      <c r="AD1540" s="34"/>
      <c r="AE1540" s="34"/>
      <c r="AF1540" s="34"/>
      <c r="AG1540" s="34"/>
    </row>
    <row r="1541" spans="2:33" x14ac:dyDescent="0.75">
      <c r="B1541" s="7" t="s">
        <v>11</v>
      </c>
      <c r="C1541" s="7">
        <v>1537</v>
      </c>
      <c r="D1541" s="7">
        <v>60</v>
      </c>
      <c r="E1541" s="7">
        <f t="shared" si="312"/>
        <v>18.222222222222221</v>
      </c>
      <c r="F1541" s="13">
        <v>65.599999999999994</v>
      </c>
      <c r="G1541" s="13">
        <f t="shared" si="306"/>
        <v>0.72222222222222143</v>
      </c>
      <c r="H1541" s="13">
        <f t="shared" ref="H1541:H1604" si="313">($F1542-$F1540)/2</f>
        <v>2.6000000000000014</v>
      </c>
      <c r="I1541" s="13">
        <f>'Vehicle Data'!$B$6*'WLTP Calculations'!G1541</f>
        <v>211.38433333333313</v>
      </c>
      <c r="J1541" s="13">
        <f>'Vehicle Data'!$B$6*9.81*'Vehicle Data'!$B$8</f>
        <v>57.42499320000001</v>
      </c>
      <c r="K1541" s="13">
        <f>0.5*(1.225*'Vehicle Data'!B$9*'Vehicle Data'!B$7*'WLTP Calculations'!F1541)</f>
        <v>7.9556399999999998</v>
      </c>
      <c r="L1541" s="13">
        <f t="shared" si="307"/>
        <v>0.27676496653333316</v>
      </c>
      <c r="M1541" s="13">
        <f t="shared" si="308"/>
        <v>5.0432727234962931</v>
      </c>
      <c r="N1541" s="13">
        <f t="shared" si="309"/>
        <v>5.4630757921481443</v>
      </c>
      <c r="O1541" s="13">
        <f t="shared" ref="O1541:O1604" si="314">IF((M1541 + M1542) / 2 &gt; 0, ((M1541 + M1542) / 2) * D1542, 0)</f>
        <v>333.24762332103683</v>
      </c>
      <c r="P1541" s="13">
        <f t="shared" ref="P1541:P1604" si="315">IF((M1541 + M1542) / 2 &lt; 0, ((M1541 + M1542) / 2) * D1542, 0)</f>
        <v>0</v>
      </c>
      <c r="Q1541" s="9">
        <f t="shared" si="310"/>
        <v>285667.95901182049</v>
      </c>
      <c r="R1541" s="9">
        <f t="shared" ref="R1541:R1604" si="316">Q1541/1000</f>
        <v>285.66795901182047</v>
      </c>
      <c r="S1541" s="9">
        <f t="shared" si="311"/>
        <v>98895.63191587117</v>
      </c>
      <c r="T1541" s="38">
        <f t="shared" ref="T1541:T1604" si="317">S1541/1000</f>
        <v>98.895631915871164</v>
      </c>
      <c r="U1541" s="38">
        <f t="shared" ref="U1541:U1604" si="318">T1541*X$4</f>
        <v>6428.216074531626</v>
      </c>
      <c r="V1541" s="34"/>
      <c r="W1541" s="34"/>
      <c r="X1541" s="34"/>
      <c r="Y1541" s="34"/>
      <c r="Z1541" s="34"/>
      <c r="AA1541" s="34"/>
      <c r="AB1541" s="34"/>
      <c r="AC1541" s="34"/>
      <c r="AD1541" s="34"/>
      <c r="AE1541" s="34"/>
      <c r="AF1541" s="34"/>
      <c r="AG1541" s="34"/>
    </row>
    <row r="1542" spans="2:33" x14ac:dyDescent="0.75">
      <c r="B1542" s="7" t="s">
        <v>11</v>
      </c>
      <c r="C1542" s="7">
        <v>1538</v>
      </c>
      <c r="D1542" s="7">
        <v>61</v>
      </c>
      <c r="E1542" s="7">
        <f t="shared" si="312"/>
        <v>19</v>
      </c>
      <c r="F1542" s="13">
        <v>68.400000000000006</v>
      </c>
      <c r="G1542" s="13">
        <f t="shared" ref="G1542:G1605" si="319">($E1543-$E1541)/2</f>
        <v>0.83333333333333215</v>
      </c>
      <c r="H1542" s="13">
        <f t="shared" si="313"/>
        <v>3</v>
      </c>
      <c r="I1542" s="13">
        <f>'Vehicle Data'!$B$6*'WLTP Calculations'!G1542</f>
        <v>243.90499999999969</v>
      </c>
      <c r="J1542" s="13">
        <f>'Vehicle Data'!$B$6*9.81*'Vehicle Data'!$B$8</f>
        <v>57.42499320000001</v>
      </c>
      <c r="K1542" s="13">
        <f>0.5*(1.225*'Vehicle Data'!B$9*'Vehicle Data'!B$7*'WLTP Calculations'!F1542)</f>
        <v>8.2952100000000009</v>
      </c>
      <c r="L1542" s="13">
        <f t="shared" ref="L1542:L1605" si="320">(I1542+J1542+K1542)/1000</f>
        <v>0.3096252031999997</v>
      </c>
      <c r="M1542" s="13">
        <f t="shared" ref="M1542:M1605" si="321">(L1542*E1542)</f>
        <v>5.8828788607999947</v>
      </c>
      <c r="N1542" s="13">
        <f t="shared" ref="N1542:N1605" si="322">(((M1542+M1543)/2)*(C1543-C1542))</f>
        <v>6.2264742790740737</v>
      </c>
      <c r="O1542" s="13">
        <f t="shared" si="314"/>
        <v>386.04140530259258</v>
      </c>
      <c r="P1542" s="13">
        <f t="shared" si="315"/>
        <v>0</v>
      </c>
      <c r="Q1542" s="9">
        <f t="shared" ref="Q1542:Q1605" si="323">(Q1541+O1542)</f>
        <v>286054.00041712308</v>
      </c>
      <c r="R1542" s="9">
        <f t="shared" si="316"/>
        <v>286.05400041712306</v>
      </c>
      <c r="S1542" s="9">
        <f t="shared" ref="S1542:T1605" si="324">S1541+(P1542*-1)</f>
        <v>98895.63191587117</v>
      </c>
      <c r="T1542" s="38">
        <f t="shared" si="317"/>
        <v>98.895631915871164</v>
      </c>
      <c r="U1542" s="38">
        <f t="shared" si="318"/>
        <v>6428.216074531626</v>
      </c>
      <c r="V1542" s="34"/>
      <c r="W1542" s="34"/>
      <c r="X1542" s="34"/>
      <c r="Y1542" s="34"/>
      <c r="Z1542" s="34"/>
      <c r="AA1542" s="34"/>
      <c r="AB1542" s="34"/>
      <c r="AC1542" s="34"/>
      <c r="AD1542" s="34"/>
      <c r="AE1542" s="34"/>
      <c r="AF1542" s="34"/>
      <c r="AG1542" s="34"/>
    </row>
    <row r="1543" spans="2:33" x14ac:dyDescent="0.75">
      <c r="B1543" s="7" t="s">
        <v>11</v>
      </c>
      <c r="C1543" s="7">
        <v>1539</v>
      </c>
      <c r="D1543" s="7">
        <v>62</v>
      </c>
      <c r="E1543" s="7">
        <f t="shared" si="312"/>
        <v>19.888888888888886</v>
      </c>
      <c r="F1543" s="13">
        <v>71.599999999999994</v>
      </c>
      <c r="G1543" s="13">
        <f t="shared" si="319"/>
        <v>0.90277777777777857</v>
      </c>
      <c r="H1543" s="13">
        <f t="shared" si="313"/>
        <v>3.25</v>
      </c>
      <c r="I1543" s="13">
        <f>'Vehicle Data'!$B$6*'WLTP Calculations'!G1543</f>
        <v>264.23041666666694</v>
      </c>
      <c r="J1543" s="13">
        <f>'Vehicle Data'!$B$6*9.81*'Vehicle Data'!$B$8</f>
        <v>57.42499320000001</v>
      </c>
      <c r="K1543" s="13">
        <f>0.5*(1.225*'Vehicle Data'!B$9*'Vehicle Data'!B$7*'WLTP Calculations'!F1543)</f>
        <v>8.6832899999999995</v>
      </c>
      <c r="L1543" s="13">
        <f t="shared" si="320"/>
        <v>0.33033869986666697</v>
      </c>
      <c r="M1543" s="13">
        <f t="shared" si="321"/>
        <v>6.5700696973481536</v>
      </c>
      <c r="N1543" s="13">
        <f t="shared" si="322"/>
        <v>6.8525026801689908</v>
      </c>
      <c r="O1543" s="13">
        <f t="shared" si="314"/>
        <v>431.70766885064643</v>
      </c>
      <c r="P1543" s="13">
        <f t="shared" si="315"/>
        <v>0</v>
      </c>
      <c r="Q1543" s="9">
        <f t="shared" si="323"/>
        <v>286485.70808597375</v>
      </c>
      <c r="R1543" s="9">
        <f t="shared" si="316"/>
        <v>286.48570808597373</v>
      </c>
      <c r="S1543" s="9">
        <f t="shared" si="324"/>
        <v>98895.63191587117</v>
      </c>
      <c r="T1543" s="38">
        <f t="shared" si="317"/>
        <v>98.895631915871164</v>
      </c>
      <c r="U1543" s="38">
        <f t="shared" si="318"/>
        <v>6428.216074531626</v>
      </c>
      <c r="V1543" s="34"/>
      <c r="W1543" s="34"/>
      <c r="X1543" s="34"/>
      <c r="Y1543" s="34"/>
      <c r="Z1543" s="34"/>
      <c r="AA1543" s="34"/>
      <c r="AB1543" s="34"/>
      <c r="AC1543" s="34"/>
      <c r="AD1543" s="34"/>
      <c r="AE1543" s="34"/>
      <c r="AF1543" s="34"/>
      <c r="AG1543" s="34"/>
    </row>
    <row r="1544" spans="2:33" x14ac:dyDescent="0.75">
      <c r="B1544" s="7" t="s">
        <v>11</v>
      </c>
      <c r="C1544" s="7">
        <v>1540</v>
      </c>
      <c r="D1544" s="7">
        <v>63</v>
      </c>
      <c r="E1544" s="7">
        <f t="shared" si="312"/>
        <v>20.805555555555557</v>
      </c>
      <c r="F1544" s="13">
        <v>74.900000000000006</v>
      </c>
      <c r="G1544" s="13">
        <f t="shared" si="319"/>
        <v>0.94444444444444642</v>
      </c>
      <c r="H1544" s="13">
        <f t="shared" si="313"/>
        <v>3.4000000000000057</v>
      </c>
      <c r="I1544" s="13">
        <f>'Vehicle Data'!$B$6*'WLTP Calculations'!G1544</f>
        <v>276.42566666666727</v>
      </c>
      <c r="J1544" s="13">
        <f>'Vehicle Data'!$B$6*9.81*'Vehicle Data'!$B$8</f>
        <v>57.42499320000001</v>
      </c>
      <c r="K1544" s="13">
        <f>0.5*(1.225*'Vehicle Data'!B$9*'Vehicle Data'!B$7*'WLTP Calculations'!F1544)</f>
        <v>9.0834975000000018</v>
      </c>
      <c r="L1544" s="13">
        <f t="shared" si="320"/>
        <v>0.34293415736666732</v>
      </c>
      <c r="M1544" s="13">
        <f t="shared" si="321"/>
        <v>7.1349356629898288</v>
      </c>
      <c r="N1544" s="13">
        <f t="shared" si="322"/>
        <v>7.3505259330060237</v>
      </c>
      <c r="O1544" s="13">
        <f t="shared" si="314"/>
        <v>470.43365971238552</v>
      </c>
      <c r="P1544" s="13">
        <f t="shared" si="315"/>
        <v>0</v>
      </c>
      <c r="Q1544" s="9">
        <f t="shared" si="323"/>
        <v>286956.14174568612</v>
      </c>
      <c r="R1544" s="9">
        <f t="shared" si="316"/>
        <v>286.95614174568612</v>
      </c>
      <c r="S1544" s="9">
        <f t="shared" si="324"/>
        <v>98895.63191587117</v>
      </c>
      <c r="T1544" s="38">
        <f t="shared" si="317"/>
        <v>98.895631915871164</v>
      </c>
      <c r="U1544" s="38">
        <f t="shared" si="318"/>
        <v>6428.216074531626</v>
      </c>
      <c r="V1544" s="34"/>
      <c r="W1544" s="34"/>
      <c r="X1544" s="34"/>
      <c r="Y1544" s="34"/>
      <c r="Z1544" s="34"/>
      <c r="AA1544" s="34"/>
      <c r="AB1544" s="34"/>
      <c r="AC1544" s="34"/>
      <c r="AD1544" s="34"/>
      <c r="AE1544" s="34"/>
      <c r="AF1544" s="34"/>
      <c r="AG1544" s="34"/>
    </row>
    <row r="1545" spans="2:33" x14ac:dyDescent="0.75">
      <c r="B1545" s="7" t="s">
        <v>11</v>
      </c>
      <c r="C1545" s="7">
        <v>1541</v>
      </c>
      <c r="D1545" s="7">
        <v>64</v>
      </c>
      <c r="E1545" s="7">
        <f t="shared" si="312"/>
        <v>21.777777777777779</v>
      </c>
      <c r="F1545" s="13">
        <v>78.400000000000006</v>
      </c>
      <c r="G1545" s="13">
        <f t="shared" si="319"/>
        <v>0.95833333333333215</v>
      </c>
      <c r="H1545" s="13">
        <f t="shared" si="313"/>
        <v>3.4499999999999957</v>
      </c>
      <c r="I1545" s="13">
        <f>'Vehicle Data'!$B$6*'WLTP Calculations'!G1545</f>
        <v>280.49074999999971</v>
      </c>
      <c r="J1545" s="13">
        <f>'Vehicle Data'!$B$6*9.81*'Vehicle Data'!$B$8</f>
        <v>57.42499320000001</v>
      </c>
      <c r="K1545" s="13">
        <f>0.5*(1.225*'Vehicle Data'!B$9*'Vehicle Data'!B$7*'WLTP Calculations'!F1545)</f>
        <v>9.5079600000000006</v>
      </c>
      <c r="L1545" s="13">
        <f t="shared" si="320"/>
        <v>0.34742370319999977</v>
      </c>
      <c r="M1545" s="13">
        <f t="shared" si="321"/>
        <v>7.5661162030222178</v>
      </c>
      <c r="N1545" s="13">
        <f t="shared" si="322"/>
        <v>7.5501265262462978</v>
      </c>
      <c r="O1545" s="13">
        <f t="shared" si="314"/>
        <v>490.75822420600934</v>
      </c>
      <c r="P1545" s="13">
        <f t="shared" si="315"/>
        <v>0</v>
      </c>
      <c r="Q1545" s="9">
        <f t="shared" si="323"/>
        <v>287446.89996989211</v>
      </c>
      <c r="R1545" s="9">
        <f t="shared" si="316"/>
        <v>287.44689996989212</v>
      </c>
      <c r="S1545" s="9">
        <f t="shared" si="324"/>
        <v>98895.63191587117</v>
      </c>
      <c r="T1545" s="38">
        <f t="shared" si="317"/>
        <v>98.895631915871164</v>
      </c>
      <c r="U1545" s="38">
        <f t="shared" si="318"/>
        <v>6428.216074531626</v>
      </c>
      <c r="V1545" s="34"/>
      <c r="W1545" s="34"/>
      <c r="X1545" s="34"/>
      <c r="Y1545" s="34"/>
      <c r="Z1545" s="34"/>
      <c r="AA1545" s="34"/>
      <c r="AB1545" s="34"/>
      <c r="AC1545" s="34"/>
      <c r="AD1545" s="34"/>
      <c r="AE1545" s="34"/>
      <c r="AF1545" s="34"/>
      <c r="AG1545" s="34"/>
    </row>
    <row r="1546" spans="2:33" x14ac:dyDescent="0.75">
      <c r="B1546" s="7" t="s">
        <v>11</v>
      </c>
      <c r="C1546" s="7">
        <v>1542</v>
      </c>
      <c r="D1546" s="7">
        <v>65</v>
      </c>
      <c r="E1546" s="7">
        <f t="shared" si="312"/>
        <v>22.722222222222221</v>
      </c>
      <c r="F1546" s="13">
        <v>81.8</v>
      </c>
      <c r="G1546" s="13">
        <f t="shared" si="319"/>
        <v>0.90277777777777857</v>
      </c>
      <c r="H1546" s="13">
        <f t="shared" si="313"/>
        <v>3.25</v>
      </c>
      <c r="I1546" s="13">
        <f>'Vehicle Data'!$B$6*'WLTP Calculations'!G1546</f>
        <v>264.23041666666694</v>
      </c>
      <c r="J1546" s="13">
        <f>'Vehicle Data'!$B$6*9.81*'Vehicle Data'!$B$8</f>
        <v>57.42499320000001</v>
      </c>
      <c r="K1546" s="13">
        <f>0.5*(1.225*'Vehicle Data'!B$9*'Vehicle Data'!B$7*'WLTP Calculations'!F1546)</f>
        <v>9.9202949999999994</v>
      </c>
      <c r="L1546" s="13">
        <f t="shared" si="320"/>
        <v>0.33157570486666699</v>
      </c>
      <c r="M1546" s="13">
        <f t="shared" si="321"/>
        <v>7.5341368494703778</v>
      </c>
      <c r="N1546" s="13">
        <f t="shared" si="322"/>
        <v>7.2499247491004706</v>
      </c>
      <c r="O1546" s="13">
        <f t="shared" si="314"/>
        <v>478.49503344063106</v>
      </c>
      <c r="P1546" s="13">
        <f t="shared" si="315"/>
        <v>0</v>
      </c>
      <c r="Q1546" s="9">
        <f t="shared" si="323"/>
        <v>287925.39500333276</v>
      </c>
      <c r="R1546" s="9">
        <f t="shared" si="316"/>
        <v>287.92539500333277</v>
      </c>
      <c r="S1546" s="9">
        <f t="shared" si="324"/>
        <v>98895.63191587117</v>
      </c>
      <c r="T1546" s="38">
        <f t="shared" si="317"/>
        <v>98.895631915871164</v>
      </c>
      <c r="U1546" s="38">
        <f t="shared" si="318"/>
        <v>6428.216074531626</v>
      </c>
      <c r="V1546" s="34"/>
      <c r="W1546" s="34"/>
      <c r="X1546" s="34"/>
      <c r="Y1546" s="34"/>
      <c r="Z1546" s="34"/>
      <c r="AA1546" s="34"/>
      <c r="AB1546" s="34"/>
      <c r="AC1546" s="34"/>
      <c r="AD1546" s="34"/>
      <c r="AE1546" s="34"/>
      <c r="AF1546" s="34"/>
      <c r="AG1546" s="34"/>
    </row>
    <row r="1547" spans="2:33" x14ac:dyDescent="0.75">
      <c r="B1547" s="7" t="s">
        <v>11</v>
      </c>
      <c r="C1547" s="7">
        <v>1543</v>
      </c>
      <c r="D1547" s="7">
        <v>66</v>
      </c>
      <c r="E1547" s="7">
        <f t="shared" si="312"/>
        <v>23.583333333333336</v>
      </c>
      <c r="F1547" s="13">
        <v>84.9</v>
      </c>
      <c r="G1547" s="13">
        <f t="shared" si="319"/>
        <v>0.77777777777777857</v>
      </c>
      <c r="H1547" s="13">
        <f t="shared" si="313"/>
        <v>2.8000000000000043</v>
      </c>
      <c r="I1547" s="13">
        <f>'Vehicle Data'!$B$6*'WLTP Calculations'!G1547</f>
        <v>227.64466666666692</v>
      </c>
      <c r="J1547" s="13">
        <f>'Vehicle Data'!$B$6*9.81*'Vehicle Data'!$B$8</f>
        <v>57.42499320000001</v>
      </c>
      <c r="K1547" s="13">
        <f>0.5*(1.225*'Vehicle Data'!B$9*'Vehicle Data'!B$7*'WLTP Calculations'!F1547)</f>
        <v>10.296247500000002</v>
      </c>
      <c r="L1547" s="13">
        <f t="shared" si="320"/>
        <v>0.29536590736666696</v>
      </c>
      <c r="M1547" s="13">
        <f t="shared" si="321"/>
        <v>6.9657126487305634</v>
      </c>
      <c r="N1547" s="13">
        <f t="shared" si="322"/>
        <v>6.3317666912189807</v>
      </c>
      <c r="O1547" s="13">
        <f t="shared" si="314"/>
        <v>424.22836831167172</v>
      </c>
      <c r="P1547" s="13">
        <f t="shared" si="315"/>
        <v>0</v>
      </c>
      <c r="Q1547" s="9">
        <f t="shared" si="323"/>
        <v>288349.62337164441</v>
      </c>
      <c r="R1547" s="9">
        <f t="shared" si="316"/>
        <v>288.34962337164438</v>
      </c>
      <c r="S1547" s="9">
        <f t="shared" si="324"/>
        <v>98895.63191587117</v>
      </c>
      <c r="T1547" s="38">
        <f t="shared" si="317"/>
        <v>98.895631915871164</v>
      </c>
      <c r="U1547" s="38">
        <f t="shared" si="318"/>
        <v>6428.216074531626</v>
      </c>
      <c r="V1547" s="34"/>
      <c r="W1547" s="34"/>
      <c r="X1547" s="34"/>
      <c r="Y1547" s="34"/>
      <c r="Z1547" s="34"/>
      <c r="AA1547" s="34"/>
      <c r="AB1547" s="34"/>
      <c r="AC1547" s="34"/>
      <c r="AD1547" s="34"/>
      <c r="AE1547" s="34"/>
      <c r="AF1547" s="34"/>
      <c r="AG1547" s="34"/>
    </row>
    <row r="1548" spans="2:33" x14ac:dyDescent="0.75">
      <c r="B1548" s="7" t="s">
        <v>11</v>
      </c>
      <c r="C1548" s="7">
        <v>1544</v>
      </c>
      <c r="D1548" s="7">
        <v>67</v>
      </c>
      <c r="E1548" s="7">
        <f t="shared" si="312"/>
        <v>24.277777777777779</v>
      </c>
      <c r="F1548" s="13">
        <v>87.4</v>
      </c>
      <c r="G1548" s="13">
        <f t="shared" si="319"/>
        <v>0.56944444444444287</v>
      </c>
      <c r="H1548" s="13">
        <f t="shared" si="313"/>
        <v>2.0499999999999972</v>
      </c>
      <c r="I1548" s="13">
        <f>'Vehicle Data'!$B$6*'WLTP Calculations'!G1548</f>
        <v>166.66841666666622</v>
      </c>
      <c r="J1548" s="13">
        <f>'Vehicle Data'!$B$6*9.81*'Vehicle Data'!$B$8</f>
        <v>57.42499320000001</v>
      </c>
      <c r="K1548" s="13">
        <f>0.5*(1.225*'Vehicle Data'!B$9*'Vehicle Data'!B$7*'WLTP Calculations'!F1548)</f>
        <v>10.599435000000001</v>
      </c>
      <c r="L1548" s="13">
        <f t="shared" si="320"/>
        <v>0.23469284486666622</v>
      </c>
      <c r="M1548" s="13">
        <f t="shared" si="321"/>
        <v>5.6978207337073972</v>
      </c>
      <c r="N1548" s="13">
        <f t="shared" si="322"/>
        <v>4.9986390478444385</v>
      </c>
      <c r="O1548" s="13">
        <f t="shared" si="314"/>
        <v>339.9074552534218</v>
      </c>
      <c r="P1548" s="13">
        <f t="shared" si="315"/>
        <v>0</v>
      </c>
      <c r="Q1548" s="9">
        <f t="shared" si="323"/>
        <v>288689.53082689783</v>
      </c>
      <c r="R1548" s="9">
        <f t="shared" si="316"/>
        <v>288.68953082689785</v>
      </c>
      <c r="S1548" s="9">
        <f t="shared" si="324"/>
        <v>98895.63191587117</v>
      </c>
      <c r="T1548" s="38">
        <f t="shared" si="317"/>
        <v>98.895631915871164</v>
      </c>
      <c r="U1548" s="38">
        <f t="shared" si="318"/>
        <v>6428.216074531626</v>
      </c>
      <c r="V1548" s="34"/>
      <c r="W1548" s="34"/>
      <c r="X1548" s="34"/>
      <c r="Y1548" s="34"/>
      <c r="Z1548" s="34"/>
      <c r="AA1548" s="34"/>
      <c r="AB1548" s="34"/>
      <c r="AC1548" s="34"/>
      <c r="AD1548" s="34"/>
      <c r="AE1548" s="34"/>
      <c r="AF1548" s="34"/>
      <c r="AG1548" s="34"/>
    </row>
    <row r="1549" spans="2:33" x14ac:dyDescent="0.75">
      <c r="B1549" s="7" t="s">
        <v>11</v>
      </c>
      <c r="C1549" s="7">
        <v>1545</v>
      </c>
      <c r="D1549" s="7">
        <v>68</v>
      </c>
      <c r="E1549" s="7">
        <f t="shared" si="312"/>
        <v>24.722222222222221</v>
      </c>
      <c r="F1549" s="13">
        <v>89</v>
      </c>
      <c r="G1549" s="13">
        <f t="shared" si="319"/>
        <v>0.36111111111111072</v>
      </c>
      <c r="H1549" s="13">
        <f t="shared" si="313"/>
        <v>1.2999999999999972</v>
      </c>
      <c r="I1549" s="13">
        <f>'Vehicle Data'!$B$6*'WLTP Calculations'!G1549</f>
        <v>105.69216666666657</v>
      </c>
      <c r="J1549" s="13">
        <f>'Vehicle Data'!$B$6*9.81*'Vehicle Data'!$B$8</f>
        <v>57.42499320000001</v>
      </c>
      <c r="K1549" s="13">
        <f>0.5*(1.225*'Vehicle Data'!B$9*'Vehicle Data'!B$7*'WLTP Calculations'!F1549)</f>
        <v>10.793475000000001</v>
      </c>
      <c r="L1549" s="13">
        <f t="shared" si="320"/>
        <v>0.17391063486666658</v>
      </c>
      <c r="M1549" s="13">
        <f t="shared" si="321"/>
        <v>4.2994573619814789</v>
      </c>
      <c r="N1549" s="13">
        <f t="shared" si="322"/>
        <v>3.8169921376574036</v>
      </c>
      <c r="O1549" s="13">
        <f t="shared" si="314"/>
        <v>263.37245749836086</v>
      </c>
      <c r="P1549" s="13">
        <f t="shared" si="315"/>
        <v>0</v>
      </c>
      <c r="Q1549" s="9">
        <f t="shared" si="323"/>
        <v>288952.90328439616</v>
      </c>
      <c r="R1549" s="9">
        <f t="shared" si="316"/>
        <v>288.95290328439614</v>
      </c>
      <c r="S1549" s="9">
        <f t="shared" si="324"/>
        <v>98895.63191587117</v>
      </c>
      <c r="T1549" s="38">
        <f t="shared" si="317"/>
        <v>98.895631915871164</v>
      </c>
      <c r="U1549" s="38">
        <f t="shared" si="318"/>
        <v>6428.216074531626</v>
      </c>
      <c r="V1549" s="34"/>
      <c r="W1549" s="34"/>
      <c r="X1549" s="34"/>
      <c r="Y1549" s="34"/>
      <c r="Z1549" s="34"/>
      <c r="AA1549" s="34"/>
      <c r="AB1549" s="34"/>
      <c r="AC1549" s="34"/>
      <c r="AD1549" s="34"/>
      <c r="AE1549" s="34"/>
      <c r="AF1549" s="34"/>
      <c r="AG1549" s="34"/>
    </row>
    <row r="1550" spans="2:33" x14ac:dyDescent="0.75">
      <c r="B1550" s="7" t="s">
        <v>11</v>
      </c>
      <c r="C1550" s="7">
        <v>1546</v>
      </c>
      <c r="D1550" s="7">
        <v>69</v>
      </c>
      <c r="E1550" s="7">
        <f t="shared" si="312"/>
        <v>25</v>
      </c>
      <c r="F1550" s="13">
        <v>90</v>
      </c>
      <c r="G1550" s="13">
        <f t="shared" si="319"/>
        <v>0.22222222222222143</v>
      </c>
      <c r="H1550" s="13">
        <f t="shared" si="313"/>
        <v>0.79999999999999716</v>
      </c>
      <c r="I1550" s="13">
        <f>'Vehicle Data'!$B$6*'WLTP Calculations'!G1550</f>
        <v>65.041333333333114</v>
      </c>
      <c r="J1550" s="13">
        <f>'Vehicle Data'!$B$6*9.81*'Vehicle Data'!$B$8</f>
        <v>57.42499320000001</v>
      </c>
      <c r="K1550" s="13">
        <f>0.5*(1.225*'Vehicle Data'!B$9*'Vehicle Data'!B$7*'WLTP Calculations'!F1550)</f>
        <v>10.914750000000002</v>
      </c>
      <c r="L1550" s="13">
        <f t="shared" si="320"/>
        <v>0.13338107653333314</v>
      </c>
      <c r="M1550" s="13">
        <f t="shared" si="321"/>
        <v>3.3345269133333284</v>
      </c>
      <c r="N1550" s="13">
        <f t="shared" si="322"/>
        <v>3.0396438376277768</v>
      </c>
      <c r="O1550" s="13">
        <f t="shared" si="314"/>
        <v>212.77506863394439</v>
      </c>
      <c r="P1550" s="13">
        <f t="shared" si="315"/>
        <v>0</v>
      </c>
      <c r="Q1550" s="9">
        <f t="shared" si="323"/>
        <v>289165.67835303012</v>
      </c>
      <c r="R1550" s="9">
        <f t="shared" si="316"/>
        <v>289.1656783530301</v>
      </c>
      <c r="S1550" s="9">
        <f t="shared" si="324"/>
        <v>98895.63191587117</v>
      </c>
      <c r="T1550" s="38">
        <f t="shared" si="317"/>
        <v>98.895631915871164</v>
      </c>
      <c r="U1550" s="38">
        <f t="shared" si="318"/>
        <v>6428.216074531626</v>
      </c>
      <c r="V1550" s="34"/>
      <c r="W1550" s="34"/>
      <c r="X1550" s="34"/>
      <c r="Y1550" s="34"/>
      <c r="Z1550" s="34"/>
      <c r="AA1550" s="34"/>
      <c r="AB1550" s="34"/>
      <c r="AC1550" s="34"/>
      <c r="AD1550" s="34"/>
      <c r="AE1550" s="34"/>
      <c r="AF1550" s="34"/>
      <c r="AG1550" s="34"/>
    </row>
    <row r="1551" spans="2:33" x14ac:dyDescent="0.75">
      <c r="B1551" s="7" t="s">
        <v>11</v>
      </c>
      <c r="C1551" s="7">
        <v>1547</v>
      </c>
      <c r="D1551" s="7">
        <v>70</v>
      </c>
      <c r="E1551" s="7">
        <f t="shared" si="312"/>
        <v>25.166666666666664</v>
      </c>
      <c r="F1551" s="13">
        <v>90.6</v>
      </c>
      <c r="G1551" s="13">
        <f t="shared" si="319"/>
        <v>0.13888888888888928</v>
      </c>
      <c r="H1551" s="13">
        <f t="shared" si="313"/>
        <v>0.5</v>
      </c>
      <c r="I1551" s="13">
        <f>'Vehicle Data'!$B$6*'WLTP Calculations'!G1551</f>
        <v>40.650833333333452</v>
      </c>
      <c r="J1551" s="13">
        <f>'Vehicle Data'!$B$6*9.81*'Vehicle Data'!$B$8</f>
        <v>57.42499320000001</v>
      </c>
      <c r="K1551" s="13">
        <f>0.5*(1.225*'Vehicle Data'!B$9*'Vehicle Data'!B$7*'WLTP Calculations'!F1551)</f>
        <v>10.987515</v>
      </c>
      <c r="L1551" s="13">
        <f t="shared" si="320"/>
        <v>0.10906334153333347</v>
      </c>
      <c r="M1551" s="13">
        <f t="shared" si="321"/>
        <v>2.7447607619222252</v>
      </c>
      <c r="N1551" s="13">
        <f t="shared" si="322"/>
        <v>2.700054812377779</v>
      </c>
      <c r="O1551" s="13">
        <f t="shared" si="314"/>
        <v>191.70389167882232</v>
      </c>
      <c r="P1551" s="13">
        <f t="shared" si="315"/>
        <v>0</v>
      </c>
      <c r="Q1551" s="9">
        <f t="shared" si="323"/>
        <v>289357.38224470895</v>
      </c>
      <c r="R1551" s="9">
        <f t="shared" si="316"/>
        <v>289.35738224470896</v>
      </c>
      <c r="S1551" s="9">
        <f t="shared" si="324"/>
        <v>98895.63191587117</v>
      </c>
      <c r="T1551" s="38">
        <f t="shared" si="317"/>
        <v>98.895631915871164</v>
      </c>
      <c r="U1551" s="38">
        <f t="shared" si="318"/>
        <v>6428.216074531626</v>
      </c>
      <c r="V1551" s="34"/>
      <c r="W1551" s="34"/>
      <c r="X1551" s="34"/>
      <c r="Y1551" s="34"/>
      <c r="Z1551" s="34"/>
      <c r="AA1551" s="34"/>
      <c r="AB1551" s="34"/>
      <c r="AC1551" s="34"/>
      <c r="AD1551" s="34"/>
      <c r="AE1551" s="34"/>
      <c r="AF1551" s="34"/>
      <c r="AG1551" s="34"/>
    </row>
    <row r="1552" spans="2:33" x14ac:dyDescent="0.75">
      <c r="B1552" s="7" t="s">
        <v>11</v>
      </c>
      <c r="C1552" s="7">
        <v>1548</v>
      </c>
      <c r="D1552" s="7">
        <v>71</v>
      </c>
      <c r="E1552" s="7">
        <f t="shared" si="312"/>
        <v>25.277777777777779</v>
      </c>
      <c r="F1552" s="13">
        <v>91</v>
      </c>
      <c r="G1552" s="13">
        <f t="shared" si="319"/>
        <v>0.125</v>
      </c>
      <c r="H1552" s="13">
        <f t="shared" si="313"/>
        <v>0.45000000000000284</v>
      </c>
      <c r="I1552" s="13">
        <f>'Vehicle Data'!$B$6*'WLTP Calculations'!G1552</f>
        <v>36.585750000000004</v>
      </c>
      <c r="J1552" s="13">
        <f>'Vehicle Data'!$B$6*9.81*'Vehicle Data'!$B$8</f>
        <v>57.42499320000001</v>
      </c>
      <c r="K1552" s="13">
        <f>0.5*(1.225*'Vehicle Data'!B$9*'Vehicle Data'!B$7*'WLTP Calculations'!F1552)</f>
        <v>11.036025</v>
      </c>
      <c r="L1552" s="13">
        <f t="shared" si="320"/>
        <v>0.1050467682</v>
      </c>
      <c r="M1552" s="13">
        <f t="shared" si="321"/>
        <v>2.6553488628333333</v>
      </c>
      <c r="N1552" s="13">
        <f t="shared" si="322"/>
        <v>2.7150748128819391</v>
      </c>
      <c r="O1552" s="13">
        <f t="shared" si="314"/>
        <v>195.4853865274996</v>
      </c>
      <c r="P1552" s="13">
        <f t="shared" si="315"/>
        <v>0</v>
      </c>
      <c r="Q1552" s="9">
        <f t="shared" si="323"/>
        <v>289552.86763123644</v>
      </c>
      <c r="R1552" s="9">
        <f t="shared" si="316"/>
        <v>289.55286763123644</v>
      </c>
      <c r="S1552" s="9">
        <f t="shared" si="324"/>
        <v>98895.63191587117</v>
      </c>
      <c r="T1552" s="38">
        <f t="shared" si="317"/>
        <v>98.895631915871164</v>
      </c>
      <c r="U1552" s="38">
        <f t="shared" si="318"/>
        <v>6428.216074531626</v>
      </c>
      <c r="V1552" s="34"/>
      <c r="W1552" s="34"/>
      <c r="X1552" s="34"/>
      <c r="Y1552" s="34"/>
      <c r="Z1552" s="34"/>
      <c r="AA1552" s="34"/>
      <c r="AB1552" s="34"/>
      <c r="AC1552" s="34"/>
      <c r="AD1552" s="34"/>
      <c r="AE1552" s="34"/>
      <c r="AF1552" s="34"/>
      <c r="AG1552" s="34"/>
    </row>
    <row r="1553" spans="2:33" x14ac:dyDescent="0.75">
      <c r="B1553" s="7" t="s">
        <v>11</v>
      </c>
      <c r="C1553" s="7">
        <v>1549</v>
      </c>
      <c r="D1553" s="7">
        <v>72</v>
      </c>
      <c r="E1553" s="7">
        <f t="shared" si="312"/>
        <v>25.416666666666664</v>
      </c>
      <c r="F1553" s="13">
        <v>91.5</v>
      </c>
      <c r="G1553" s="13">
        <f t="shared" si="319"/>
        <v>0.13888888888888751</v>
      </c>
      <c r="H1553" s="13">
        <f t="shared" si="313"/>
        <v>0.5</v>
      </c>
      <c r="I1553" s="13">
        <f>'Vehicle Data'!$B$6*'WLTP Calculations'!G1553</f>
        <v>40.650833333332933</v>
      </c>
      <c r="J1553" s="13">
        <f>'Vehicle Data'!$B$6*9.81*'Vehicle Data'!$B$8</f>
        <v>57.42499320000001</v>
      </c>
      <c r="K1553" s="13">
        <f>0.5*(1.225*'Vehicle Data'!B$9*'Vehicle Data'!B$7*'WLTP Calculations'!F1553)</f>
        <v>11.096662500000001</v>
      </c>
      <c r="L1553" s="13">
        <f t="shared" si="320"/>
        <v>0.10917248903333293</v>
      </c>
      <c r="M1553" s="13">
        <f t="shared" si="321"/>
        <v>2.7748007629305449</v>
      </c>
      <c r="N1553" s="13">
        <f t="shared" si="322"/>
        <v>2.8870424612430545</v>
      </c>
      <c r="O1553" s="13">
        <f t="shared" si="314"/>
        <v>210.75409967074299</v>
      </c>
      <c r="P1553" s="13">
        <f t="shared" si="315"/>
        <v>0</v>
      </c>
      <c r="Q1553" s="9">
        <f t="shared" si="323"/>
        <v>289763.62173090718</v>
      </c>
      <c r="R1553" s="9">
        <f t="shared" si="316"/>
        <v>289.76362173090718</v>
      </c>
      <c r="S1553" s="9">
        <f t="shared" si="324"/>
        <v>98895.63191587117</v>
      </c>
      <c r="T1553" s="38">
        <f t="shared" si="317"/>
        <v>98.895631915871164</v>
      </c>
      <c r="U1553" s="38">
        <f t="shared" si="318"/>
        <v>6428.216074531626</v>
      </c>
      <c r="V1553" s="34"/>
      <c r="W1553" s="34"/>
      <c r="X1553" s="34"/>
      <c r="Y1553" s="34"/>
      <c r="Z1553" s="34"/>
      <c r="AA1553" s="34"/>
      <c r="AB1553" s="34"/>
      <c r="AC1553" s="34"/>
      <c r="AD1553" s="34"/>
      <c r="AE1553" s="34"/>
      <c r="AF1553" s="34"/>
      <c r="AG1553" s="34"/>
    </row>
    <row r="1554" spans="2:33" x14ac:dyDescent="0.75">
      <c r="B1554" s="7" t="s">
        <v>11</v>
      </c>
      <c r="C1554" s="7">
        <v>1550</v>
      </c>
      <c r="D1554" s="7">
        <v>73</v>
      </c>
      <c r="E1554" s="7">
        <f t="shared" si="312"/>
        <v>25.555555555555554</v>
      </c>
      <c r="F1554" s="13">
        <v>92</v>
      </c>
      <c r="G1554" s="13">
        <f t="shared" si="319"/>
        <v>0.16666666666666785</v>
      </c>
      <c r="H1554" s="13">
        <f t="shared" si="313"/>
        <v>0.60000000000000142</v>
      </c>
      <c r="I1554" s="13">
        <f>'Vehicle Data'!$B$6*'WLTP Calculations'!G1554</f>
        <v>48.781000000000354</v>
      </c>
      <c r="J1554" s="13">
        <f>'Vehicle Data'!$B$6*9.81*'Vehicle Data'!$B$8</f>
        <v>57.42499320000001</v>
      </c>
      <c r="K1554" s="13">
        <f>0.5*(1.225*'Vehicle Data'!B$9*'Vehicle Data'!B$7*'WLTP Calculations'!F1554)</f>
        <v>11.157300000000001</v>
      </c>
      <c r="L1554" s="13">
        <f t="shared" si="320"/>
        <v>0.11736329320000037</v>
      </c>
      <c r="M1554" s="13">
        <f t="shared" si="321"/>
        <v>2.9992841595555646</v>
      </c>
      <c r="N1554" s="13">
        <f t="shared" si="322"/>
        <v>3.116463366498623</v>
      </c>
      <c r="O1554" s="13">
        <f t="shared" si="314"/>
        <v>230.61828912089811</v>
      </c>
      <c r="P1554" s="13">
        <f t="shared" si="315"/>
        <v>0</v>
      </c>
      <c r="Q1554" s="9">
        <f t="shared" si="323"/>
        <v>289994.24002002808</v>
      </c>
      <c r="R1554" s="9">
        <f t="shared" si="316"/>
        <v>289.99424002002809</v>
      </c>
      <c r="S1554" s="9">
        <f t="shared" si="324"/>
        <v>98895.63191587117</v>
      </c>
      <c r="T1554" s="38">
        <f t="shared" si="317"/>
        <v>98.895631915871164</v>
      </c>
      <c r="U1554" s="38">
        <f t="shared" si="318"/>
        <v>6428.216074531626</v>
      </c>
      <c r="V1554" s="34"/>
      <c r="W1554" s="34"/>
      <c r="X1554" s="34"/>
      <c r="Y1554" s="34"/>
      <c r="Z1554" s="34"/>
      <c r="AA1554" s="34"/>
      <c r="AB1554" s="34"/>
      <c r="AC1554" s="34"/>
      <c r="AD1554" s="34"/>
      <c r="AE1554" s="34"/>
      <c r="AF1554" s="34"/>
      <c r="AG1554" s="34"/>
    </row>
    <row r="1555" spans="2:33" x14ac:dyDescent="0.75">
      <c r="B1555" s="7" t="s">
        <v>11</v>
      </c>
      <c r="C1555" s="7">
        <v>1551</v>
      </c>
      <c r="D1555" s="7">
        <v>74</v>
      </c>
      <c r="E1555" s="7">
        <f t="shared" si="312"/>
        <v>25.75</v>
      </c>
      <c r="F1555" s="13">
        <v>92.7</v>
      </c>
      <c r="G1555" s="13">
        <f t="shared" si="319"/>
        <v>0.19444444444444642</v>
      </c>
      <c r="H1555" s="13">
        <f t="shared" si="313"/>
        <v>0.70000000000000284</v>
      </c>
      <c r="I1555" s="13">
        <f>'Vehicle Data'!$B$6*'WLTP Calculations'!G1555</f>
        <v>56.911166666667249</v>
      </c>
      <c r="J1555" s="13">
        <f>'Vehicle Data'!$B$6*9.81*'Vehicle Data'!$B$8</f>
        <v>57.42499320000001</v>
      </c>
      <c r="K1555" s="13">
        <f>0.5*(1.225*'Vehicle Data'!B$9*'Vehicle Data'!B$7*'WLTP Calculations'!F1555)</f>
        <v>11.242192500000002</v>
      </c>
      <c r="L1555" s="13">
        <f t="shared" si="320"/>
        <v>0.12557835236666726</v>
      </c>
      <c r="M1555" s="13">
        <f t="shared" si="321"/>
        <v>3.2336425734416818</v>
      </c>
      <c r="N1555" s="13">
        <f t="shared" si="322"/>
        <v>3.2996859886486209</v>
      </c>
      <c r="O1555" s="13">
        <f t="shared" si="314"/>
        <v>247.47644914864657</v>
      </c>
      <c r="P1555" s="13">
        <f t="shared" si="315"/>
        <v>0</v>
      </c>
      <c r="Q1555" s="9">
        <f t="shared" si="323"/>
        <v>290241.71646917675</v>
      </c>
      <c r="R1555" s="9">
        <f t="shared" si="316"/>
        <v>290.24171646917677</v>
      </c>
      <c r="S1555" s="9">
        <f t="shared" si="324"/>
        <v>98895.63191587117</v>
      </c>
      <c r="T1555" s="38">
        <f t="shared" si="317"/>
        <v>98.895631915871164</v>
      </c>
      <c r="U1555" s="38">
        <f t="shared" si="318"/>
        <v>6428.216074531626</v>
      </c>
      <c r="V1555" s="34"/>
      <c r="W1555" s="34"/>
      <c r="X1555" s="34"/>
      <c r="Y1555" s="34"/>
      <c r="Z1555" s="34"/>
      <c r="AA1555" s="34"/>
      <c r="AB1555" s="34"/>
      <c r="AC1555" s="34"/>
      <c r="AD1555" s="34"/>
      <c r="AE1555" s="34"/>
      <c r="AF1555" s="34"/>
      <c r="AG1555" s="34"/>
    </row>
    <row r="1556" spans="2:33" x14ac:dyDescent="0.75">
      <c r="B1556" s="7" t="s">
        <v>11</v>
      </c>
      <c r="C1556" s="7">
        <v>1552</v>
      </c>
      <c r="D1556" s="7">
        <v>75</v>
      </c>
      <c r="E1556" s="7">
        <f t="shared" si="312"/>
        <v>25.944444444444446</v>
      </c>
      <c r="F1556" s="13">
        <v>93.4</v>
      </c>
      <c r="G1556" s="13">
        <f t="shared" si="319"/>
        <v>0.20833333333333393</v>
      </c>
      <c r="H1556" s="13">
        <f t="shared" si="313"/>
        <v>0.75</v>
      </c>
      <c r="I1556" s="13">
        <f>'Vehicle Data'!$B$6*'WLTP Calculations'!G1556</f>
        <v>60.976250000000178</v>
      </c>
      <c r="J1556" s="13">
        <f>'Vehicle Data'!$B$6*9.81*'Vehicle Data'!$B$8</f>
        <v>57.42499320000001</v>
      </c>
      <c r="K1556" s="13">
        <f>0.5*(1.225*'Vehicle Data'!B$9*'Vehicle Data'!B$7*'WLTP Calculations'!F1556)</f>
        <v>11.327085000000002</v>
      </c>
      <c r="L1556" s="13">
        <f t="shared" si="320"/>
        <v>0.12972832820000019</v>
      </c>
      <c r="M1556" s="13">
        <f t="shared" si="321"/>
        <v>3.3657294038555605</v>
      </c>
      <c r="N1556" s="13">
        <f t="shared" si="322"/>
        <v>3.3814130075444426</v>
      </c>
      <c r="O1556" s="13">
        <f t="shared" si="314"/>
        <v>256.98738857337764</v>
      </c>
      <c r="P1556" s="13">
        <f t="shared" si="315"/>
        <v>0</v>
      </c>
      <c r="Q1556" s="9">
        <f t="shared" si="323"/>
        <v>290498.70385775011</v>
      </c>
      <c r="R1556" s="9">
        <f t="shared" si="316"/>
        <v>290.49870385775012</v>
      </c>
      <c r="S1556" s="9">
        <f t="shared" si="324"/>
        <v>98895.63191587117</v>
      </c>
      <c r="T1556" s="38">
        <f t="shared" si="317"/>
        <v>98.895631915871164</v>
      </c>
      <c r="U1556" s="38">
        <f t="shared" si="318"/>
        <v>6428.216074531626</v>
      </c>
      <c r="V1556" s="34"/>
      <c r="W1556" s="34"/>
      <c r="X1556" s="34"/>
      <c r="Y1556" s="34"/>
      <c r="Z1556" s="34"/>
      <c r="AA1556" s="34"/>
      <c r="AB1556" s="34"/>
      <c r="AC1556" s="34"/>
      <c r="AD1556" s="34"/>
      <c r="AE1556" s="34"/>
      <c r="AF1556" s="34"/>
      <c r="AG1556" s="34"/>
    </row>
    <row r="1557" spans="2:33" x14ac:dyDescent="0.75">
      <c r="B1557" s="7" t="s">
        <v>11</v>
      </c>
      <c r="C1557" s="7">
        <v>1553</v>
      </c>
      <c r="D1557" s="7">
        <v>76</v>
      </c>
      <c r="E1557" s="7">
        <f t="shared" si="312"/>
        <v>26.166666666666668</v>
      </c>
      <c r="F1557" s="13">
        <v>94.2</v>
      </c>
      <c r="G1557" s="13">
        <f t="shared" si="319"/>
        <v>0.20833333333333215</v>
      </c>
      <c r="H1557" s="13">
        <f t="shared" si="313"/>
        <v>0.75</v>
      </c>
      <c r="I1557" s="13">
        <f>'Vehicle Data'!$B$6*'WLTP Calculations'!G1557</f>
        <v>60.976249999999659</v>
      </c>
      <c r="J1557" s="13">
        <f>'Vehicle Data'!$B$6*9.81*'Vehicle Data'!$B$8</f>
        <v>57.42499320000001</v>
      </c>
      <c r="K1557" s="13">
        <f>0.5*(1.225*'Vehicle Data'!B$9*'Vehicle Data'!B$7*'WLTP Calculations'!F1557)</f>
        <v>11.424105000000001</v>
      </c>
      <c r="L1557" s="13">
        <f t="shared" si="320"/>
        <v>0.12982534819999966</v>
      </c>
      <c r="M1557" s="13">
        <f t="shared" si="321"/>
        <v>3.3970966112333247</v>
      </c>
      <c r="N1557" s="13">
        <f t="shared" si="322"/>
        <v>3.4108374503986019</v>
      </c>
      <c r="O1557" s="13">
        <f t="shared" si="314"/>
        <v>262.63448368069237</v>
      </c>
      <c r="P1557" s="13">
        <f t="shared" si="315"/>
        <v>0</v>
      </c>
      <c r="Q1557" s="9">
        <f t="shared" si="323"/>
        <v>290761.33834143082</v>
      </c>
      <c r="R1557" s="9">
        <f t="shared" si="316"/>
        <v>290.76133834143081</v>
      </c>
      <c r="S1557" s="9">
        <f t="shared" si="324"/>
        <v>98895.63191587117</v>
      </c>
      <c r="T1557" s="38">
        <f t="shared" si="317"/>
        <v>98.895631915871164</v>
      </c>
      <c r="U1557" s="38">
        <f t="shared" si="318"/>
        <v>6428.216074531626</v>
      </c>
      <c r="V1557" s="34"/>
      <c r="W1557" s="34"/>
      <c r="X1557" s="34"/>
      <c r="Y1557" s="34"/>
      <c r="Z1557" s="34"/>
      <c r="AA1557" s="34"/>
      <c r="AB1557" s="34"/>
      <c r="AC1557" s="34"/>
      <c r="AD1557" s="34"/>
      <c r="AE1557" s="34"/>
      <c r="AF1557" s="34"/>
      <c r="AG1557" s="34"/>
    </row>
    <row r="1558" spans="2:33" x14ac:dyDescent="0.75">
      <c r="B1558" s="7" t="s">
        <v>11</v>
      </c>
      <c r="C1558" s="7">
        <v>1554</v>
      </c>
      <c r="D1558" s="7">
        <v>77</v>
      </c>
      <c r="E1558" s="7">
        <f t="shared" si="312"/>
        <v>26.361111111111111</v>
      </c>
      <c r="F1558" s="13">
        <v>94.9</v>
      </c>
      <c r="G1558" s="13">
        <f t="shared" si="319"/>
        <v>0.20833333333333215</v>
      </c>
      <c r="H1558" s="13">
        <f t="shared" si="313"/>
        <v>0.75</v>
      </c>
      <c r="I1558" s="13">
        <f>'Vehicle Data'!$B$6*'WLTP Calculations'!G1558</f>
        <v>60.976249999999659</v>
      </c>
      <c r="J1558" s="13">
        <f>'Vehicle Data'!$B$6*9.81*'Vehicle Data'!$B$8</f>
        <v>57.42499320000001</v>
      </c>
      <c r="K1558" s="13">
        <f>0.5*(1.225*'Vehicle Data'!B$9*'Vehicle Data'!B$7*'WLTP Calculations'!F1558)</f>
        <v>11.508997500000001</v>
      </c>
      <c r="L1558" s="13">
        <f t="shared" si="320"/>
        <v>0.12991024069999965</v>
      </c>
      <c r="M1558" s="13">
        <f t="shared" si="321"/>
        <v>3.4245782895638794</v>
      </c>
      <c r="N1558" s="13">
        <f t="shared" si="322"/>
        <v>3.5483657835305493</v>
      </c>
      <c r="O1558" s="13">
        <f t="shared" si="314"/>
        <v>276.77253111538283</v>
      </c>
      <c r="P1558" s="13">
        <f t="shared" si="315"/>
        <v>0</v>
      </c>
      <c r="Q1558" s="9">
        <f t="shared" si="323"/>
        <v>291038.11087254621</v>
      </c>
      <c r="R1558" s="9">
        <f t="shared" si="316"/>
        <v>291.03811087254621</v>
      </c>
      <c r="S1558" s="9">
        <f t="shared" si="324"/>
        <v>98895.63191587117</v>
      </c>
      <c r="T1558" s="38">
        <f t="shared" si="317"/>
        <v>98.895631915871164</v>
      </c>
      <c r="U1558" s="38">
        <f t="shared" si="318"/>
        <v>6428.216074531626</v>
      </c>
      <c r="V1558" s="34"/>
      <c r="W1558" s="34"/>
      <c r="X1558" s="34"/>
      <c r="Y1558" s="34"/>
      <c r="Z1558" s="34"/>
      <c r="AA1558" s="34"/>
      <c r="AB1558" s="34"/>
      <c r="AC1558" s="34"/>
      <c r="AD1558" s="34"/>
      <c r="AE1558" s="34"/>
      <c r="AF1558" s="34"/>
      <c r="AG1558" s="34"/>
    </row>
    <row r="1559" spans="2:33" x14ac:dyDescent="0.75">
      <c r="B1559" s="7" t="s">
        <v>11</v>
      </c>
      <c r="C1559" s="7">
        <v>1555</v>
      </c>
      <c r="D1559" s="7">
        <v>78</v>
      </c>
      <c r="E1559" s="7">
        <f t="shared" si="312"/>
        <v>26.583333333333332</v>
      </c>
      <c r="F1559" s="13">
        <v>95.7</v>
      </c>
      <c r="G1559" s="13">
        <f t="shared" si="319"/>
        <v>0.23611111111111072</v>
      </c>
      <c r="H1559" s="13">
        <f t="shared" si="313"/>
        <v>0.84999999999999432</v>
      </c>
      <c r="I1559" s="13">
        <f>'Vehicle Data'!$B$6*'WLTP Calculations'!G1559</f>
        <v>69.106416666666561</v>
      </c>
      <c r="J1559" s="13">
        <f>'Vehicle Data'!$B$6*9.81*'Vehicle Data'!$B$8</f>
        <v>57.42499320000001</v>
      </c>
      <c r="K1559" s="13">
        <f>0.5*(1.225*'Vehicle Data'!B$9*'Vehicle Data'!B$7*'WLTP Calculations'!F1559)</f>
        <v>11.606017500000002</v>
      </c>
      <c r="L1559" s="13">
        <f t="shared" si="320"/>
        <v>0.13813742736666657</v>
      </c>
      <c r="M1559" s="13">
        <f t="shared" si="321"/>
        <v>3.6721532774972192</v>
      </c>
      <c r="N1559" s="13">
        <f t="shared" si="322"/>
        <v>3.8545044557097246</v>
      </c>
      <c r="O1559" s="13">
        <f t="shared" si="314"/>
        <v>304.50585200106826</v>
      </c>
      <c r="P1559" s="13">
        <f t="shared" si="315"/>
        <v>0</v>
      </c>
      <c r="Q1559" s="9">
        <f t="shared" si="323"/>
        <v>291342.61672454729</v>
      </c>
      <c r="R1559" s="9">
        <f t="shared" si="316"/>
        <v>291.34261672454727</v>
      </c>
      <c r="S1559" s="9">
        <f t="shared" si="324"/>
        <v>98895.63191587117</v>
      </c>
      <c r="T1559" s="38">
        <f t="shared" si="317"/>
        <v>98.895631915871164</v>
      </c>
      <c r="U1559" s="38">
        <f t="shared" si="318"/>
        <v>6428.216074531626</v>
      </c>
      <c r="V1559" s="34"/>
      <c r="W1559" s="34"/>
      <c r="X1559" s="34"/>
      <c r="Y1559" s="34"/>
      <c r="Z1559" s="34"/>
      <c r="AA1559" s="34"/>
      <c r="AB1559" s="34"/>
      <c r="AC1559" s="34"/>
      <c r="AD1559" s="34"/>
      <c r="AE1559" s="34"/>
      <c r="AF1559" s="34"/>
      <c r="AG1559" s="34"/>
    </row>
    <row r="1560" spans="2:33" x14ac:dyDescent="0.75">
      <c r="B1560" s="7" t="s">
        <v>11</v>
      </c>
      <c r="C1560" s="7">
        <v>1556</v>
      </c>
      <c r="D1560" s="7">
        <v>79</v>
      </c>
      <c r="E1560" s="7">
        <f t="shared" si="312"/>
        <v>26.833333333333332</v>
      </c>
      <c r="F1560" s="13">
        <v>96.6</v>
      </c>
      <c r="G1560" s="13">
        <f t="shared" si="319"/>
        <v>0.27777777777777857</v>
      </c>
      <c r="H1560" s="13">
        <f t="shared" si="313"/>
        <v>1</v>
      </c>
      <c r="I1560" s="13">
        <f>'Vehicle Data'!$B$6*'WLTP Calculations'!G1560</f>
        <v>81.301666666666904</v>
      </c>
      <c r="J1560" s="13">
        <f>'Vehicle Data'!$B$6*9.81*'Vehicle Data'!$B$8</f>
        <v>57.42499320000001</v>
      </c>
      <c r="K1560" s="13">
        <f>0.5*(1.225*'Vehicle Data'!B$9*'Vehicle Data'!B$7*'WLTP Calculations'!F1560)</f>
        <v>11.715165000000001</v>
      </c>
      <c r="L1560" s="13">
        <f t="shared" si="320"/>
        <v>0.15044182486666693</v>
      </c>
      <c r="M1560" s="13">
        <f t="shared" si="321"/>
        <v>4.0368556339222295</v>
      </c>
      <c r="N1560" s="13">
        <f t="shared" si="322"/>
        <v>4.227132766783801</v>
      </c>
      <c r="O1560" s="13">
        <f t="shared" si="314"/>
        <v>338.17062134270407</v>
      </c>
      <c r="P1560" s="13">
        <f t="shared" si="315"/>
        <v>0</v>
      </c>
      <c r="Q1560" s="9">
        <f t="shared" si="323"/>
        <v>291680.78734589001</v>
      </c>
      <c r="R1560" s="9">
        <f t="shared" si="316"/>
        <v>291.68078734589</v>
      </c>
      <c r="S1560" s="9">
        <f t="shared" si="324"/>
        <v>98895.63191587117</v>
      </c>
      <c r="T1560" s="38">
        <f t="shared" si="317"/>
        <v>98.895631915871164</v>
      </c>
      <c r="U1560" s="38">
        <f t="shared" si="318"/>
        <v>6428.216074531626</v>
      </c>
      <c r="V1560" s="34"/>
      <c r="W1560" s="34"/>
      <c r="X1560" s="34"/>
      <c r="Y1560" s="34"/>
      <c r="Z1560" s="34"/>
      <c r="AA1560" s="34"/>
      <c r="AB1560" s="34"/>
      <c r="AC1560" s="34"/>
      <c r="AD1560" s="34"/>
      <c r="AE1560" s="34"/>
      <c r="AF1560" s="34"/>
      <c r="AG1560" s="34"/>
    </row>
    <row r="1561" spans="2:33" x14ac:dyDescent="0.75">
      <c r="B1561" s="7" t="s">
        <v>11</v>
      </c>
      <c r="C1561" s="7">
        <v>1557</v>
      </c>
      <c r="D1561" s="7">
        <v>80</v>
      </c>
      <c r="E1561" s="7">
        <f t="shared" si="312"/>
        <v>27.138888888888889</v>
      </c>
      <c r="F1561" s="13">
        <v>97.7</v>
      </c>
      <c r="G1561" s="13">
        <f t="shared" si="319"/>
        <v>0.31944444444444464</v>
      </c>
      <c r="H1561" s="13">
        <f t="shared" si="313"/>
        <v>1.1500000000000057</v>
      </c>
      <c r="I1561" s="13">
        <f>'Vehicle Data'!$B$6*'WLTP Calculations'!G1561</f>
        <v>93.496916666666735</v>
      </c>
      <c r="J1561" s="13">
        <f>'Vehicle Data'!$B$6*9.81*'Vehicle Data'!$B$8</f>
        <v>57.42499320000001</v>
      </c>
      <c r="K1561" s="13">
        <f>0.5*(1.225*'Vehicle Data'!B$9*'Vehicle Data'!B$7*'WLTP Calculations'!F1561)</f>
        <v>11.848567500000001</v>
      </c>
      <c r="L1561" s="13">
        <f t="shared" si="320"/>
        <v>0.16277047736666675</v>
      </c>
      <c r="M1561" s="13">
        <f t="shared" si="321"/>
        <v>4.4174098996453726</v>
      </c>
      <c r="N1561" s="13">
        <f t="shared" si="322"/>
        <v>4.6698910741601871</v>
      </c>
      <c r="O1561" s="13">
        <f t="shared" si="314"/>
        <v>378.26117700697517</v>
      </c>
      <c r="P1561" s="13">
        <f t="shared" si="315"/>
        <v>0</v>
      </c>
      <c r="Q1561" s="9">
        <f t="shared" si="323"/>
        <v>292059.04852289701</v>
      </c>
      <c r="R1561" s="9">
        <f t="shared" si="316"/>
        <v>292.059048522897</v>
      </c>
      <c r="S1561" s="9">
        <f t="shared" si="324"/>
        <v>98895.63191587117</v>
      </c>
      <c r="T1561" s="38">
        <f t="shared" si="317"/>
        <v>98.895631915871164</v>
      </c>
      <c r="U1561" s="38">
        <f t="shared" si="318"/>
        <v>6428.216074531626</v>
      </c>
      <c r="V1561" s="34"/>
      <c r="W1561" s="34"/>
      <c r="X1561" s="34"/>
      <c r="Y1561" s="34"/>
      <c r="Z1561" s="34"/>
      <c r="AA1561" s="34"/>
      <c r="AB1561" s="34"/>
      <c r="AC1561" s="34"/>
      <c r="AD1561" s="34"/>
      <c r="AE1561" s="34"/>
      <c r="AF1561" s="34"/>
      <c r="AG1561" s="34"/>
    </row>
    <row r="1562" spans="2:33" x14ac:dyDescent="0.75">
      <c r="B1562" s="7" t="s">
        <v>11</v>
      </c>
      <c r="C1562" s="7">
        <v>1558</v>
      </c>
      <c r="D1562" s="7">
        <v>81</v>
      </c>
      <c r="E1562" s="7">
        <f t="shared" si="312"/>
        <v>27.472222222222221</v>
      </c>
      <c r="F1562" s="13">
        <v>98.9</v>
      </c>
      <c r="G1562" s="13">
        <f t="shared" si="319"/>
        <v>0.375</v>
      </c>
      <c r="H1562" s="13">
        <f t="shared" si="313"/>
        <v>1.3500000000000014</v>
      </c>
      <c r="I1562" s="13">
        <f>'Vehicle Data'!$B$6*'WLTP Calculations'!G1562</f>
        <v>109.75725000000001</v>
      </c>
      <c r="J1562" s="13">
        <f>'Vehicle Data'!$B$6*9.81*'Vehicle Data'!$B$8</f>
        <v>57.42499320000001</v>
      </c>
      <c r="K1562" s="13">
        <f>0.5*(1.225*'Vehicle Data'!B$9*'Vehicle Data'!B$7*'WLTP Calculations'!F1562)</f>
        <v>11.994097500000002</v>
      </c>
      <c r="L1562" s="13">
        <f t="shared" si="320"/>
        <v>0.17917634070000002</v>
      </c>
      <c r="M1562" s="13">
        <f t="shared" si="321"/>
        <v>4.9223722486750008</v>
      </c>
      <c r="N1562" s="13">
        <f t="shared" si="322"/>
        <v>5.1889786365523145</v>
      </c>
      <c r="O1562" s="13">
        <f t="shared" si="314"/>
        <v>425.49624819728979</v>
      </c>
      <c r="P1562" s="13">
        <f t="shared" si="315"/>
        <v>0</v>
      </c>
      <c r="Q1562" s="9">
        <f t="shared" si="323"/>
        <v>292484.54477109428</v>
      </c>
      <c r="R1562" s="9">
        <f t="shared" si="316"/>
        <v>292.48454477109431</v>
      </c>
      <c r="S1562" s="9">
        <f t="shared" si="324"/>
        <v>98895.63191587117</v>
      </c>
      <c r="T1562" s="38">
        <f t="shared" si="317"/>
        <v>98.895631915871164</v>
      </c>
      <c r="U1562" s="38">
        <f t="shared" si="318"/>
        <v>6428.216074531626</v>
      </c>
      <c r="V1562" s="34"/>
      <c r="W1562" s="34"/>
      <c r="X1562" s="34"/>
      <c r="Y1562" s="34"/>
      <c r="Z1562" s="34"/>
      <c r="AA1562" s="34"/>
      <c r="AB1562" s="34"/>
      <c r="AC1562" s="34"/>
      <c r="AD1562" s="34"/>
      <c r="AE1562" s="34"/>
      <c r="AF1562" s="34"/>
      <c r="AG1562" s="34"/>
    </row>
    <row r="1563" spans="2:33" x14ac:dyDescent="0.75">
      <c r="B1563" s="7" t="s">
        <v>11</v>
      </c>
      <c r="C1563" s="7">
        <v>1559</v>
      </c>
      <c r="D1563" s="7">
        <v>82</v>
      </c>
      <c r="E1563" s="7">
        <f t="shared" si="312"/>
        <v>27.888888888888889</v>
      </c>
      <c r="F1563" s="13">
        <v>100.4</v>
      </c>
      <c r="G1563" s="13">
        <f t="shared" si="319"/>
        <v>0.43055555555555536</v>
      </c>
      <c r="H1563" s="13">
        <f t="shared" si="313"/>
        <v>1.5499999999999972</v>
      </c>
      <c r="I1563" s="13">
        <f>'Vehicle Data'!$B$6*'WLTP Calculations'!G1563</f>
        <v>126.01758333333329</v>
      </c>
      <c r="J1563" s="13">
        <f>'Vehicle Data'!$B$6*9.81*'Vehicle Data'!$B$8</f>
        <v>57.42499320000001</v>
      </c>
      <c r="K1563" s="13">
        <f>0.5*(1.225*'Vehicle Data'!B$9*'Vehicle Data'!B$7*'WLTP Calculations'!F1563)</f>
        <v>12.176010000000002</v>
      </c>
      <c r="L1563" s="13">
        <f t="shared" si="320"/>
        <v>0.19561858653333328</v>
      </c>
      <c r="M1563" s="13">
        <f t="shared" si="321"/>
        <v>5.4555850244296282</v>
      </c>
      <c r="N1563" s="13">
        <f t="shared" si="322"/>
        <v>5.559393401992585</v>
      </c>
      <c r="O1563" s="13">
        <f t="shared" si="314"/>
        <v>461.42965236538458</v>
      </c>
      <c r="P1563" s="13">
        <f t="shared" si="315"/>
        <v>0</v>
      </c>
      <c r="Q1563" s="9">
        <f t="shared" si="323"/>
        <v>292945.97442345967</v>
      </c>
      <c r="R1563" s="9">
        <f t="shared" si="316"/>
        <v>292.94597442345969</v>
      </c>
      <c r="S1563" s="9">
        <f t="shared" si="324"/>
        <v>98895.63191587117</v>
      </c>
      <c r="T1563" s="38">
        <f t="shared" si="317"/>
        <v>98.895631915871164</v>
      </c>
      <c r="U1563" s="38">
        <f t="shared" si="318"/>
        <v>6428.216074531626</v>
      </c>
      <c r="V1563" s="34"/>
      <c r="W1563" s="34"/>
      <c r="X1563" s="34"/>
      <c r="Y1563" s="34"/>
      <c r="Z1563" s="34"/>
      <c r="AA1563" s="34"/>
      <c r="AB1563" s="34"/>
      <c r="AC1563" s="34"/>
      <c r="AD1563" s="34"/>
      <c r="AE1563" s="34"/>
      <c r="AF1563" s="34"/>
      <c r="AG1563" s="34"/>
    </row>
    <row r="1564" spans="2:33" x14ac:dyDescent="0.75">
      <c r="B1564" s="7" t="s">
        <v>11</v>
      </c>
      <c r="C1564" s="7">
        <v>1560</v>
      </c>
      <c r="D1564" s="7">
        <v>83</v>
      </c>
      <c r="E1564" s="7">
        <f t="shared" si="312"/>
        <v>28.333333333333332</v>
      </c>
      <c r="F1564" s="13">
        <v>102</v>
      </c>
      <c r="G1564" s="13">
        <f t="shared" si="319"/>
        <v>0.44444444444444287</v>
      </c>
      <c r="H1564" s="13">
        <f t="shared" si="313"/>
        <v>1.5999999999999943</v>
      </c>
      <c r="I1564" s="13">
        <f>'Vehicle Data'!$B$6*'WLTP Calculations'!G1564</f>
        <v>130.08266666666623</v>
      </c>
      <c r="J1564" s="13">
        <f>'Vehicle Data'!$B$6*9.81*'Vehicle Data'!$B$8</f>
        <v>57.42499320000001</v>
      </c>
      <c r="K1564" s="13">
        <f>0.5*(1.225*'Vehicle Data'!B$9*'Vehicle Data'!B$7*'WLTP Calculations'!F1564)</f>
        <v>12.370050000000001</v>
      </c>
      <c r="L1564" s="13">
        <f t="shared" si="320"/>
        <v>0.19987770986666623</v>
      </c>
      <c r="M1564" s="13">
        <f t="shared" si="321"/>
        <v>5.6632017795555427</v>
      </c>
      <c r="N1564" s="13">
        <f t="shared" si="322"/>
        <v>5.7104110684148095</v>
      </c>
      <c r="O1564" s="13">
        <f t="shared" si="314"/>
        <v>479.67452974684397</v>
      </c>
      <c r="P1564" s="13">
        <f t="shared" si="315"/>
        <v>0</v>
      </c>
      <c r="Q1564" s="9">
        <f t="shared" si="323"/>
        <v>293425.64895320649</v>
      </c>
      <c r="R1564" s="9">
        <f t="shared" si="316"/>
        <v>293.42564895320646</v>
      </c>
      <c r="S1564" s="9">
        <f t="shared" si="324"/>
        <v>98895.63191587117</v>
      </c>
      <c r="T1564" s="38">
        <f t="shared" si="317"/>
        <v>98.895631915871164</v>
      </c>
      <c r="U1564" s="38">
        <f t="shared" si="318"/>
        <v>6428.216074531626</v>
      </c>
      <c r="V1564" s="34"/>
      <c r="W1564" s="34"/>
      <c r="X1564" s="34"/>
      <c r="Y1564" s="34"/>
      <c r="Z1564" s="34"/>
      <c r="AA1564" s="34"/>
      <c r="AB1564" s="34"/>
      <c r="AC1564" s="34"/>
      <c r="AD1564" s="34"/>
      <c r="AE1564" s="34"/>
      <c r="AF1564" s="34"/>
      <c r="AG1564" s="34"/>
    </row>
    <row r="1565" spans="2:33" x14ac:dyDescent="0.75">
      <c r="B1565" s="7" t="s">
        <v>11</v>
      </c>
      <c r="C1565" s="7">
        <v>1561</v>
      </c>
      <c r="D1565" s="7">
        <v>84</v>
      </c>
      <c r="E1565" s="7">
        <f t="shared" si="312"/>
        <v>28.777777777777775</v>
      </c>
      <c r="F1565" s="13">
        <v>103.6</v>
      </c>
      <c r="G1565" s="13">
        <f t="shared" si="319"/>
        <v>0.44444444444444464</v>
      </c>
      <c r="H1565" s="13">
        <f t="shared" si="313"/>
        <v>1.6000000000000014</v>
      </c>
      <c r="I1565" s="13">
        <f>'Vehicle Data'!$B$6*'WLTP Calculations'!G1565</f>
        <v>130.08266666666674</v>
      </c>
      <c r="J1565" s="13">
        <f>'Vehicle Data'!$B$6*9.81*'Vehicle Data'!$B$8</f>
        <v>57.42499320000001</v>
      </c>
      <c r="K1565" s="13">
        <f>0.5*(1.225*'Vehicle Data'!B$9*'Vehicle Data'!B$7*'WLTP Calculations'!F1565)</f>
        <v>12.56409</v>
      </c>
      <c r="L1565" s="13">
        <f t="shared" si="320"/>
        <v>0.20007174986666676</v>
      </c>
      <c r="M1565" s="13">
        <f t="shared" si="321"/>
        <v>5.7576203572740763</v>
      </c>
      <c r="N1565" s="13">
        <f t="shared" si="322"/>
        <v>5.804915886133335</v>
      </c>
      <c r="O1565" s="13">
        <f t="shared" si="314"/>
        <v>493.41785032133345</v>
      </c>
      <c r="P1565" s="13">
        <f t="shared" si="315"/>
        <v>0</v>
      </c>
      <c r="Q1565" s="9">
        <f t="shared" si="323"/>
        <v>293919.06680352782</v>
      </c>
      <c r="R1565" s="9">
        <f t="shared" si="316"/>
        <v>293.91906680352781</v>
      </c>
      <c r="S1565" s="9">
        <f t="shared" si="324"/>
        <v>98895.63191587117</v>
      </c>
      <c r="T1565" s="38">
        <f t="shared" si="317"/>
        <v>98.895631915871164</v>
      </c>
      <c r="U1565" s="38">
        <f t="shared" si="318"/>
        <v>6428.216074531626</v>
      </c>
      <c r="V1565" s="34"/>
      <c r="W1565" s="34"/>
      <c r="X1565" s="34"/>
      <c r="Y1565" s="34"/>
      <c r="Z1565" s="34"/>
      <c r="AA1565" s="34"/>
      <c r="AB1565" s="34"/>
      <c r="AC1565" s="34"/>
      <c r="AD1565" s="34"/>
      <c r="AE1565" s="34"/>
      <c r="AF1565" s="34"/>
      <c r="AG1565" s="34"/>
    </row>
    <row r="1566" spans="2:33" x14ac:dyDescent="0.75">
      <c r="B1566" s="7" t="s">
        <v>11</v>
      </c>
      <c r="C1566" s="7">
        <v>1562</v>
      </c>
      <c r="D1566" s="7">
        <v>85</v>
      </c>
      <c r="E1566" s="7">
        <f t="shared" si="312"/>
        <v>29.222222222222221</v>
      </c>
      <c r="F1566" s="13">
        <v>105.2</v>
      </c>
      <c r="G1566" s="13">
        <f t="shared" si="319"/>
        <v>0.44444444444444464</v>
      </c>
      <c r="H1566" s="13">
        <f t="shared" si="313"/>
        <v>1.6000000000000014</v>
      </c>
      <c r="I1566" s="13">
        <f>'Vehicle Data'!$B$6*'WLTP Calculations'!G1566</f>
        <v>130.08266666666674</v>
      </c>
      <c r="J1566" s="13">
        <f>'Vehicle Data'!$B$6*9.81*'Vehicle Data'!$B$8</f>
        <v>57.42499320000001</v>
      </c>
      <c r="K1566" s="13">
        <f>0.5*(1.225*'Vehicle Data'!B$9*'Vehicle Data'!B$7*'WLTP Calculations'!F1566)</f>
        <v>12.758130000000001</v>
      </c>
      <c r="L1566" s="13">
        <f t="shared" si="320"/>
        <v>0.20026578986666674</v>
      </c>
      <c r="M1566" s="13">
        <f t="shared" si="321"/>
        <v>5.8522114149925946</v>
      </c>
      <c r="N1566" s="13">
        <f t="shared" si="322"/>
        <v>5.959891919962967</v>
      </c>
      <c r="O1566" s="13">
        <f t="shared" si="314"/>
        <v>512.55070511681515</v>
      </c>
      <c r="P1566" s="13">
        <f t="shared" si="315"/>
        <v>0</v>
      </c>
      <c r="Q1566" s="9">
        <f t="shared" si="323"/>
        <v>294431.61750864465</v>
      </c>
      <c r="R1566" s="9">
        <f t="shared" si="316"/>
        <v>294.43161750864465</v>
      </c>
      <c r="S1566" s="9">
        <f t="shared" si="324"/>
        <v>98895.63191587117</v>
      </c>
      <c r="T1566" s="38">
        <f t="shared" si="317"/>
        <v>98.895631915871164</v>
      </c>
      <c r="U1566" s="38">
        <f t="shared" si="318"/>
        <v>6428.216074531626</v>
      </c>
      <c r="V1566" s="34"/>
      <c r="W1566" s="34"/>
      <c r="X1566" s="34"/>
      <c r="Y1566" s="34"/>
      <c r="Z1566" s="34"/>
      <c r="AA1566" s="34"/>
      <c r="AB1566" s="34"/>
      <c r="AC1566" s="34"/>
      <c r="AD1566" s="34"/>
      <c r="AE1566" s="34"/>
      <c r="AF1566" s="34"/>
      <c r="AG1566" s="34"/>
    </row>
    <row r="1567" spans="2:33" x14ac:dyDescent="0.75">
      <c r="B1567" s="7" t="s">
        <v>11</v>
      </c>
      <c r="C1567" s="7">
        <v>1563</v>
      </c>
      <c r="D1567" s="7">
        <v>86</v>
      </c>
      <c r="E1567" s="7">
        <f t="shared" si="312"/>
        <v>29.666666666666664</v>
      </c>
      <c r="F1567" s="13">
        <v>106.8</v>
      </c>
      <c r="G1567" s="13">
        <f t="shared" si="319"/>
        <v>0.45833333333333393</v>
      </c>
      <c r="H1567" s="13">
        <f t="shared" si="313"/>
        <v>1.6499999999999986</v>
      </c>
      <c r="I1567" s="13">
        <f>'Vehicle Data'!$B$6*'WLTP Calculations'!G1567</f>
        <v>134.1477500000002</v>
      </c>
      <c r="J1567" s="13">
        <f>'Vehicle Data'!$B$6*9.81*'Vehicle Data'!$B$8</f>
        <v>57.42499320000001</v>
      </c>
      <c r="K1567" s="13">
        <f>0.5*(1.225*'Vehicle Data'!B$9*'Vehicle Data'!B$7*'WLTP Calculations'!F1567)</f>
        <v>12.952170000000001</v>
      </c>
      <c r="L1567" s="13">
        <f t="shared" si="320"/>
        <v>0.20452491320000021</v>
      </c>
      <c r="M1567" s="13">
        <f t="shared" si="321"/>
        <v>6.0675724249333394</v>
      </c>
      <c r="N1567" s="13">
        <f t="shared" si="322"/>
        <v>6.1802284065801008</v>
      </c>
      <c r="O1567" s="13">
        <f t="shared" si="314"/>
        <v>537.67987137246871</v>
      </c>
      <c r="P1567" s="13">
        <f t="shared" si="315"/>
        <v>0</v>
      </c>
      <c r="Q1567" s="9">
        <f t="shared" si="323"/>
        <v>294969.29738001712</v>
      </c>
      <c r="R1567" s="9">
        <f t="shared" si="316"/>
        <v>294.96929738001711</v>
      </c>
      <c r="S1567" s="9">
        <f t="shared" si="324"/>
        <v>98895.63191587117</v>
      </c>
      <c r="T1567" s="38">
        <f t="shared" si="317"/>
        <v>98.895631915871164</v>
      </c>
      <c r="U1567" s="38">
        <f t="shared" si="318"/>
        <v>6428.216074531626</v>
      </c>
      <c r="V1567" s="34"/>
      <c r="W1567" s="34"/>
      <c r="X1567" s="34"/>
      <c r="Y1567" s="34"/>
      <c r="Z1567" s="34"/>
      <c r="AA1567" s="34"/>
      <c r="AB1567" s="34"/>
      <c r="AC1567" s="34"/>
      <c r="AD1567" s="34"/>
      <c r="AE1567" s="34"/>
      <c r="AF1567" s="34"/>
      <c r="AG1567" s="34"/>
    </row>
    <row r="1568" spans="2:33" x14ac:dyDescent="0.75">
      <c r="B1568" s="7" t="s">
        <v>11</v>
      </c>
      <c r="C1568" s="7">
        <v>1564</v>
      </c>
      <c r="D1568" s="7">
        <v>87</v>
      </c>
      <c r="E1568" s="7">
        <f t="shared" si="312"/>
        <v>30.138888888888889</v>
      </c>
      <c r="F1568" s="13">
        <v>108.5</v>
      </c>
      <c r="G1568" s="13">
        <f t="shared" si="319"/>
        <v>0.47222222222222321</v>
      </c>
      <c r="H1568" s="13">
        <f t="shared" si="313"/>
        <v>1.7000000000000028</v>
      </c>
      <c r="I1568" s="13">
        <f>'Vehicle Data'!$B$6*'WLTP Calculations'!G1568</f>
        <v>138.21283333333363</v>
      </c>
      <c r="J1568" s="13">
        <f>'Vehicle Data'!$B$6*9.81*'Vehicle Data'!$B$8</f>
        <v>57.42499320000001</v>
      </c>
      <c r="K1568" s="13">
        <f>0.5*(1.225*'Vehicle Data'!B$9*'Vehicle Data'!B$7*'WLTP Calculations'!F1568)</f>
        <v>13.1583375</v>
      </c>
      <c r="L1568" s="13">
        <f t="shared" si="320"/>
        <v>0.20879616403333365</v>
      </c>
      <c r="M1568" s="13">
        <f t="shared" si="321"/>
        <v>6.2928843882268612</v>
      </c>
      <c r="N1568" s="13">
        <f t="shared" si="322"/>
        <v>6.3453389906375097</v>
      </c>
      <c r="O1568" s="13">
        <f t="shared" si="314"/>
        <v>558.38983117610087</v>
      </c>
      <c r="P1568" s="13">
        <f t="shared" si="315"/>
        <v>0</v>
      </c>
      <c r="Q1568" s="9">
        <f t="shared" si="323"/>
        <v>295527.6872111932</v>
      </c>
      <c r="R1568" s="9">
        <f t="shared" si="316"/>
        <v>295.52768721119321</v>
      </c>
      <c r="S1568" s="9">
        <f t="shared" si="324"/>
        <v>98895.63191587117</v>
      </c>
      <c r="T1568" s="38">
        <f t="shared" si="317"/>
        <v>98.895631915871164</v>
      </c>
      <c r="U1568" s="38">
        <f t="shared" si="318"/>
        <v>6428.216074531626</v>
      </c>
      <c r="V1568" s="34"/>
      <c r="W1568" s="34"/>
      <c r="X1568" s="34"/>
      <c r="Y1568" s="34"/>
      <c r="Z1568" s="34"/>
      <c r="AA1568" s="34"/>
      <c r="AB1568" s="34"/>
      <c r="AC1568" s="34"/>
      <c r="AD1568" s="34"/>
      <c r="AE1568" s="34"/>
      <c r="AF1568" s="34"/>
      <c r="AG1568" s="34"/>
    </row>
    <row r="1569" spans="2:33" x14ac:dyDescent="0.75">
      <c r="B1569" s="7" t="s">
        <v>11</v>
      </c>
      <c r="C1569" s="7">
        <v>1565</v>
      </c>
      <c r="D1569" s="7">
        <v>88</v>
      </c>
      <c r="E1569" s="7">
        <f t="shared" si="312"/>
        <v>30.611111111111111</v>
      </c>
      <c r="F1569" s="13">
        <v>110.2</v>
      </c>
      <c r="G1569" s="13">
        <f t="shared" si="319"/>
        <v>0.47222222222222321</v>
      </c>
      <c r="H1569" s="13">
        <f t="shared" si="313"/>
        <v>1.7000000000000028</v>
      </c>
      <c r="I1569" s="13">
        <f>'Vehicle Data'!$B$6*'WLTP Calculations'!G1569</f>
        <v>138.21283333333363</v>
      </c>
      <c r="J1569" s="13">
        <f>'Vehicle Data'!$B$6*9.81*'Vehicle Data'!$B$8</f>
        <v>57.42499320000001</v>
      </c>
      <c r="K1569" s="13">
        <f>0.5*(1.225*'Vehicle Data'!B$9*'Vehicle Data'!B$7*'WLTP Calculations'!F1569)</f>
        <v>13.364505000000001</v>
      </c>
      <c r="L1569" s="13">
        <f t="shared" si="320"/>
        <v>0.20900233153333367</v>
      </c>
      <c r="M1569" s="13">
        <f t="shared" si="321"/>
        <v>6.3977935930481582</v>
      </c>
      <c r="N1569" s="13">
        <f t="shared" si="322"/>
        <v>6.513523722472689</v>
      </c>
      <c r="O1569" s="13">
        <f t="shared" si="314"/>
        <v>579.70361130006927</v>
      </c>
      <c r="P1569" s="13">
        <f t="shared" si="315"/>
        <v>0</v>
      </c>
      <c r="Q1569" s="9">
        <f t="shared" si="323"/>
        <v>296107.3908224933</v>
      </c>
      <c r="R1569" s="9">
        <f t="shared" si="316"/>
        <v>296.1073908224933</v>
      </c>
      <c r="S1569" s="9">
        <f t="shared" si="324"/>
        <v>98895.63191587117</v>
      </c>
      <c r="T1569" s="38">
        <f t="shared" si="317"/>
        <v>98.895631915871164</v>
      </c>
      <c r="U1569" s="38">
        <f t="shared" si="318"/>
        <v>6428.216074531626</v>
      </c>
      <c r="V1569" s="34"/>
      <c r="W1569" s="34"/>
      <c r="X1569" s="34"/>
      <c r="Y1569" s="34"/>
      <c r="Z1569" s="34"/>
      <c r="AA1569" s="34"/>
      <c r="AB1569" s="34"/>
      <c r="AC1569" s="34"/>
      <c r="AD1569" s="34"/>
      <c r="AE1569" s="34"/>
      <c r="AF1569" s="34"/>
      <c r="AG1569" s="34"/>
    </row>
    <row r="1570" spans="2:33" x14ac:dyDescent="0.75">
      <c r="B1570" s="7" t="s">
        <v>11</v>
      </c>
      <c r="C1570" s="7">
        <v>1566</v>
      </c>
      <c r="D1570" s="7">
        <v>89</v>
      </c>
      <c r="E1570" s="7">
        <f t="shared" si="312"/>
        <v>31.083333333333336</v>
      </c>
      <c r="F1570" s="13">
        <v>111.9</v>
      </c>
      <c r="G1570" s="13">
        <f t="shared" si="319"/>
        <v>0.48611111111111072</v>
      </c>
      <c r="H1570" s="13">
        <f t="shared" si="313"/>
        <v>1.75</v>
      </c>
      <c r="I1570" s="13">
        <f>'Vehicle Data'!$B$6*'WLTP Calculations'!G1570</f>
        <v>142.27791666666656</v>
      </c>
      <c r="J1570" s="13">
        <f>'Vehicle Data'!$B$6*9.81*'Vehicle Data'!$B$8</f>
        <v>57.42499320000001</v>
      </c>
      <c r="K1570" s="13">
        <f>0.5*(1.225*'Vehicle Data'!B$9*'Vehicle Data'!B$7*'WLTP Calculations'!F1570)</f>
        <v>13.570672500000002</v>
      </c>
      <c r="L1570" s="13">
        <f t="shared" si="320"/>
        <v>0.21327358236666658</v>
      </c>
      <c r="M1570" s="13">
        <f t="shared" si="321"/>
        <v>6.6292538518972197</v>
      </c>
      <c r="N1570" s="13">
        <f t="shared" si="322"/>
        <v>6.6218250483916616</v>
      </c>
      <c r="O1570" s="13">
        <f t="shared" si="314"/>
        <v>595.96425435524952</v>
      </c>
      <c r="P1570" s="13">
        <f t="shared" si="315"/>
        <v>0</v>
      </c>
      <c r="Q1570" s="9">
        <f t="shared" si="323"/>
        <v>296703.35507684853</v>
      </c>
      <c r="R1570" s="9">
        <f t="shared" si="316"/>
        <v>296.70335507684854</v>
      </c>
      <c r="S1570" s="9">
        <f t="shared" si="324"/>
        <v>98895.63191587117</v>
      </c>
      <c r="T1570" s="38">
        <f t="shared" si="317"/>
        <v>98.895631915871164</v>
      </c>
      <c r="U1570" s="38">
        <f t="shared" si="318"/>
        <v>6428.216074531626</v>
      </c>
      <c r="V1570" s="34"/>
      <c r="W1570" s="34"/>
      <c r="X1570" s="34"/>
      <c r="Y1570" s="34"/>
      <c r="Z1570" s="34"/>
      <c r="AA1570" s="34"/>
      <c r="AB1570" s="34"/>
      <c r="AC1570" s="34"/>
      <c r="AD1570" s="34"/>
      <c r="AE1570" s="34"/>
      <c r="AF1570" s="34"/>
      <c r="AG1570" s="34"/>
    </row>
    <row r="1571" spans="2:33" x14ac:dyDescent="0.75">
      <c r="B1571" s="7" t="s">
        <v>11</v>
      </c>
      <c r="C1571" s="7">
        <v>1567</v>
      </c>
      <c r="D1571" s="7">
        <v>90</v>
      </c>
      <c r="E1571" s="7">
        <f t="shared" si="312"/>
        <v>31.583333333333332</v>
      </c>
      <c r="F1571" s="13">
        <v>113.7</v>
      </c>
      <c r="G1571" s="13">
        <f t="shared" si="319"/>
        <v>0.47222222222222143</v>
      </c>
      <c r="H1571" s="13">
        <f t="shared" si="313"/>
        <v>1.6999999999999957</v>
      </c>
      <c r="I1571" s="13">
        <f>'Vehicle Data'!$B$6*'WLTP Calculations'!G1571</f>
        <v>138.21283333333312</v>
      </c>
      <c r="J1571" s="13">
        <f>'Vehicle Data'!$B$6*9.81*'Vehicle Data'!$B$8</f>
        <v>57.42499320000001</v>
      </c>
      <c r="K1571" s="13">
        <f>0.5*(1.225*'Vehicle Data'!B$9*'Vehicle Data'!B$7*'WLTP Calculations'!F1571)</f>
        <v>13.788967500000002</v>
      </c>
      <c r="L1571" s="13">
        <f t="shared" si="320"/>
        <v>0.20942679403333314</v>
      </c>
      <c r="M1571" s="13">
        <f t="shared" si="321"/>
        <v>6.6143962448861044</v>
      </c>
      <c r="N1571" s="13">
        <f t="shared" si="322"/>
        <v>6.4687494889768482</v>
      </c>
      <c r="O1571" s="13">
        <f t="shared" si="314"/>
        <v>588.65620349689323</v>
      </c>
      <c r="P1571" s="13">
        <f t="shared" si="315"/>
        <v>0</v>
      </c>
      <c r="Q1571" s="9">
        <f t="shared" si="323"/>
        <v>297292.01128034544</v>
      </c>
      <c r="R1571" s="9">
        <f t="shared" si="316"/>
        <v>297.29201128034543</v>
      </c>
      <c r="S1571" s="9">
        <f t="shared" si="324"/>
        <v>98895.63191587117</v>
      </c>
      <c r="T1571" s="38">
        <f t="shared" si="317"/>
        <v>98.895631915871164</v>
      </c>
      <c r="U1571" s="38">
        <f t="shared" si="318"/>
        <v>6428.216074531626</v>
      </c>
      <c r="V1571" s="34"/>
      <c r="W1571" s="34"/>
      <c r="X1571" s="34"/>
      <c r="Y1571" s="34"/>
      <c r="Z1571" s="34"/>
      <c r="AA1571" s="34"/>
      <c r="AB1571" s="34"/>
      <c r="AC1571" s="34"/>
      <c r="AD1571" s="34"/>
      <c r="AE1571" s="34"/>
      <c r="AF1571" s="34"/>
      <c r="AG1571" s="34"/>
    </row>
    <row r="1572" spans="2:33" x14ac:dyDescent="0.75">
      <c r="B1572" s="7" t="s">
        <v>11</v>
      </c>
      <c r="C1572" s="7">
        <v>1568</v>
      </c>
      <c r="D1572" s="7">
        <v>91</v>
      </c>
      <c r="E1572" s="7">
        <f t="shared" si="312"/>
        <v>32.027777777777779</v>
      </c>
      <c r="F1572" s="13">
        <v>115.3</v>
      </c>
      <c r="G1572" s="13">
        <f t="shared" si="319"/>
        <v>0.43055555555555536</v>
      </c>
      <c r="H1572" s="13">
        <f t="shared" si="313"/>
        <v>1.5499999999999972</v>
      </c>
      <c r="I1572" s="13">
        <f>'Vehicle Data'!$B$6*'WLTP Calculations'!G1572</f>
        <v>126.01758333333329</v>
      </c>
      <c r="J1572" s="13">
        <f>'Vehicle Data'!$B$6*9.81*'Vehicle Data'!$B$8</f>
        <v>57.42499320000001</v>
      </c>
      <c r="K1572" s="13">
        <f>0.5*(1.225*'Vehicle Data'!B$9*'Vehicle Data'!B$7*'WLTP Calculations'!F1572)</f>
        <v>13.983007500000001</v>
      </c>
      <c r="L1572" s="13">
        <f t="shared" si="320"/>
        <v>0.1974255840333333</v>
      </c>
      <c r="M1572" s="13">
        <f t="shared" si="321"/>
        <v>6.323102733067592</v>
      </c>
      <c r="N1572" s="13">
        <f t="shared" si="322"/>
        <v>6.2352947177041695</v>
      </c>
      <c r="O1572" s="13">
        <f t="shared" si="314"/>
        <v>573.64711402878356</v>
      </c>
      <c r="P1572" s="13">
        <f t="shared" si="315"/>
        <v>0</v>
      </c>
      <c r="Q1572" s="9">
        <f t="shared" si="323"/>
        <v>297865.65839437424</v>
      </c>
      <c r="R1572" s="9">
        <f t="shared" si="316"/>
        <v>297.86565839437424</v>
      </c>
      <c r="S1572" s="9">
        <f t="shared" si="324"/>
        <v>98895.63191587117</v>
      </c>
      <c r="T1572" s="38">
        <f t="shared" si="317"/>
        <v>98.895631915871164</v>
      </c>
      <c r="U1572" s="38">
        <f t="shared" si="318"/>
        <v>6428.216074531626</v>
      </c>
      <c r="V1572" s="34"/>
      <c r="W1572" s="34"/>
      <c r="X1572" s="34"/>
      <c r="Y1572" s="34"/>
      <c r="Z1572" s="34"/>
      <c r="AA1572" s="34"/>
      <c r="AB1572" s="34"/>
      <c r="AC1572" s="34"/>
      <c r="AD1572" s="34"/>
      <c r="AE1572" s="34"/>
      <c r="AF1572" s="34"/>
      <c r="AG1572" s="34"/>
    </row>
    <row r="1573" spans="2:33" x14ac:dyDescent="0.75">
      <c r="B1573" s="7" t="s">
        <v>11</v>
      </c>
      <c r="C1573" s="7">
        <v>1569</v>
      </c>
      <c r="D1573" s="7">
        <v>92</v>
      </c>
      <c r="E1573" s="7">
        <f t="shared" si="312"/>
        <v>32.444444444444443</v>
      </c>
      <c r="F1573" s="13">
        <v>116.8</v>
      </c>
      <c r="G1573" s="13">
        <f t="shared" si="319"/>
        <v>0.40277777777777857</v>
      </c>
      <c r="H1573" s="13">
        <f t="shared" si="313"/>
        <v>1.4500000000000028</v>
      </c>
      <c r="I1573" s="13">
        <f>'Vehicle Data'!$B$6*'WLTP Calculations'!G1573</f>
        <v>117.88741666666691</v>
      </c>
      <c r="J1573" s="13">
        <f>'Vehicle Data'!$B$6*9.81*'Vehicle Data'!$B$8</f>
        <v>57.42499320000001</v>
      </c>
      <c r="K1573" s="13">
        <f>0.5*(1.225*'Vehicle Data'!B$9*'Vehicle Data'!B$7*'WLTP Calculations'!F1573)</f>
        <v>14.16492</v>
      </c>
      <c r="L1573" s="13">
        <f t="shared" si="320"/>
        <v>0.1894773298666669</v>
      </c>
      <c r="M1573" s="13">
        <f t="shared" si="321"/>
        <v>6.147486702340748</v>
      </c>
      <c r="N1573" s="13">
        <f t="shared" si="322"/>
        <v>6.0536465841203748</v>
      </c>
      <c r="O1573" s="13">
        <f t="shared" si="314"/>
        <v>562.98913232319489</v>
      </c>
      <c r="P1573" s="13">
        <f t="shared" si="315"/>
        <v>0</v>
      </c>
      <c r="Q1573" s="9">
        <f t="shared" si="323"/>
        <v>298428.64752669743</v>
      </c>
      <c r="R1573" s="9">
        <f t="shared" si="316"/>
        <v>298.42864752669743</v>
      </c>
      <c r="S1573" s="9">
        <f t="shared" si="324"/>
        <v>98895.63191587117</v>
      </c>
      <c r="T1573" s="38">
        <f t="shared" si="317"/>
        <v>98.895631915871164</v>
      </c>
      <c r="U1573" s="38">
        <f t="shared" si="318"/>
        <v>6428.216074531626</v>
      </c>
      <c r="V1573" s="34"/>
      <c r="W1573" s="34"/>
      <c r="X1573" s="34"/>
      <c r="Y1573" s="34"/>
      <c r="Z1573" s="34"/>
      <c r="AA1573" s="34"/>
      <c r="AB1573" s="34"/>
      <c r="AC1573" s="34"/>
      <c r="AD1573" s="34"/>
      <c r="AE1573" s="34"/>
      <c r="AF1573" s="34"/>
      <c r="AG1573" s="34"/>
    </row>
    <row r="1574" spans="2:33" x14ac:dyDescent="0.75">
      <c r="B1574" s="7" t="s">
        <v>11</v>
      </c>
      <c r="C1574" s="7">
        <v>1570</v>
      </c>
      <c r="D1574" s="7">
        <v>93</v>
      </c>
      <c r="E1574" s="7">
        <f t="shared" si="312"/>
        <v>32.833333333333336</v>
      </c>
      <c r="F1574" s="13">
        <v>118.2</v>
      </c>
      <c r="G1574" s="13">
        <f t="shared" si="319"/>
        <v>0.375</v>
      </c>
      <c r="H1574" s="13">
        <f t="shared" si="313"/>
        <v>1.3500000000000014</v>
      </c>
      <c r="I1574" s="13">
        <f>'Vehicle Data'!$B$6*'WLTP Calculations'!G1574</f>
        <v>109.75725000000001</v>
      </c>
      <c r="J1574" s="13">
        <f>'Vehicle Data'!$B$6*9.81*'Vehicle Data'!$B$8</f>
        <v>57.42499320000001</v>
      </c>
      <c r="K1574" s="13">
        <f>0.5*(1.225*'Vehicle Data'!B$9*'Vehicle Data'!B$7*'WLTP Calculations'!F1574)</f>
        <v>14.334705000000001</v>
      </c>
      <c r="L1574" s="13">
        <f t="shared" si="320"/>
        <v>0.18151694820000003</v>
      </c>
      <c r="M1574" s="13">
        <f t="shared" si="321"/>
        <v>5.9598064659000016</v>
      </c>
      <c r="N1574" s="13">
        <f t="shared" si="322"/>
        <v>5.8602588530171271</v>
      </c>
      <c r="O1574" s="13">
        <f t="shared" si="314"/>
        <v>550.86433218360992</v>
      </c>
      <c r="P1574" s="13">
        <f t="shared" si="315"/>
        <v>0</v>
      </c>
      <c r="Q1574" s="9">
        <f t="shared" si="323"/>
        <v>298979.51185888104</v>
      </c>
      <c r="R1574" s="9">
        <f t="shared" si="316"/>
        <v>298.97951185888104</v>
      </c>
      <c r="S1574" s="9">
        <f t="shared" si="324"/>
        <v>98895.63191587117</v>
      </c>
      <c r="T1574" s="38">
        <f t="shared" si="317"/>
        <v>98.895631915871164</v>
      </c>
      <c r="U1574" s="38">
        <f t="shared" si="318"/>
        <v>6428.216074531626</v>
      </c>
      <c r="V1574" s="34"/>
      <c r="W1574" s="34"/>
      <c r="X1574" s="34"/>
      <c r="Y1574" s="34"/>
      <c r="Z1574" s="34"/>
      <c r="AA1574" s="34"/>
      <c r="AB1574" s="34"/>
      <c r="AC1574" s="34"/>
      <c r="AD1574" s="34"/>
      <c r="AE1574" s="34"/>
      <c r="AF1574" s="34"/>
      <c r="AG1574" s="34"/>
    </row>
    <row r="1575" spans="2:33" x14ac:dyDescent="0.75">
      <c r="B1575" s="7" t="s">
        <v>11</v>
      </c>
      <c r="C1575" s="7">
        <v>1571</v>
      </c>
      <c r="D1575" s="7">
        <v>94</v>
      </c>
      <c r="E1575" s="7">
        <f t="shared" si="312"/>
        <v>33.194444444444443</v>
      </c>
      <c r="F1575" s="13">
        <v>119.5</v>
      </c>
      <c r="G1575" s="13">
        <f t="shared" si="319"/>
        <v>0.34722222222222143</v>
      </c>
      <c r="H1575" s="13">
        <f t="shared" si="313"/>
        <v>1.25</v>
      </c>
      <c r="I1575" s="13">
        <f>'Vehicle Data'!$B$6*'WLTP Calculations'!G1575</f>
        <v>101.62708333333312</v>
      </c>
      <c r="J1575" s="13">
        <f>'Vehicle Data'!$B$6*9.81*'Vehicle Data'!$B$8</f>
        <v>57.42499320000001</v>
      </c>
      <c r="K1575" s="13">
        <f>0.5*(1.225*'Vehicle Data'!B$9*'Vehicle Data'!B$7*'WLTP Calculations'!F1575)</f>
        <v>14.4923625</v>
      </c>
      <c r="L1575" s="13">
        <f t="shared" si="320"/>
        <v>0.17354443903333314</v>
      </c>
      <c r="M1575" s="13">
        <f t="shared" si="321"/>
        <v>5.7607112401342526</v>
      </c>
      <c r="N1575" s="13">
        <f t="shared" si="322"/>
        <v>5.6557817514083233</v>
      </c>
      <c r="O1575" s="13">
        <f t="shared" si="314"/>
        <v>537.29926638379072</v>
      </c>
      <c r="P1575" s="13">
        <f t="shared" si="315"/>
        <v>0</v>
      </c>
      <c r="Q1575" s="9">
        <f t="shared" si="323"/>
        <v>299516.81112526485</v>
      </c>
      <c r="R1575" s="9">
        <f t="shared" si="316"/>
        <v>299.51681112526484</v>
      </c>
      <c r="S1575" s="9">
        <f t="shared" si="324"/>
        <v>98895.63191587117</v>
      </c>
      <c r="T1575" s="38">
        <f t="shared" si="317"/>
        <v>98.895631915871164</v>
      </c>
      <c r="U1575" s="38">
        <f t="shared" si="318"/>
        <v>6428.216074531626</v>
      </c>
      <c r="V1575" s="34"/>
      <c r="W1575" s="34"/>
      <c r="X1575" s="34"/>
      <c r="Y1575" s="34"/>
      <c r="Z1575" s="34"/>
      <c r="AA1575" s="34"/>
      <c r="AB1575" s="34"/>
      <c r="AC1575" s="34"/>
      <c r="AD1575" s="34"/>
      <c r="AE1575" s="34"/>
      <c r="AF1575" s="34"/>
      <c r="AG1575" s="34"/>
    </row>
    <row r="1576" spans="2:33" x14ac:dyDescent="0.75">
      <c r="B1576" s="7" t="s">
        <v>11</v>
      </c>
      <c r="C1576" s="7">
        <v>1572</v>
      </c>
      <c r="D1576" s="7">
        <v>95</v>
      </c>
      <c r="E1576" s="7">
        <f t="shared" si="312"/>
        <v>33.527777777777779</v>
      </c>
      <c r="F1576" s="13">
        <v>120.7</v>
      </c>
      <c r="G1576" s="13">
        <f t="shared" si="319"/>
        <v>0.31944444444444287</v>
      </c>
      <c r="H1576" s="13">
        <f t="shared" si="313"/>
        <v>1.1499999999999986</v>
      </c>
      <c r="I1576" s="13">
        <f>'Vehicle Data'!$B$6*'WLTP Calculations'!G1576</f>
        <v>93.496916666666209</v>
      </c>
      <c r="J1576" s="13">
        <f>'Vehicle Data'!$B$6*9.81*'Vehicle Data'!$B$8</f>
        <v>57.42499320000001</v>
      </c>
      <c r="K1576" s="13">
        <f>0.5*(1.225*'Vehicle Data'!B$9*'Vehicle Data'!B$7*'WLTP Calculations'!F1576)</f>
        <v>14.637892500000001</v>
      </c>
      <c r="L1576" s="13">
        <f t="shared" si="320"/>
        <v>0.16555980236666623</v>
      </c>
      <c r="M1576" s="13">
        <f t="shared" si="321"/>
        <v>5.5508522626823931</v>
      </c>
      <c r="N1576" s="13">
        <f t="shared" si="322"/>
        <v>5.3033322081134031</v>
      </c>
      <c r="O1576" s="13">
        <f t="shared" si="314"/>
        <v>509.1198919788867</v>
      </c>
      <c r="P1576" s="13">
        <f t="shared" si="315"/>
        <v>0</v>
      </c>
      <c r="Q1576" s="9">
        <f t="shared" si="323"/>
        <v>300025.93101724371</v>
      </c>
      <c r="R1576" s="9">
        <f t="shared" si="316"/>
        <v>300.02593101724369</v>
      </c>
      <c r="S1576" s="9">
        <f t="shared" si="324"/>
        <v>98895.63191587117</v>
      </c>
      <c r="T1576" s="38">
        <f t="shared" si="317"/>
        <v>98.895631915871164</v>
      </c>
      <c r="U1576" s="38">
        <f t="shared" si="318"/>
        <v>6428.216074531626</v>
      </c>
      <c r="V1576" s="34"/>
      <c r="W1576" s="34"/>
      <c r="X1576" s="34"/>
      <c r="Y1576" s="34"/>
      <c r="Z1576" s="34"/>
      <c r="AA1576" s="34"/>
      <c r="AB1576" s="34"/>
      <c r="AC1576" s="34"/>
      <c r="AD1576" s="34"/>
      <c r="AE1576" s="34"/>
      <c r="AF1576" s="34"/>
      <c r="AG1576" s="34"/>
    </row>
    <row r="1577" spans="2:33" x14ac:dyDescent="0.75">
      <c r="B1577" s="7" t="s">
        <v>11</v>
      </c>
      <c r="C1577" s="7">
        <v>1573</v>
      </c>
      <c r="D1577" s="7">
        <v>96</v>
      </c>
      <c r="E1577" s="7">
        <f t="shared" si="312"/>
        <v>33.833333333333329</v>
      </c>
      <c r="F1577" s="13">
        <v>121.8</v>
      </c>
      <c r="G1577" s="13">
        <f t="shared" si="319"/>
        <v>0.26388888888888573</v>
      </c>
      <c r="H1577" s="13">
        <f t="shared" si="313"/>
        <v>0.94999999999999574</v>
      </c>
      <c r="I1577" s="13">
        <f>'Vehicle Data'!$B$6*'WLTP Calculations'!G1577</f>
        <v>77.236583333332419</v>
      </c>
      <c r="J1577" s="13">
        <f>'Vehicle Data'!$B$6*9.81*'Vehicle Data'!$B$8</f>
        <v>57.42499320000001</v>
      </c>
      <c r="K1577" s="13">
        <f>0.5*(1.225*'Vehicle Data'!B$9*'Vehicle Data'!B$7*'WLTP Calculations'!F1577)</f>
        <v>14.771295</v>
      </c>
      <c r="L1577" s="13">
        <f t="shared" si="320"/>
        <v>0.14943287153333246</v>
      </c>
      <c r="M1577" s="13">
        <f t="shared" si="321"/>
        <v>5.055812153544414</v>
      </c>
      <c r="N1577" s="13">
        <f t="shared" si="322"/>
        <v>4.7279711626962904</v>
      </c>
      <c r="O1577" s="13">
        <f t="shared" si="314"/>
        <v>458.61320278154017</v>
      </c>
      <c r="P1577" s="13">
        <f t="shared" si="315"/>
        <v>0</v>
      </c>
      <c r="Q1577" s="9">
        <f t="shared" si="323"/>
        <v>300484.54422002524</v>
      </c>
      <c r="R1577" s="9">
        <f t="shared" si="316"/>
        <v>300.48454422002527</v>
      </c>
      <c r="S1577" s="9">
        <f t="shared" si="324"/>
        <v>98895.63191587117</v>
      </c>
      <c r="T1577" s="38">
        <f t="shared" si="317"/>
        <v>98.895631915871164</v>
      </c>
      <c r="U1577" s="38">
        <f t="shared" si="318"/>
        <v>6428.216074531626</v>
      </c>
      <c r="V1577" s="34"/>
      <c r="W1577" s="34"/>
      <c r="X1577" s="34"/>
      <c r="Y1577" s="34"/>
      <c r="Z1577" s="34"/>
      <c r="AA1577" s="34"/>
      <c r="AB1577" s="34"/>
      <c r="AC1577" s="34"/>
      <c r="AD1577" s="34"/>
      <c r="AE1577" s="34"/>
      <c r="AF1577" s="34"/>
      <c r="AG1577" s="34"/>
    </row>
    <row r="1578" spans="2:33" x14ac:dyDescent="0.75">
      <c r="B1578" s="7" t="s">
        <v>11</v>
      </c>
      <c r="C1578" s="7">
        <v>1574</v>
      </c>
      <c r="D1578" s="7">
        <v>97</v>
      </c>
      <c r="E1578" s="7">
        <f t="shared" si="312"/>
        <v>34.05555555555555</v>
      </c>
      <c r="F1578" s="13">
        <v>122.6</v>
      </c>
      <c r="G1578" s="13">
        <f t="shared" si="319"/>
        <v>0.19444444444444642</v>
      </c>
      <c r="H1578" s="13">
        <f t="shared" si="313"/>
        <v>0.70000000000000284</v>
      </c>
      <c r="I1578" s="13">
        <f>'Vehicle Data'!$B$6*'WLTP Calculations'!G1578</f>
        <v>56.911166666667249</v>
      </c>
      <c r="J1578" s="13">
        <f>'Vehicle Data'!$B$6*9.81*'Vehicle Data'!$B$8</f>
        <v>57.42499320000001</v>
      </c>
      <c r="K1578" s="13">
        <f>0.5*(1.225*'Vehicle Data'!B$9*'Vehicle Data'!B$7*'WLTP Calculations'!F1578)</f>
        <v>14.868315000000001</v>
      </c>
      <c r="L1578" s="13">
        <f t="shared" si="320"/>
        <v>0.12920447486666725</v>
      </c>
      <c r="M1578" s="13">
        <f t="shared" si="321"/>
        <v>4.4001301718481676</v>
      </c>
      <c r="N1578" s="13">
        <f t="shared" si="322"/>
        <v>4.1339099310500123</v>
      </c>
      <c r="O1578" s="13">
        <f t="shared" si="314"/>
        <v>405.1231732429012</v>
      </c>
      <c r="P1578" s="13">
        <f t="shared" si="315"/>
        <v>0</v>
      </c>
      <c r="Q1578" s="9">
        <f t="shared" si="323"/>
        <v>300889.66739326814</v>
      </c>
      <c r="R1578" s="9">
        <f t="shared" si="316"/>
        <v>300.88966739326816</v>
      </c>
      <c r="S1578" s="9">
        <f t="shared" si="324"/>
        <v>98895.63191587117</v>
      </c>
      <c r="T1578" s="38">
        <f t="shared" si="317"/>
        <v>98.895631915871164</v>
      </c>
      <c r="U1578" s="38">
        <f t="shared" si="318"/>
        <v>6428.216074531626</v>
      </c>
      <c r="V1578" s="34"/>
      <c r="W1578" s="34"/>
      <c r="X1578" s="34"/>
      <c r="Y1578" s="34"/>
      <c r="Z1578" s="34"/>
      <c r="AA1578" s="34"/>
      <c r="AB1578" s="34"/>
      <c r="AC1578" s="34"/>
      <c r="AD1578" s="34"/>
      <c r="AE1578" s="34"/>
      <c r="AF1578" s="34"/>
      <c r="AG1578" s="34"/>
    </row>
    <row r="1579" spans="2:33" x14ac:dyDescent="0.75">
      <c r="B1579" s="7" t="s">
        <v>11</v>
      </c>
      <c r="C1579" s="7">
        <v>1575</v>
      </c>
      <c r="D1579" s="7">
        <v>98</v>
      </c>
      <c r="E1579" s="7">
        <f t="shared" si="312"/>
        <v>34.222222222222221</v>
      </c>
      <c r="F1579" s="13">
        <v>123.2</v>
      </c>
      <c r="G1579" s="13">
        <f t="shared" si="319"/>
        <v>0.13888888888888928</v>
      </c>
      <c r="H1579" s="13">
        <f t="shared" si="313"/>
        <v>0.5</v>
      </c>
      <c r="I1579" s="13">
        <f>'Vehicle Data'!$B$6*'WLTP Calculations'!G1579</f>
        <v>40.650833333333452</v>
      </c>
      <c r="J1579" s="13">
        <f>'Vehicle Data'!$B$6*9.81*'Vehicle Data'!$B$8</f>
        <v>57.42499320000001</v>
      </c>
      <c r="K1579" s="13">
        <f>0.5*(1.225*'Vehicle Data'!B$9*'Vehicle Data'!B$7*'WLTP Calculations'!F1579)</f>
        <v>14.941080000000001</v>
      </c>
      <c r="L1579" s="13">
        <f t="shared" si="320"/>
        <v>0.11301690653333347</v>
      </c>
      <c r="M1579" s="13">
        <f t="shared" si="321"/>
        <v>3.8676896902518565</v>
      </c>
      <c r="N1579" s="13">
        <f t="shared" si="322"/>
        <v>3.5258815095037157</v>
      </c>
      <c r="O1579" s="13">
        <f t="shared" si="314"/>
        <v>349.06226944086785</v>
      </c>
      <c r="P1579" s="13">
        <f t="shared" si="315"/>
        <v>0</v>
      </c>
      <c r="Q1579" s="9">
        <f t="shared" si="323"/>
        <v>301238.729662709</v>
      </c>
      <c r="R1579" s="9">
        <f t="shared" si="316"/>
        <v>301.23872966270898</v>
      </c>
      <c r="S1579" s="9">
        <f t="shared" si="324"/>
        <v>98895.63191587117</v>
      </c>
      <c r="T1579" s="38">
        <f t="shared" si="317"/>
        <v>98.895631915871164</v>
      </c>
      <c r="U1579" s="38">
        <f t="shared" si="318"/>
        <v>6428.216074531626</v>
      </c>
      <c r="V1579" s="34"/>
      <c r="W1579" s="34"/>
      <c r="X1579" s="34"/>
      <c r="Y1579" s="34"/>
      <c r="Z1579" s="34"/>
      <c r="AA1579" s="34"/>
      <c r="AB1579" s="34"/>
      <c r="AC1579" s="34"/>
      <c r="AD1579" s="34"/>
      <c r="AE1579" s="34"/>
      <c r="AF1579" s="34"/>
      <c r="AG1579" s="34"/>
    </row>
    <row r="1580" spans="2:33" x14ac:dyDescent="0.75">
      <c r="B1580" s="7" t="s">
        <v>11</v>
      </c>
      <c r="C1580" s="7">
        <v>1576</v>
      </c>
      <c r="D1580" s="7">
        <v>99</v>
      </c>
      <c r="E1580" s="7">
        <f t="shared" si="312"/>
        <v>34.333333333333329</v>
      </c>
      <c r="F1580" s="13">
        <v>123.6</v>
      </c>
      <c r="G1580" s="13">
        <f t="shared" si="319"/>
        <v>6.9444444444446418E-2</v>
      </c>
      <c r="H1580" s="13">
        <f t="shared" si="313"/>
        <v>0.25</v>
      </c>
      <c r="I1580" s="13">
        <f>'Vehicle Data'!$B$6*'WLTP Calculations'!G1580</f>
        <v>20.325416666667248</v>
      </c>
      <c r="J1580" s="13">
        <f>'Vehicle Data'!$B$6*9.81*'Vehicle Data'!$B$8</f>
        <v>57.42499320000001</v>
      </c>
      <c r="K1580" s="13">
        <f>0.5*(1.225*'Vehicle Data'!B$9*'Vehicle Data'!B$7*'WLTP Calculations'!F1580)</f>
        <v>14.98959</v>
      </c>
      <c r="L1580" s="13">
        <f t="shared" si="320"/>
        <v>9.2739999866667255E-2</v>
      </c>
      <c r="M1580" s="13">
        <f t="shared" si="321"/>
        <v>3.1840733287555754</v>
      </c>
      <c r="N1580" s="13">
        <f t="shared" si="322"/>
        <v>2.836367791265288</v>
      </c>
      <c r="O1580" s="13">
        <f t="shared" si="314"/>
        <v>283.63677912652878</v>
      </c>
      <c r="P1580" s="13">
        <f t="shared" si="315"/>
        <v>0</v>
      </c>
      <c r="Q1580" s="9">
        <f t="shared" si="323"/>
        <v>301522.36644183553</v>
      </c>
      <c r="R1580" s="9">
        <f t="shared" si="316"/>
        <v>301.52236644183552</v>
      </c>
      <c r="S1580" s="9">
        <f t="shared" si="324"/>
        <v>98895.63191587117</v>
      </c>
      <c r="T1580" s="38">
        <f t="shared" si="317"/>
        <v>98.895631915871164</v>
      </c>
      <c r="U1580" s="38">
        <f t="shared" si="318"/>
        <v>6428.216074531626</v>
      </c>
      <c r="V1580" s="34"/>
      <c r="W1580" s="34"/>
      <c r="X1580" s="34"/>
      <c r="Y1580" s="34"/>
      <c r="Z1580" s="34"/>
      <c r="AA1580" s="34"/>
      <c r="AB1580" s="34"/>
      <c r="AC1580" s="34"/>
      <c r="AD1580" s="34"/>
      <c r="AE1580" s="34"/>
      <c r="AF1580" s="34"/>
      <c r="AG1580" s="34"/>
    </row>
    <row r="1581" spans="2:33" x14ac:dyDescent="0.75">
      <c r="B1581" s="7" t="s">
        <v>11</v>
      </c>
      <c r="C1581" s="7">
        <v>1577</v>
      </c>
      <c r="D1581" s="7">
        <v>100</v>
      </c>
      <c r="E1581" s="7">
        <f t="shared" si="312"/>
        <v>34.361111111111114</v>
      </c>
      <c r="F1581" s="13">
        <v>123.7</v>
      </c>
      <c r="G1581" s="13">
        <f t="shared" si="319"/>
        <v>0</v>
      </c>
      <c r="H1581" s="13">
        <f t="shared" si="313"/>
        <v>0</v>
      </c>
      <c r="I1581" s="13">
        <f>'Vehicle Data'!$B$6*'WLTP Calculations'!G1581</f>
        <v>0</v>
      </c>
      <c r="J1581" s="13">
        <f>'Vehicle Data'!$B$6*9.81*'Vehicle Data'!$B$8</f>
        <v>57.42499320000001</v>
      </c>
      <c r="K1581" s="13">
        <f>0.5*(1.225*'Vehicle Data'!B$9*'Vehicle Data'!B$7*'WLTP Calculations'!F1581)</f>
        <v>15.001717500000002</v>
      </c>
      <c r="L1581" s="13">
        <f t="shared" si="320"/>
        <v>7.2426710700000022E-2</v>
      </c>
      <c r="M1581" s="13">
        <f t="shared" si="321"/>
        <v>2.4886622537750012</v>
      </c>
      <c r="N1581" s="13">
        <f t="shared" si="322"/>
        <v>2.2083124162652705</v>
      </c>
      <c r="O1581" s="13">
        <f t="shared" si="314"/>
        <v>223.03955404279233</v>
      </c>
      <c r="P1581" s="13">
        <f t="shared" si="315"/>
        <v>0</v>
      </c>
      <c r="Q1581" s="9">
        <f t="shared" si="323"/>
        <v>301745.40599587833</v>
      </c>
      <c r="R1581" s="9">
        <f t="shared" si="316"/>
        <v>301.74540599587834</v>
      </c>
      <c r="S1581" s="9">
        <f t="shared" si="324"/>
        <v>98895.63191587117</v>
      </c>
      <c r="T1581" s="38">
        <f t="shared" si="317"/>
        <v>98.895631915871164</v>
      </c>
      <c r="U1581" s="38">
        <f t="shared" si="318"/>
        <v>6428.216074531626</v>
      </c>
      <c r="V1581" s="34"/>
      <c r="W1581" s="34"/>
      <c r="X1581" s="34"/>
      <c r="Y1581" s="34"/>
      <c r="Z1581" s="34"/>
      <c r="AA1581" s="34"/>
      <c r="AB1581" s="34"/>
      <c r="AC1581" s="34"/>
      <c r="AD1581" s="34"/>
      <c r="AE1581" s="34"/>
      <c r="AF1581" s="34"/>
      <c r="AG1581" s="34"/>
    </row>
    <row r="1582" spans="2:33" x14ac:dyDescent="0.75">
      <c r="B1582" s="7" t="s">
        <v>11</v>
      </c>
      <c r="C1582" s="7">
        <v>1578</v>
      </c>
      <c r="D1582" s="7">
        <v>101</v>
      </c>
      <c r="E1582" s="7">
        <f t="shared" si="312"/>
        <v>34.333333333333329</v>
      </c>
      <c r="F1582" s="13">
        <v>123.6</v>
      </c>
      <c r="G1582" s="13">
        <f t="shared" si="319"/>
        <v>-5.5555555555557135E-2</v>
      </c>
      <c r="H1582" s="13">
        <f t="shared" si="313"/>
        <v>-0.20000000000000284</v>
      </c>
      <c r="I1582" s="13">
        <f>'Vehicle Data'!$B$6*'WLTP Calculations'!G1582</f>
        <v>-16.260333333333797</v>
      </c>
      <c r="J1582" s="13">
        <f>'Vehicle Data'!$B$6*9.81*'Vehicle Data'!$B$8</f>
        <v>57.42499320000001</v>
      </c>
      <c r="K1582" s="13">
        <f>0.5*(1.225*'Vehicle Data'!B$9*'Vehicle Data'!B$7*'WLTP Calculations'!F1582)</f>
        <v>14.98959</v>
      </c>
      <c r="L1582" s="13">
        <f t="shared" si="320"/>
        <v>5.6154249866666214E-2</v>
      </c>
      <c r="M1582" s="13">
        <f t="shared" si="321"/>
        <v>1.9279625787555397</v>
      </c>
      <c r="N1582" s="13">
        <f t="shared" si="322"/>
        <v>1.7857706638652759</v>
      </c>
      <c r="O1582" s="13">
        <f t="shared" si="314"/>
        <v>182.14860771425813</v>
      </c>
      <c r="P1582" s="13">
        <f t="shared" si="315"/>
        <v>0</v>
      </c>
      <c r="Q1582" s="9">
        <f t="shared" si="323"/>
        <v>301927.55460359261</v>
      </c>
      <c r="R1582" s="9">
        <f t="shared" si="316"/>
        <v>301.92755460359263</v>
      </c>
      <c r="S1582" s="9">
        <f t="shared" si="324"/>
        <v>98895.63191587117</v>
      </c>
      <c r="T1582" s="38">
        <f t="shared" si="317"/>
        <v>98.895631915871164</v>
      </c>
      <c r="U1582" s="38">
        <f t="shared" si="318"/>
        <v>6428.216074531626</v>
      </c>
      <c r="V1582" s="34"/>
      <c r="W1582" s="34"/>
      <c r="X1582" s="34"/>
      <c r="Y1582" s="34"/>
      <c r="Z1582" s="34"/>
      <c r="AA1582" s="34"/>
      <c r="AB1582" s="34"/>
      <c r="AC1582" s="34"/>
      <c r="AD1582" s="34"/>
      <c r="AE1582" s="34"/>
      <c r="AF1582" s="34"/>
      <c r="AG1582" s="34"/>
    </row>
    <row r="1583" spans="2:33" x14ac:dyDescent="0.75">
      <c r="B1583" s="7" t="s">
        <v>11</v>
      </c>
      <c r="C1583" s="7">
        <v>1579</v>
      </c>
      <c r="D1583" s="7">
        <v>102</v>
      </c>
      <c r="E1583" s="7">
        <f t="shared" si="312"/>
        <v>34.25</v>
      </c>
      <c r="F1583" s="13">
        <v>123.3</v>
      </c>
      <c r="G1583" s="13">
        <f t="shared" si="319"/>
        <v>-8.3333333333332149E-2</v>
      </c>
      <c r="H1583" s="13">
        <f t="shared" si="313"/>
        <v>-0.29999999999999716</v>
      </c>
      <c r="I1583" s="13">
        <f>'Vehicle Data'!$B$6*'WLTP Calculations'!G1583</f>
        <v>-24.390499999999655</v>
      </c>
      <c r="J1583" s="13">
        <f>'Vehicle Data'!$B$6*9.81*'Vehicle Data'!$B$8</f>
        <v>57.42499320000001</v>
      </c>
      <c r="K1583" s="13">
        <f>0.5*(1.225*'Vehicle Data'!B$9*'Vehicle Data'!B$7*'WLTP Calculations'!F1583)</f>
        <v>14.953207500000001</v>
      </c>
      <c r="L1583" s="13">
        <f t="shared" si="320"/>
        <v>4.7987700700000357E-2</v>
      </c>
      <c r="M1583" s="13">
        <f t="shared" si="321"/>
        <v>1.6435787489750122</v>
      </c>
      <c r="N1583" s="13">
        <f t="shared" si="322"/>
        <v>1.5020673798486193</v>
      </c>
      <c r="O1583" s="13">
        <f t="shared" si="314"/>
        <v>154.71294012440779</v>
      </c>
      <c r="P1583" s="13">
        <f t="shared" si="315"/>
        <v>0</v>
      </c>
      <c r="Q1583" s="9">
        <f t="shared" si="323"/>
        <v>302082.267543717</v>
      </c>
      <c r="R1583" s="9">
        <f t="shared" si="316"/>
        <v>302.08226754371702</v>
      </c>
      <c r="S1583" s="9">
        <f t="shared" si="324"/>
        <v>98895.63191587117</v>
      </c>
      <c r="T1583" s="38">
        <f t="shared" si="317"/>
        <v>98.895631915871164</v>
      </c>
      <c r="U1583" s="38">
        <f t="shared" si="318"/>
        <v>6428.216074531626</v>
      </c>
      <c r="V1583" s="34"/>
      <c r="W1583" s="34"/>
      <c r="X1583" s="34"/>
      <c r="Y1583" s="34"/>
      <c r="Z1583" s="34"/>
      <c r="AA1583" s="34"/>
      <c r="AB1583" s="34"/>
      <c r="AC1583" s="34"/>
      <c r="AD1583" s="34"/>
      <c r="AE1583" s="34"/>
      <c r="AF1583" s="34"/>
      <c r="AG1583" s="34"/>
    </row>
    <row r="1584" spans="2:33" x14ac:dyDescent="0.75">
      <c r="B1584" s="7" t="s">
        <v>11</v>
      </c>
      <c r="C1584" s="7">
        <v>1580</v>
      </c>
      <c r="D1584" s="7">
        <v>103</v>
      </c>
      <c r="E1584" s="7">
        <f t="shared" si="312"/>
        <v>34.166666666666664</v>
      </c>
      <c r="F1584" s="13">
        <v>123</v>
      </c>
      <c r="G1584" s="13">
        <f t="shared" si="319"/>
        <v>-0.11111111111111072</v>
      </c>
      <c r="H1584" s="13">
        <f t="shared" si="313"/>
        <v>-0.39999999999999858</v>
      </c>
      <c r="I1584" s="13">
        <f>'Vehicle Data'!$B$6*'WLTP Calculations'!G1584</f>
        <v>-32.520666666666557</v>
      </c>
      <c r="J1584" s="13">
        <f>'Vehicle Data'!$B$6*9.81*'Vehicle Data'!$B$8</f>
        <v>57.42499320000001</v>
      </c>
      <c r="K1584" s="13">
        <f>0.5*(1.225*'Vehicle Data'!B$9*'Vehicle Data'!B$7*'WLTP Calculations'!F1584)</f>
        <v>14.916825000000001</v>
      </c>
      <c r="L1584" s="13">
        <f t="shared" si="320"/>
        <v>3.9821151533333453E-2</v>
      </c>
      <c r="M1584" s="13">
        <f t="shared" si="321"/>
        <v>1.3605560107222263</v>
      </c>
      <c r="N1584" s="13">
        <f t="shared" si="322"/>
        <v>1.2875960971319467</v>
      </c>
      <c r="O1584" s="13">
        <f t="shared" si="314"/>
        <v>133.90999410172245</v>
      </c>
      <c r="P1584" s="13">
        <f t="shared" si="315"/>
        <v>0</v>
      </c>
      <c r="Q1584" s="9">
        <f t="shared" si="323"/>
        <v>302216.17753781873</v>
      </c>
      <c r="R1584" s="9">
        <f t="shared" si="316"/>
        <v>302.21617753781874</v>
      </c>
      <c r="S1584" s="9">
        <f t="shared" si="324"/>
        <v>98895.63191587117</v>
      </c>
      <c r="T1584" s="38">
        <f t="shared" si="317"/>
        <v>98.895631915871164</v>
      </c>
      <c r="U1584" s="38">
        <f t="shared" si="318"/>
        <v>6428.216074531626</v>
      </c>
      <c r="V1584" s="34"/>
      <c r="W1584" s="34"/>
      <c r="X1584" s="34"/>
      <c r="Y1584" s="34"/>
      <c r="Z1584" s="34"/>
      <c r="AA1584" s="34"/>
      <c r="AB1584" s="34"/>
      <c r="AC1584" s="34"/>
      <c r="AD1584" s="34"/>
      <c r="AE1584" s="34"/>
      <c r="AF1584" s="34"/>
      <c r="AG1584" s="34"/>
    </row>
    <row r="1585" spans="2:33" x14ac:dyDescent="0.75">
      <c r="B1585" s="7" t="s">
        <v>11</v>
      </c>
      <c r="C1585" s="7">
        <v>1581</v>
      </c>
      <c r="D1585" s="7">
        <v>104</v>
      </c>
      <c r="E1585" s="7">
        <f t="shared" si="312"/>
        <v>34.027777777777779</v>
      </c>
      <c r="F1585" s="13">
        <v>122.5</v>
      </c>
      <c r="G1585" s="13">
        <f t="shared" si="319"/>
        <v>-0.125</v>
      </c>
      <c r="H1585" s="13">
        <f t="shared" si="313"/>
        <v>-0.45000000000000284</v>
      </c>
      <c r="I1585" s="13">
        <f>'Vehicle Data'!$B$6*'WLTP Calculations'!G1585</f>
        <v>-36.585750000000004</v>
      </c>
      <c r="J1585" s="13">
        <f>'Vehicle Data'!$B$6*9.81*'Vehicle Data'!$B$8</f>
        <v>57.42499320000001</v>
      </c>
      <c r="K1585" s="13">
        <f>0.5*(1.225*'Vehicle Data'!B$9*'Vehicle Data'!B$7*'WLTP Calculations'!F1585)</f>
        <v>14.856187500000001</v>
      </c>
      <c r="L1585" s="13">
        <f t="shared" si="320"/>
        <v>3.5695430700000003E-2</v>
      </c>
      <c r="M1585" s="13">
        <f t="shared" si="321"/>
        <v>1.2146361835416668</v>
      </c>
      <c r="N1585" s="13">
        <f t="shared" si="322"/>
        <v>1.1428934171138871</v>
      </c>
      <c r="O1585" s="13">
        <f t="shared" si="314"/>
        <v>120.00380879695815</v>
      </c>
      <c r="P1585" s="13">
        <f t="shared" si="315"/>
        <v>0</v>
      </c>
      <c r="Q1585" s="9">
        <f t="shared" si="323"/>
        <v>302336.18134661566</v>
      </c>
      <c r="R1585" s="9">
        <f t="shared" si="316"/>
        <v>302.33618134661566</v>
      </c>
      <c r="S1585" s="9">
        <f t="shared" si="324"/>
        <v>98895.63191587117</v>
      </c>
      <c r="T1585" s="38">
        <f t="shared" si="317"/>
        <v>98.895631915871164</v>
      </c>
      <c r="U1585" s="38">
        <f t="shared" si="318"/>
        <v>6428.216074531626</v>
      </c>
      <c r="V1585" s="34"/>
      <c r="W1585" s="34"/>
      <c r="X1585" s="34"/>
      <c r="Y1585" s="34"/>
      <c r="Z1585" s="34"/>
      <c r="AA1585" s="34"/>
      <c r="AB1585" s="34"/>
      <c r="AC1585" s="34"/>
      <c r="AD1585" s="34"/>
      <c r="AE1585" s="34"/>
      <c r="AF1585" s="34"/>
      <c r="AG1585" s="34"/>
    </row>
    <row r="1586" spans="2:33" x14ac:dyDescent="0.75">
      <c r="B1586" s="7" t="s">
        <v>11</v>
      </c>
      <c r="C1586" s="7">
        <v>1582</v>
      </c>
      <c r="D1586" s="7">
        <v>105</v>
      </c>
      <c r="E1586" s="7">
        <f t="shared" si="312"/>
        <v>33.916666666666664</v>
      </c>
      <c r="F1586" s="13">
        <v>122.1</v>
      </c>
      <c r="G1586" s="13">
        <f t="shared" si="319"/>
        <v>-0.13888888888888928</v>
      </c>
      <c r="H1586" s="13">
        <f t="shared" si="313"/>
        <v>-0.5</v>
      </c>
      <c r="I1586" s="13">
        <f>'Vehicle Data'!$B$6*'WLTP Calculations'!G1586</f>
        <v>-40.650833333333452</v>
      </c>
      <c r="J1586" s="13">
        <f>'Vehicle Data'!$B$6*9.81*'Vehicle Data'!$B$8</f>
        <v>57.42499320000001</v>
      </c>
      <c r="K1586" s="13">
        <f>0.5*(1.225*'Vehicle Data'!B$9*'Vehicle Data'!B$7*'WLTP Calculations'!F1586)</f>
        <v>14.8076775</v>
      </c>
      <c r="L1586" s="13">
        <f t="shared" si="320"/>
        <v>3.158183736666656E-2</v>
      </c>
      <c r="M1586" s="13">
        <f t="shared" si="321"/>
        <v>1.0711506506861075</v>
      </c>
      <c r="N1586" s="13">
        <f t="shared" si="322"/>
        <v>0.86149607778056358</v>
      </c>
      <c r="O1586" s="13">
        <f t="shared" si="314"/>
        <v>91.318584244739739</v>
      </c>
      <c r="P1586" s="13">
        <f t="shared" si="315"/>
        <v>0</v>
      </c>
      <c r="Q1586" s="9">
        <f t="shared" si="323"/>
        <v>302427.49993086042</v>
      </c>
      <c r="R1586" s="9">
        <f t="shared" si="316"/>
        <v>302.42749993086039</v>
      </c>
      <c r="S1586" s="9">
        <f t="shared" si="324"/>
        <v>98895.63191587117</v>
      </c>
      <c r="T1586" s="38">
        <f t="shared" si="317"/>
        <v>98.895631915871164</v>
      </c>
      <c r="U1586" s="38">
        <f t="shared" si="318"/>
        <v>6428.216074531626</v>
      </c>
      <c r="V1586" s="34"/>
      <c r="W1586" s="34"/>
      <c r="X1586" s="34"/>
      <c r="Y1586" s="34"/>
      <c r="Z1586" s="34"/>
      <c r="AA1586" s="34"/>
      <c r="AB1586" s="34"/>
      <c r="AC1586" s="34"/>
      <c r="AD1586" s="34"/>
      <c r="AE1586" s="34"/>
      <c r="AF1586" s="34"/>
      <c r="AG1586" s="34"/>
    </row>
    <row r="1587" spans="2:33" x14ac:dyDescent="0.75">
      <c r="B1587" s="7" t="s">
        <v>11</v>
      </c>
      <c r="C1587" s="7">
        <v>1583</v>
      </c>
      <c r="D1587" s="7">
        <v>106</v>
      </c>
      <c r="E1587" s="7">
        <f t="shared" si="312"/>
        <v>33.75</v>
      </c>
      <c r="F1587" s="13">
        <v>121.5</v>
      </c>
      <c r="G1587" s="13">
        <f t="shared" si="319"/>
        <v>-0.18055555555555358</v>
      </c>
      <c r="H1587" s="13">
        <f t="shared" si="313"/>
        <v>-0.64999999999999858</v>
      </c>
      <c r="I1587" s="13">
        <f>'Vehicle Data'!$B$6*'WLTP Calculations'!G1587</f>
        <v>-52.846083333332764</v>
      </c>
      <c r="J1587" s="13">
        <f>'Vehicle Data'!$B$6*9.81*'Vehicle Data'!$B$8</f>
        <v>57.42499320000001</v>
      </c>
      <c r="K1587" s="13">
        <f>0.5*(1.225*'Vehicle Data'!B$9*'Vehicle Data'!B$7*'WLTP Calculations'!F1587)</f>
        <v>14.7349125</v>
      </c>
      <c r="L1587" s="13">
        <f t="shared" si="320"/>
        <v>1.9313822366667246E-2</v>
      </c>
      <c r="M1587" s="13">
        <f t="shared" si="321"/>
        <v>0.65184150487501957</v>
      </c>
      <c r="N1587" s="13">
        <f t="shared" si="322"/>
        <v>0.51213333501529346</v>
      </c>
      <c r="O1587" s="13">
        <f t="shared" si="314"/>
        <v>54.798266846636402</v>
      </c>
      <c r="P1587" s="13">
        <f t="shared" si="315"/>
        <v>0</v>
      </c>
      <c r="Q1587" s="9">
        <f t="shared" si="323"/>
        <v>302482.29819770704</v>
      </c>
      <c r="R1587" s="9">
        <f t="shared" si="316"/>
        <v>302.48229819770705</v>
      </c>
      <c r="S1587" s="9">
        <f t="shared" si="324"/>
        <v>98895.63191587117</v>
      </c>
      <c r="T1587" s="38">
        <f t="shared" si="317"/>
        <v>98.895631915871164</v>
      </c>
      <c r="U1587" s="38">
        <f t="shared" si="318"/>
        <v>6428.216074531626</v>
      </c>
      <c r="V1587" s="34"/>
      <c r="W1587" s="34"/>
      <c r="X1587" s="34"/>
      <c r="Y1587" s="34"/>
      <c r="Z1587" s="34"/>
      <c r="AA1587" s="34"/>
      <c r="AB1587" s="34"/>
      <c r="AC1587" s="34"/>
      <c r="AD1587" s="34"/>
      <c r="AE1587" s="34"/>
      <c r="AF1587" s="34"/>
      <c r="AG1587" s="34"/>
    </row>
    <row r="1588" spans="2:33" x14ac:dyDescent="0.75">
      <c r="B1588" s="7" t="s">
        <v>11</v>
      </c>
      <c r="C1588" s="7">
        <v>1584</v>
      </c>
      <c r="D1588" s="7">
        <v>107</v>
      </c>
      <c r="E1588" s="7">
        <f t="shared" si="312"/>
        <v>33.555555555555557</v>
      </c>
      <c r="F1588" s="13">
        <v>120.8</v>
      </c>
      <c r="G1588" s="13">
        <f t="shared" si="319"/>
        <v>-0.20833333333333215</v>
      </c>
      <c r="H1588" s="13">
        <f t="shared" si="313"/>
        <v>-0.75</v>
      </c>
      <c r="I1588" s="13">
        <f>'Vehicle Data'!$B$6*'WLTP Calculations'!G1588</f>
        <v>-60.976249999999659</v>
      </c>
      <c r="J1588" s="13">
        <f>'Vehicle Data'!$B$6*9.81*'Vehicle Data'!$B$8</f>
        <v>57.42499320000001</v>
      </c>
      <c r="K1588" s="13">
        <f>0.5*(1.225*'Vehicle Data'!B$9*'Vehicle Data'!B$7*'WLTP Calculations'!F1588)</f>
        <v>14.650020000000001</v>
      </c>
      <c r="L1588" s="13">
        <f t="shared" si="320"/>
        <v>1.1098763200000352E-2</v>
      </c>
      <c r="M1588" s="13">
        <f t="shared" si="321"/>
        <v>0.37242516515556739</v>
      </c>
      <c r="N1588" s="13">
        <f t="shared" si="322"/>
        <v>0.23407219146665725</v>
      </c>
      <c r="O1588" s="13">
        <f t="shared" si="314"/>
        <v>25.279796678398984</v>
      </c>
      <c r="P1588" s="13">
        <f t="shared" si="315"/>
        <v>0</v>
      </c>
      <c r="Q1588" s="9">
        <f t="shared" si="323"/>
        <v>302507.57799438544</v>
      </c>
      <c r="R1588" s="9">
        <f t="shared" si="316"/>
        <v>302.50757799438543</v>
      </c>
      <c r="S1588" s="9">
        <f t="shared" si="324"/>
        <v>98895.63191587117</v>
      </c>
      <c r="T1588" s="38">
        <f t="shared" si="317"/>
        <v>98.895631915871164</v>
      </c>
      <c r="U1588" s="38">
        <f t="shared" si="318"/>
        <v>6428.216074531626</v>
      </c>
      <c r="V1588" s="34"/>
      <c r="W1588" s="34"/>
      <c r="X1588" s="34"/>
      <c r="Y1588" s="34"/>
      <c r="Z1588" s="34"/>
      <c r="AA1588" s="34"/>
      <c r="AB1588" s="34"/>
      <c r="AC1588" s="34"/>
      <c r="AD1588" s="34"/>
      <c r="AE1588" s="34"/>
      <c r="AF1588" s="34"/>
      <c r="AG1588" s="34"/>
    </row>
    <row r="1589" spans="2:33" x14ac:dyDescent="0.75">
      <c r="B1589" s="7" t="s">
        <v>11</v>
      </c>
      <c r="C1589" s="7">
        <v>1585</v>
      </c>
      <c r="D1589" s="7">
        <v>108</v>
      </c>
      <c r="E1589" s="7">
        <f t="shared" si="312"/>
        <v>33.333333333333336</v>
      </c>
      <c r="F1589" s="13">
        <v>120</v>
      </c>
      <c r="G1589" s="13">
        <f t="shared" si="319"/>
        <v>-0.23611111111111427</v>
      </c>
      <c r="H1589" s="13">
        <f t="shared" si="313"/>
        <v>-0.85000000000000142</v>
      </c>
      <c r="I1589" s="13">
        <f>'Vehicle Data'!$B$6*'WLTP Calculations'!G1589</f>
        <v>-69.106416666667599</v>
      </c>
      <c r="J1589" s="13">
        <f>'Vehicle Data'!$B$6*9.81*'Vehicle Data'!$B$8</f>
        <v>57.42499320000001</v>
      </c>
      <c r="K1589" s="13">
        <f>0.5*(1.225*'Vehicle Data'!B$9*'Vehicle Data'!B$7*'WLTP Calculations'!F1589)</f>
        <v>14.553000000000001</v>
      </c>
      <c r="L1589" s="13">
        <f t="shared" si="320"/>
        <v>2.8715765333324123E-3</v>
      </c>
      <c r="M1589" s="13">
        <f t="shared" si="321"/>
        <v>9.5719217777747084E-2</v>
      </c>
      <c r="N1589" s="13">
        <f t="shared" si="322"/>
        <v>-4.0931717795867698E-2</v>
      </c>
      <c r="O1589" s="13">
        <f t="shared" si="314"/>
        <v>0</v>
      </c>
      <c r="P1589" s="13">
        <f t="shared" si="315"/>
        <v>-4.4615572397495793</v>
      </c>
      <c r="Q1589" s="9">
        <f t="shared" si="323"/>
        <v>302507.57799438544</v>
      </c>
      <c r="R1589" s="9">
        <f t="shared" si="316"/>
        <v>302.50757799438543</v>
      </c>
      <c r="S1589" s="9">
        <f t="shared" si="324"/>
        <v>98900.093473110916</v>
      </c>
      <c r="T1589" s="38">
        <f t="shared" si="317"/>
        <v>98.900093473110914</v>
      </c>
      <c r="U1589" s="38">
        <f t="shared" si="318"/>
        <v>6428.5060757522097</v>
      </c>
      <c r="V1589" s="34"/>
      <c r="W1589" s="34"/>
      <c r="X1589" s="34"/>
      <c r="Y1589" s="34"/>
      <c r="Z1589" s="34"/>
      <c r="AA1589" s="34"/>
      <c r="AB1589" s="34"/>
      <c r="AC1589" s="34"/>
      <c r="AD1589" s="34"/>
      <c r="AE1589" s="34"/>
      <c r="AF1589" s="34"/>
      <c r="AG1589" s="34"/>
    </row>
    <row r="1590" spans="2:33" x14ac:dyDescent="0.75">
      <c r="B1590" s="7" t="s">
        <v>11</v>
      </c>
      <c r="C1590" s="7">
        <v>1586</v>
      </c>
      <c r="D1590" s="7">
        <v>109</v>
      </c>
      <c r="E1590" s="7">
        <f t="shared" si="312"/>
        <v>33.083333333333329</v>
      </c>
      <c r="F1590" s="13">
        <v>119.1</v>
      </c>
      <c r="G1590" s="13">
        <f t="shared" si="319"/>
        <v>-0.26388888888889284</v>
      </c>
      <c r="H1590" s="13">
        <f t="shared" si="313"/>
        <v>-0.95000000000000284</v>
      </c>
      <c r="I1590" s="13">
        <f>'Vehicle Data'!$B$6*'WLTP Calculations'!G1590</f>
        <v>-77.236583333334494</v>
      </c>
      <c r="J1590" s="13">
        <f>'Vehicle Data'!$B$6*9.81*'Vehicle Data'!$B$8</f>
        <v>57.42499320000001</v>
      </c>
      <c r="K1590" s="13">
        <f>0.5*(1.225*'Vehicle Data'!B$9*'Vehicle Data'!B$7*'WLTP Calculations'!F1590)</f>
        <v>14.4438525</v>
      </c>
      <c r="L1590" s="13">
        <f t="shared" si="320"/>
        <v>-5.3677376333344838E-3</v>
      </c>
      <c r="M1590" s="13">
        <f t="shared" si="321"/>
        <v>-0.17758265336948248</v>
      </c>
      <c r="N1590" s="13">
        <f t="shared" si="322"/>
        <v>-0.24550503969352422</v>
      </c>
      <c r="O1590" s="13">
        <f t="shared" si="314"/>
        <v>0</v>
      </c>
      <c r="P1590" s="13">
        <f t="shared" si="315"/>
        <v>-27.005554366287665</v>
      </c>
      <c r="Q1590" s="9">
        <f t="shared" si="323"/>
        <v>302507.57799438544</v>
      </c>
      <c r="R1590" s="9">
        <f t="shared" si="316"/>
        <v>302.50757799438543</v>
      </c>
      <c r="S1590" s="9">
        <f t="shared" si="324"/>
        <v>98927.099027477205</v>
      </c>
      <c r="T1590" s="38">
        <f t="shared" si="317"/>
        <v>98.927099027477212</v>
      </c>
      <c r="U1590" s="38">
        <f t="shared" si="318"/>
        <v>6430.2614367860187</v>
      </c>
      <c r="V1590" s="34"/>
      <c r="W1590" s="34"/>
      <c r="X1590" s="34"/>
      <c r="Y1590" s="34"/>
      <c r="Z1590" s="34"/>
      <c r="AA1590" s="34"/>
      <c r="AB1590" s="34"/>
      <c r="AC1590" s="34"/>
      <c r="AD1590" s="34"/>
      <c r="AE1590" s="34"/>
      <c r="AF1590" s="34"/>
      <c r="AG1590" s="34"/>
    </row>
    <row r="1591" spans="2:33" x14ac:dyDescent="0.75">
      <c r="B1591" s="7" t="s">
        <v>11</v>
      </c>
      <c r="C1591" s="7">
        <v>1587</v>
      </c>
      <c r="D1591" s="7">
        <v>110</v>
      </c>
      <c r="E1591" s="7">
        <f t="shared" si="312"/>
        <v>32.80555555555555</v>
      </c>
      <c r="F1591" s="13">
        <v>118.1</v>
      </c>
      <c r="G1591" s="13">
        <f t="shared" si="319"/>
        <v>-0.27777777777777501</v>
      </c>
      <c r="H1591" s="13">
        <f t="shared" si="313"/>
        <v>-1</v>
      </c>
      <c r="I1591" s="13">
        <f>'Vehicle Data'!$B$6*'WLTP Calculations'!G1591</f>
        <v>-81.301666666665867</v>
      </c>
      <c r="J1591" s="13">
        <f>'Vehicle Data'!$B$6*9.81*'Vehicle Data'!$B$8</f>
        <v>57.42499320000001</v>
      </c>
      <c r="K1591" s="13">
        <f>0.5*(1.225*'Vehicle Data'!B$9*'Vehicle Data'!B$7*'WLTP Calculations'!F1591)</f>
        <v>14.3225775</v>
      </c>
      <c r="L1591" s="13">
        <f t="shared" si="320"/>
        <v>-9.554095966665857E-3</v>
      </c>
      <c r="M1591" s="13">
        <f t="shared" si="321"/>
        <v>-0.31342742601756596</v>
      </c>
      <c r="N1591" s="13">
        <f t="shared" si="322"/>
        <v>-0.24795880771200868</v>
      </c>
      <c r="O1591" s="13">
        <f t="shared" si="314"/>
        <v>0</v>
      </c>
      <c r="P1591" s="13">
        <f t="shared" si="315"/>
        <v>-27.523427656032965</v>
      </c>
      <c r="Q1591" s="9">
        <f t="shared" si="323"/>
        <v>302507.57799438544</v>
      </c>
      <c r="R1591" s="9">
        <f t="shared" si="316"/>
        <v>302.50757799438543</v>
      </c>
      <c r="S1591" s="9">
        <f t="shared" si="324"/>
        <v>98954.622455133242</v>
      </c>
      <c r="T1591" s="38">
        <f t="shared" si="317"/>
        <v>98.954622455133247</v>
      </c>
      <c r="U1591" s="38">
        <f t="shared" si="318"/>
        <v>6432.050459583661</v>
      </c>
      <c r="V1591" s="34"/>
      <c r="W1591" s="34"/>
      <c r="X1591" s="34"/>
      <c r="Y1591" s="34"/>
      <c r="Z1591" s="34"/>
      <c r="AA1591" s="34"/>
      <c r="AB1591" s="34"/>
      <c r="AC1591" s="34"/>
      <c r="AD1591" s="34"/>
      <c r="AE1591" s="34"/>
      <c r="AF1591" s="34"/>
      <c r="AG1591" s="34"/>
    </row>
    <row r="1592" spans="2:33" x14ac:dyDescent="0.75">
      <c r="B1592" s="7" t="s">
        <v>11</v>
      </c>
      <c r="C1592" s="7">
        <v>1588</v>
      </c>
      <c r="D1592" s="7">
        <v>111</v>
      </c>
      <c r="E1592" s="7">
        <f t="shared" si="312"/>
        <v>32.527777777777779</v>
      </c>
      <c r="F1592" s="13">
        <v>117.1</v>
      </c>
      <c r="G1592" s="13">
        <f t="shared" si="319"/>
        <v>-0.26388888888888573</v>
      </c>
      <c r="H1592" s="13">
        <f t="shared" si="313"/>
        <v>-0.94999999999999574</v>
      </c>
      <c r="I1592" s="13">
        <f>'Vehicle Data'!$B$6*'WLTP Calculations'!G1592</f>
        <v>-77.236583333332419</v>
      </c>
      <c r="J1592" s="13">
        <f>'Vehicle Data'!$B$6*9.81*'Vehicle Data'!$B$8</f>
        <v>57.42499320000001</v>
      </c>
      <c r="K1592" s="13">
        <f>0.5*(1.225*'Vehicle Data'!B$9*'Vehicle Data'!B$7*'WLTP Calculations'!F1592)</f>
        <v>14.201302500000001</v>
      </c>
      <c r="L1592" s="13">
        <f t="shared" si="320"/>
        <v>-5.6102876333324085E-3</v>
      </c>
      <c r="M1592" s="13">
        <f t="shared" si="321"/>
        <v>-0.1824901894064514</v>
      </c>
      <c r="N1592" s="13">
        <f t="shared" si="322"/>
        <v>1.326736189492618E-2</v>
      </c>
      <c r="O1592" s="13">
        <f t="shared" si="314"/>
        <v>1.4859445322317322</v>
      </c>
      <c r="P1592" s="13">
        <f t="shared" si="315"/>
        <v>0</v>
      </c>
      <c r="Q1592" s="9">
        <f t="shared" si="323"/>
        <v>302509.06393891765</v>
      </c>
      <c r="R1592" s="9">
        <f t="shared" si="316"/>
        <v>302.50906393891768</v>
      </c>
      <c r="S1592" s="9">
        <f t="shared" si="324"/>
        <v>98954.622455133242</v>
      </c>
      <c r="T1592" s="38">
        <f t="shared" si="317"/>
        <v>98.954622455133247</v>
      </c>
      <c r="U1592" s="38">
        <f t="shared" si="318"/>
        <v>6432.050459583661</v>
      </c>
      <c r="V1592" s="34"/>
      <c r="W1592" s="34"/>
      <c r="X1592" s="34"/>
      <c r="Y1592" s="34"/>
      <c r="Z1592" s="34"/>
      <c r="AA1592" s="34"/>
      <c r="AB1592" s="34"/>
      <c r="AC1592" s="34"/>
      <c r="AD1592" s="34"/>
      <c r="AE1592" s="34"/>
      <c r="AF1592" s="34"/>
      <c r="AG1592" s="34"/>
    </row>
    <row r="1593" spans="2:33" x14ac:dyDescent="0.75">
      <c r="B1593" s="7" t="s">
        <v>11</v>
      </c>
      <c r="C1593" s="7">
        <v>1589</v>
      </c>
      <c r="D1593" s="7">
        <v>112</v>
      </c>
      <c r="E1593" s="7">
        <f t="shared" si="312"/>
        <v>32.277777777777779</v>
      </c>
      <c r="F1593" s="13">
        <v>116.2</v>
      </c>
      <c r="G1593" s="13">
        <f t="shared" si="319"/>
        <v>-0.22222222222222143</v>
      </c>
      <c r="H1593" s="13">
        <f t="shared" si="313"/>
        <v>-0.79999999999999716</v>
      </c>
      <c r="I1593" s="13">
        <f>'Vehicle Data'!$B$6*'WLTP Calculations'!G1593</f>
        <v>-65.041333333333114</v>
      </c>
      <c r="J1593" s="13">
        <f>'Vehicle Data'!$B$6*9.81*'Vehicle Data'!$B$8</f>
        <v>57.42499320000001</v>
      </c>
      <c r="K1593" s="13">
        <f>0.5*(1.225*'Vehicle Data'!B$9*'Vehicle Data'!B$7*'WLTP Calculations'!F1593)</f>
        <v>14.092155000000002</v>
      </c>
      <c r="L1593" s="13">
        <f t="shared" si="320"/>
        <v>6.4758148666668978E-3</v>
      </c>
      <c r="M1593" s="13">
        <f t="shared" si="321"/>
        <v>0.20902491319630376</v>
      </c>
      <c r="N1593" s="13">
        <f t="shared" si="322"/>
        <v>0.40266563831343072</v>
      </c>
      <c r="O1593" s="13">
        <f t="shared" si="314"/>
        <v>45.501217129417668</v>
      </c>
      <c r="P1593" s="13">
        <f t="shared" si="315"/>
        <v>0</v>
      </c>
      <c r="Q1593" s="9">
        <f t="shared" si="323"/>
        <v>302554.56515604706</v>
      </c>
      <c r="R1593" s="9">
        <f t="shared" si="316"/>
        <v>302.55456515604703</v>
      </c>
      <c r="S1593" s="9">
        <f t="shared" si="324"/>
        <v>98954.622455133242</v>
      </c>
      <c r="T1593" s="38">
        <f t="shared" si="317"/>
        <v>98.954622455133247</v>
      </c>
      <c r="U1593" s="38">
        <f t="shared" si="318"/>
        <v>6432.050459583661</v>
      </c>
      <c r="V1593" s="34"/>
      <c r="W1593" s="34"/>
      <c r="X1593" s="34"/>
      <c r="Y1593" s="34"/>
      <c r="Z1593" s="34"/>
      <c r="AA1593" s="34"/>
      <c r="AB1593" s="34"/>
      <c r="AC1593" s="34"/>
      <c r="AD1593" s="34"/>
      <c r="AE1593" s="34"/>
      <c r="AF1593" s="34"/>
      <c r="AG1593" s="34"/>
    </row>
    <row r="1594" spans="2:33" x14ac:dyDescent="0.75">
      <c r="B1594" s="7" t="s">
        <v>11</v>
      </c>
      <c r="C1594" s="7">
        <v>1590</v>
      </c>
      <c r="D1594" s="7">
        <v>113</v>
      </c>
      <c r="E1594" s="7">
        <f t="shared" si="312"/>
        <v>32.083333333333336</v>
      </c>
      <c r="F1594" s="13">
        <v>115.5</v>
      </c>
      <c r="G1594" s="13">
        <f t="shared" si="319"/>
        <v>-0.18055555555555536</v>
      </c>
      <c r="H1594" s="13">
        <f t="shared" si="313"/>
        <v>-0.64999999999999858</v>
      </c>
      <c r="I1594" s="13">
        <f>'Vehicle Data'!$B$6*'WLTP Calculations'!G1594</f>
        <v>-52.846083333333283</v>
      </c>
      <c r="J1594" s="13">
        <f>'Vehicle Data'!$B$6*9.81*'Vehicle Data'!$B$8</f>
        <v>57.42499320000001</v>
      </c>
      <c r="K1594" s="13">
        <f>0.5*(1.225*'Vehicle Data'!B$9*'Vehicle Data'!B$7*'WLTP Calculations'!F1594)</f>
        <v>14.007262500000001</v>
      </c>
      <c r="L1594" s="13">
        <f t="shared" si="320"/>
        <v>1.858617236666673E-2</v>
      </c>
      <c r="M1594" s="13">
        <f t="shared" si="321"/>
        <v>0.59630636343055765</v>
      </c>
      <c r="N1594" s="13">
        <f t="shared" si="322"/>
        <v>0.78821217219165773</v>
      </c>
      <c r="O1594" s="13">
        <f t="shared" si="314"/>
        <v>89.856187629848975</v>
      </c>
      <c r="P1594" s="13">
        <f t="shared" si="315"/>
        <v>0</v>
      </c>
      <c r="Q1594" s="9">
        <f t="shared" si="323"/>
        <v>302644.42134367692</v>
      </c>
      <c r="R1594" s="9">
        <f t="shared" si="316"/>
        <v>302.64442134367692</v>
      </c>
      <c r="S1594" s="9">
        <f t="shared" si="324"/>
        <v>98954.622455133242</v>
      </c>
      <c r="T1594" s="38">
        <f t="shared" si="317"/>
        <v>98.954622455133247</v>
      </c>
      <c r="U1594" s="38">
        <f t="shared" si="318"/>
        <v>6432.050459583661</v>
      </c>
      <c r="V1594" s="34"/>
      <c r="W1594" s="34"/>
      <c r="X1594" s="34"/>
      <c r="Y1594" s="34"/>
      <c r="Z1594" s="34"/>
      <c r="AA1594" s="34"/>
      <c r="AB1594" s="34"/>
      <c r="AC1594" s="34"/>
      <c r="AD1594" s="34"/>
      <c r="AE1594" s="34"/>
      <c r="AF1594" s="34"/>
      <c r="AG1594" s="34"/>
    </row>
    <row r="1595" spans="2:33" x14ac:dyDescent="0.75">
      <c r="B1595" s="7" t="s">
        <v>11</v>
      </c>
      <c r="C1595" s="7">
        <v>1591</v>
      </c>
      <c r="D1595" s="7">
        <v>114</v>
      </c>
      <c r="E1595" s="7">
        <f t="shared" si="312"/>
        <v>31.916666666666668</v>
      </c>
      <c r="F1595" s="13">
        <v>114.9</v>
      </c>
      <c r="G1595" s="13">
        <f t="shared" si="319"/>
        <v>-0.13888888888889106</v>
      </c>
      <c r="H1595" s="13">
        <f t="shared" si="313"/>
        <v>-0.5</v>
      </c>
      <c r="I1595" s="13">
        <f>'Vehicle Data'!$B$6*'WLTP Calculations'!G1595</f>
        <v>-40.650833333333971</v>
      </c>
      <c r="J1595" s="13">
        <f>'Vehicle Data'!$B$6*9.81*'Vehicle Data'!$B$8</f>
        <v>57.42499320000001</v>
      </c>
      <c r="K1595" s="13">
        <f>0.5*(1.225*'Vehicle Data'!B$9*'Vehicle Data'!B$7*'WLTP Calculations'!F1595)</f>
        <v>13.934497500000001</v>
      </c>
      <c r="L1595" s="13">
        <f t="shared" si="320"/>
        <v>3.0708657366666038E-2</v>
      </c>
      <c r="M1595" s="13">
        <f t="shared" si="321"/>
        <v>0.98011798095275771</v>
      </c>
      <c r="N1595" s="13">
        <f t="shared" si="322"/>
        <v>1.1069327344786872</v>
      </c>
      <c r="O1595" s="13">
        <f t="shared" si="314"/>
        <v>127.29726446504903</v>
      </c>
      <c r="P1595" s="13">
        <f t="shared" si="315"/>
        <v>0</v>
      </c>
      <c r="Q1595" s="9">
        <f t="shared" si="323"/>
        <v>302771.71860814199</v>
      </c>
      <c r="R1595" s="9">
        <f t="shared" si="316"/>
        <v>302.77171860814201</v>
      </c>
      <c r="S1595" s="9">
        <f t="shared" si="324"/>
        <v>98954.622455133242</v>
      </c>
      <c r="T1595" s="38">
        <f t="shared" si="317"/>
        <v>98.954622455133247</v>
      </c>
      <c r="U1595" s="38">
        <f t="shared" si="318"/>
        <v>6432.050459583661</v>
      </c>
      <c r="V1595" s="34"/>
      <c r="W1595" s="34"/>
      <c r="X1595" s="34"/>
      <c r="Y1595" s="34"/>
      <c r="Z1595" s="34"/>
      <c r="AA1595" s="34"/>
      <c r="AB1595" s="34"/>
      <c r="AC1595" s="34"/>
      <c r="AD1595" s="34"/>
      <c r="AE1595" s="34"/>
      <c r="AF1595" s="34"/>
      <c r="AG1595" s="34"/>
    </row>
    <row r="1596" spans="2:33" x14ac:dyDescent="0.75">
      <c r="B1596" s="7" t="s">
        <v>11</v>
      </c>
      <c r="C1596" s="7">
        <v>1592</v>
      </c>
      <c r="D1596" s="7">
        <v>115</v>
      </c>
      <c r="E1596" s="7">
        <f t="shared" si="312"/>
        <v>31.805555555555554</v>
      </c>
      <c r="F1596" s="13">
        <v>114.5</v>
      </c>
      <c r="G1596" s="13">
        <f t="shared" si="319"/>
        <v>-0.11111111111111249</v>
      </c>
      <c r="H1596" s="13">
        <f t="shared" si="313"/>
        <v>-0.40000000000000568</v>
      </c>
      <c r="I1596" s="13">
        <f>'Vehicle Data'!$B$6*'WLTP Calculations'!G1596</f>
        <v>-32.520666666667076</v>
      </c>
      <c r="J1596" s="13">
        <f>'Vehicle Data'!$B$6*9.81*'Vehicle Data'!$B$8</f>
        <v>57.42499320000001</v>
      </c>
      <c r="K1596" s="13">
        <f>0.5*(1.225*'Vehicle Data'!B$9*'Vehicle Data'!B$7*'WLTP Calculations'!F1596)</f>
        <v>13.885987500000001</v>
      </c>
      <c r="L1596" s="13">
        <f t="shared" si="320"/>
        <v>3.8790314033332933E-2</v>
      </c>
      <c r="M1596" s="13">
        <f t="shared" si="321"/>
        <v>1.2337474880046169</v>
      </c>
      <c r="N1596" s="13">
        <f t="shared" si="322"/>
        <v>1.3596642796787028</v>
      </c>
      <c r="O1596" s="13">
        <f t="shared" si="314"/>
        <v>157.72105644272952</v>
      </c>
      <c r="P1596" s="13">
        <f t="shared" si="315"/>
        <v>0</v>
      </c>
      <c r="Q1596" s="9">
        <f t="shared" si="323"/>
        <v>302929.4396645847</v>
      </c>
      <c r="R1596" s="9">
        <f t="shared" si="316"/>
        <v>302.92943966458472</v>
      </c>
      <c r="S1596" s="9">
        <f t="shared" si="324"/>
        <v>98954.622455133242</v>
      </c>
      <c r="T1596" s="38">
        <f t="shared" si="317"/>
        <v>98.954622455133247</v>
      </c>
      <c r="U1596" s="38">
        <f t="shared" si="318"/>
        <v>6432.050459583661</v>
      </c>
      <c r="V1596" s="34"/>
      <c r="W1596" s="34"/>
      <c r="X1596" s="34"/>
      <c r="Y1596" s="34"/>
      <c r="Z1596" s="34"/>
      <c r="AA1596" s="34"/>
      <c r="AB1596" s="34"/>
      <c r="AC1596" s="34"/>
      <c r="AD1596" s="34"/>
      <c r="AE1596" s="34"/>
      <c r="AF1596" s="34"/>
      <c r="AG1596" s="34"/>
    </row>
    <row r="1597" spans="2:33" x14ac:dyDescent="0.75">
      <c r="B1597" s="7" t="s">
        <v>11</v>
      </c>
      <c r="C1597" s="7">
        <v>1593</v>
      </c>
      <c r="D1597" s="7">
        <v>116</v>
      </c>
      <c r="E1597" s="7">
        <f t="shared" si="312"/>
        <v>31.694444444444443</v>
      </c>
      <c r="F1597" s="13">
        <v>114.1</v>
      </c>
      <c r="G1597" s="13">
        <f t="shared" si="319"/>
        <v>-8.3333333333332149E-2</v>
      </c>
      <c r="H1597" s="13">
        <f t="shared" si="313"/>
        <v>-0.29999999999999716</v>
      </c>
      <c r="I1597" s="13">
        <f>'Vehicle Data'!$B$6*'WLTP Calculations'!G1597</f>
        <v>-24.390499999999655</v>
      </c>
      <c r="J1597" s="13">
        <f>'Vehicle Data'!$B$6*9.81*'Vehicle Data'!$B$8</f>
        <v>57.42499320000001</v>
      </c>
      <c r="K1597" s="13">
        <f>0.5*(1.225*'Vehicle Data'!B$9*'Vehicle Data'!B$7*'WLTP Calculations'!F1597)</f>
        <v>13.8374775</v>
      </c>
      <c r="L1597" s="13">
        <f t="shared" si="320"/>
        <v>4.6871970700000355E-2</v>
      </c>
      <c r="M1597" s="13">
        <f t="shared" si="321"/>
        <v>1.4855810713527891</v>
      </c>
      <c r="N1597" s="13">
        <f t="shared" si="322"/>
        <v>1.6125100914490806</v>
      </c>
      <c r="O1597" s="13">
        <f t="shared" si="314"/>
        <v>188.66368069954243</v>
      </c>
      <c r="P1597" s="13">
        <f t="shared" si="315"/>
        <v>0</v>
      </c>
      <c r="Q1597" s="9">
        <f t="shared" si="323"/>
        <v>303118.10334528424</v>
      </c>
      <c r="R1597" s="9">
        <f t="shared" si="316"/>
        <v>303.11810334528423</v>
      </c>
      <c r="S1597" s="9">
        <f t="shared" si="324"/>
        <v>98954.622455133242</v>
      </c>
      <c r="T1597" s="38">
        <f t="shared" si="317"/>
        <v>98.954622455133247</v>
      </c>
      <c r="U1597" s="38">
        <f t="shared" si="318"/>
        <v>6432.050459583661</v>
      </c>
      <c r="V1597" s="34"/>
      <c r="W1597" s="34"/>
      <c r="X1597" s="34"/>
      <c r="Y1597" s="34"/>
      <c r="Z1597" s="34"/>
      <c r="AA1597" s="34"/>
      <c r="AB1597" s="34"/>
      <c r="AC1597" s="34"/>
      <c r="AD1597" s="34"/>
      <c r="AE1597" s="34"/>
      <c r="AF1597" s="34"/>
      <c r="AG1597" s="34"/>
    </row>
    <row r="1598" spans="2:33" x14ac:dyDescent="0.75">
      <c r="B1598" s="7" t="s">
        <v>11</v>
      </c>
      <c r="C1598" s="7">
        <v>1594</v>
      </c>
      <c r="D1598" s="7">
        <v>117</v>
      </c>
      <c r="E1598" s="7">
        <f t="shared" si="312"/>
        <v>31.638888888888889</v>
      </c>
      <c r="F1598" s="13">
        <v>113.9</v>
      </c>
      <c r="G1598" s="13">
        <f t="shared" si="319"/>
        <v>-5.5555555555555358E-2</v>
      </c>
      <c r="H1598" s="13">
        <f t="shared" si="313"/>
        <v>-0.19999999999999574</v>
      </c>
      <c r="I1598" s="13">
        <f>'Vehicle Data'!$B$6*'WLTP Calculations'!G1598</f>
        <v>-16.260333333333278</v>
      </c>
      <c r="J1598" s="13">
        <f>'Vehicle Data'!$B$6*9.81*'Vehicle Data'!$B$8</f>
        <v>57.42499320000001</v>
      </c>
      <c r="K1598" s="13">
        <f>0.5*(1.225*'Vehicle Data'!B$9*'Vehicle Data'!B$7*'WLTP Calculations'!F1598)</f>
        <v>13.813222500000002</v>
      </c>
      <c r="L1598" s="13">
        <f t="shared" si="320"/>
        <v>5.497788236666673E-2</v>
      </c>
      <c r="M1598" s="13">
        <f t="shared" si="321"/>
        <v>1.7394391115453725</v>
      </c>
      <c r="N1598" s="13">
        <f t="shared" si="322"/>
        <v>1.6091400393268502</v>
      </c>
      <c r="O1598" s="13">
        <f t="shared" si="314"/>
        <v>189.87852464056832</v>
      </c>
      <c r="P1598" s="13">
        <f t="shared" si="315"/>
        <v>0</v>
      </c>
      <c r="Q1598" s="9">
        <f t="shared" si="323"/>
        <v>303307.98186992481</v>
      </c>
      <c r="R1598" s="9">
        <f t="shared" si="316"/>
        <v>303.30798186992479</v>
      </c>
      <c r="S1598" s="9">
        <f t="shared" si="324"/>
        <v>98954.622455133242</v>
      </c>
      <c r="T1598" s="38">
        <f t="shared" si="317"/>
        <v>98.954622455133247</v>
      </c>
      <c r="U1598" s="38">
        <f t="shared" si="318"/>
        <v>6432.050459583661</v>
      </c>
      <c r="V1598" s="34"/>
      <c r="W1598" s="34"/>
      <c r="X1598" s="34"/>
      <c r="Y1598" s="34"/>
      <c r="Z1598" s="34"/>
      <c r="AA1598" s="34"/>
      <c r="AB1598" s="34"/>
      <c r="AC1598" s="34"/>
      <c r="AD1598" s="34"/>
      <c r="AE1598" s="34"/>
      <c r="AF1598" s="34"/>
      <c r="AG1598" s="34"/>
    </row>
    <row r="1599" spans="2:33" x14ac:dyDescent="0.75">
      <c r="B1599" s="7" t="s">
        <v>11</v>
      </c>
      <c r="C1599" s="7">
        <v>1595</v>
      </c>
      <c r="D1599" s="7">
        <v>118</v>
      </c>
      <c r="E1599" s="7">
        <f t="shared" si="312"/>
        <v>31.583333333333332</v>
      </c>
      <c r="F1599" s="13">
        <v>113.7</v>
      </c>
      <c r="G1599" s="13">
        <f t="shared" si="319"/>
        <v>-8.3333333333333925E-2</v>
      </c>
      <c r="H1599" s="13">
        <f t="shared" si="313"/>
        <v>-0.30000000000000426</v>
      </c>
      <c r="I1599" s="13">
        <f>'Vehicle Data'!$B$6*'WLTP Calculations'!G1599</f>
        <v>-24.390500000000177</v>
      </c>
      <c r="J1599" s="13">
        <f>'Vehicle Data'!$B$6*9.81*'Vehicle Data'!$B$8</f>
        <v>57.42499320000001</v>
      </c>
      <c r="K1599" s="13">
        <f>0.5*(1.225*'Vehicle Data'!B$9*'Vehicle Data'!B$7*'WLTP Calculations'!F1599)</f>
        <v>13.788967500000002</v>
      </c>
      <c r="L1599" s="13">
        <f t="shared" si="320"/>
        <v>4.6823460699999826E-2</v>
      </c>
      <c r="M1599" s="13">
        <f t="shared" si="321"/>
        <v>1.4788409671083278</v>
      </c>
      <c r="N1599" s="13">
        <f t="shared" si="322"/>
        <v>1.3475390989675917</v>
      </c>
      <c r="O1599" s="13">
        <f t="shared" si="314"/>
        <v>160.35715277714343</v>
      </c>
      <c r="P1599" s="13">
        <f t="shared" si="315"/>
        <v>0</v>
      </c>
      <c r="Q1599" s="9">
        <f t="shared" si="323"/>
        <v>303468.33902270196</v>
      </c>
      <c r="R1599" s="9">
        <f t="shared" si="316"/>
        <v>303.46833902270197</v>
      </c>
      <c r="S1599" s="9">
        <f t="shared" si="324"/>
        <v>98954.622455133242</v>
      </c>
      <c r="T1599" s="38">
        <f t="shared" si="317"/>
        <v>98.954622455133247</v>
      </c>
      <c r="U1599" s="38">
        <f t="shared" si="318"/>
        <v>6432.050459583661</v>
      </c>
      <c r="V1599" s="34"/>
      <c r="W1599" s="34"/>
      <c r="X1599" s="34"/>
      <c r="Y1599" s="34"/>
      <c r="Z1599" s="34"/>
      <c r="AA1599" s="34"/>
      <c r="AB1599" s="34"/>
      <c r="AC1599" s="34"/>
      <c r="AD1599" s="34"/>
      <c r="AE1599" s="34"/>
      <c r="AF1599" s="34"/>
      <c r="AG1599" s="34"/>
    </row>
    <row r="1600" spans="2:33" x14ac:dyDescent="0.75">
      <c r="B1600" s="7" t="s">
        <v>11</v>
      </c>
      <c r="C1600" s="7">
        <v>1596</v>
      </c>
      <c r="D1600" s="7">
        <v>119</v>
      </c>
      <c r="E1600" s="7">
        <f t="shared" si="312"/>
        <v>31.472222222222221</v>
      </c>
      <c r="F1600" s="13">
        <v>113.3</v>
      </c>
      <c r="G1600" s="13">
        <f t="shared" si="319"/>
        <v>-0.11111111111111072</v>
      </c>
      <c r="H1600" s="13">
        <f t="shared" si="313"/>
        <v>-0.39999999999999858</v>
      </c>
      <c r="I1600" s="13">
        <f>'Vehicle Data'!$B$6*'WLTP Calculations'!G1600</f>
        <v>-32.520666666666557</v>
      </c>
      <c r="J1600" s="13">
        <f>'Vehicle Data'!$B$6*9.81*'Vehicle Data'!$B$8</f>
        <v>57.42499320000001</v>
      </c>
      <c r="K1600" s="13">
        <f>0.5*(1.225*'Vehicle Data'!B$9*'Vehicle Data'!B$7*'WLTP Calculations'!F1600)</f>
        <v>13.7404575</v>
      </c>
      <c r="L1600" s="13">
        <f t="shared" si="320"/>
        <v>3.8644784033333449E-2</v>
      </c>
      <c r="M1600" s="13">
        <f t="shared" si="321"/>
        <v>1.2162372308268554</v>
      </c>
      <c r="N1600" s="13">
        <f t="shared" si="322"/>
        <v>1.0221013394916731</v>
      </c>
      <c r="O1600" s="13">
        <f t="shared" si="314"/>
        <v>122.65216073900078</v>
      </c>
      <c r="P1600" s="13">
        <f t="shared" si="315"/>
        <v>0</v>
      </c>
      <c r="Q1600" s="9">
        <f t="shared" si="323"/>
        <v>303590.99118344096</v>
      </c>
      <c r="R1600" s="9">
        <f t="shared" si="316"/>
        <v>303.59099118344096</v>
      </c>
      <c r="S1600" s="9">
        <f t="shared" si="324"/>
        <v>98954.622455133242</v>
      </c>
      <c r="T1600" s="38">
        <f t="shared" si="317"/>
        <v>98.954622455133247</v>
      </c>
      <c r="U1600" s="38">
        <f t="shared" si="318"/>
        <v>6432.050459583661</v>
      </c>
      <c r="V1600" s="34"/>
      <c r="W1600" s="34"/>
      <c r="X1600" s="34"/>
      <c r="Y1600" s="34"/>
      <c r="Z1600" s="34"/>
      <c r="AA1600" s="34"/>
      <c r="AB1600" s="34"/>
      <c r="AC1600" s="34"/>
      <c r="AD1600" s="34"/>
      <c r="AE1600" s="34"/>
      <c r="AF1600" s="34"/>
      <c r="AG1600" s="34"/>
    </row>
    <row r="1601" spans="2:33" x14ac:dyDescent="0.75">
      <c r="B1601" s="7" t="s">
        <v>11</v>
      </c>
      <c r="C1601" s="7">
        <v>1597</v>
      </c>
      <c r="D1601" s="7">
        <v>120</v>
      </c>
      <c r="E1601" s="7">
        <f t="shared" si="312"/>
        <v>31.361111111111111</v>
      </c>
      <c r="F1601" s="13">
        <v>112.9</v>
      </c>
      <c r="G1601" s="13">
        <f t="shared" si="319"/>
        <v>-0.15277777777777679</v>
      </c>
      <c r="H1601" s="13">
        <f t="shared" si="313"/>
        <v>-0.54999999999999716</v>
      </c>
      <c r="I1601" s="13">
        <f>'Vehicle Data'!$B$6*'WLTP Calculations'!G1601</f>
        <v>-44.715916666666381</v>
      </c>
      <c r="J1601" s="13">
        <f>'Vehicle Data'!$B$6*9.81*'Vehicle Data'!$B$8</f>
        <v>57.42499320000001</v>
      </c>
      <c r="K1601" s="13">
        <f>0.5*(1.225*'Vehicle Data'!B$9*'Vehicle Data'!B$7*'WLTP Calculations'!F1601)</f>
        <v>13.691947500000001</v>
      </c>
      <c r="L1601" s="13">
        <f t="shared" si="320"/>
        <v>2.640102403333363E-2</v>
      </c>
      <c r="M1601" s="13">
        <f t="shared" si="321"/>
        <v>0.82796544815649076</v>
      </c>
      <c r="N1601" s="13">
        <f t="shared" si="322"/>
        <v>0.57068557936158415</v>
      </c>
      <c r="O1601" s="13">
        <f t="shared" si="314"/>
        <v>69.052955102751682</v>
      </c>
      <c r="P1601" s="13">
        <f t="shared" si="315"/>
        <v>0</v>
      </c>
      <c r="Q1601" s="9">
        <f t="shared" si="323"/>
        <v>303660.04413854372</v>
      </c>
      <c r="R1601" s="9">
        <f t="shared" si="316"/>
        <v>303.6600441385437</v>
      </c>
      <c r="S1601" s="9">
        <f t="shared" si="324"/>
        <v>98954.622455133242</v>
      </c>
      <c r="T1601" s="38">
        <f t="shared" si="317"/>
        <v>98.954622455133247</v>
      </c>
      <c r="U1601" s="38">
        <f t="shared" si="318"/>
        <v>6432.050459583661</v>
      </c>
      <c r="V1601" s="34"/>
      <c r="W1601" s="34"/>
      <c r="X1601" s="34"/>
      <c r="Y1601" s="34"/>
      <c r="Z1601" s="34"/>
      <c r="AA1601" s="34"/>
      <c r="AB1601" s="34"/>
      <c r="AC1601" s="34"/>
      <c r="AD1601" s="34"/>
      <c r="AE1601" s="34"/>
      <c r="AF1601" s="34"/>
      <c r="AG1601" s="34"/>
    </row>
    <row r="1602" spans="2:33" x14ac:dyDescent="0.75">
      <c r="B1602" s="7" t="s">
        <v>11</v>
      </c>
      <c r="C1602" s="7">
        <v>1598</v>
      </c>
      <c r="D1602" s="7">
        <v>121</v>
      </c>
      <c r="E1602" s="7">
        <f t="shared" si="312"/>
        <v>31.166666666666668</v>
      </c>
      <c r="F1602" s="13">
        <v>112.2</v>
      </c>
      <c r="G1602" s="13">
        <f t="shared" si="319"/>
        <v>-0.20833333333333215</v>
      </c>
      <c r="H1602" s="13">
        <f t="shared" si="313"/>
        <v>-0.75</v>
      </c>
      <c r="I1602" s="13">
        <f>'Vehicle Data'!$B$6*'WLTP Calculations'!G1602</f>
        <v>-60.976249999999659</v>
      </c>
      <c r="J1602" s="13">
        <f>'Vehicle Data'!$B$6*9.81*'Vehicle Data'!$B$8</f>
        <v>57.42499320000001</v>
      </c>
      <c r="K1602" s="13">
        <f>0.5*(1.225*'Vehicle Data'!B$9*'Vehicle Data'!B$7*'WLTP Calculations'!F1602)</f>
        <v>13.607055000000001</v>
      </c>
      <c r="L1602" s="13">
        <f t="shared" si="320"/>
        <v>1.0055798200000351E-2</v>
      </c>
      <c r="M1602" s="13">
        <f t="shared" si="321"/>
        <v>0.3134057105666776</v>
      </c>
      <c r="N1602" s="13">
        <f t="shared" si="322"/>
        <v>0.18499553928518456</v>
      </c>
      <c r="O1602" s="13">
        <f t="shared" si="314"/>
        <v>22.569455792792517</v>
      </c>
      <c r="P1602" s="13">
        <f t="shared" si="315"/>
        <v>0</v>
      </c>
      <c r="Q1602" s="9">
        <f t="shared" si="323"/>
        <v>303682.61359433649</v>
      </c>
      <c r="R1602" s="9">
        <f t="shared" si="316"/>
        <v>303.68261359433649</v>
      </c>
      <c r="S1602" s="9">
        <f t="shared" si="324"/>
        <v>98954.622455133242</v>
      </c>
      <c r="T1602" s="38">
        <f t="shared" si="317"/>
        <v>98.954622455133247</v>
      </c>
      <c r="U1602" s="38">
        <f t="shared" si="318"/>
        <v>6432.050459583661</v>
      </c>
      <c r="V1602" s="34"/>
      <c r="W1602" s="34"/>
      <c r="X1602" s="34"/>
      <c r="Y1602" s="34"/>
      <c r="Z1602" s="34"/>
      <c r="AA1602" s="34"/>
      <c r="AB1602" s="34"/>
      <c r="AC1602" s="34"/>
      <c r="AD1602" s="34"/>
      <c r="AE1602" s="34"/>
      <c r="AF1602" s="34"/>
      <c r="AG1602" s="34"/>
    </row>
    <row r="1603" spans="2:33" x14ac:dyDescent="0.75">
      <c r="B1603" s="7" t="s">
        <v>11</v>
      </c>
      <c r="C1603" s="7">
        <v>1599</v>
      </c>
      <c r="D1603" s="7">
        <v>122</v>
      </c>
      <c r="E1603" s="7">
        <f t="shared" si="312"/>
        <v>30.944444444444446</v>
      </c>
      <c r="F1603" s="13">
        <v>111.4</v>
      </c>
      <c r="G1603" s="13">
        <f t="shared" si="319"/>
        <v>-0.23611111111111249</v>
      </c>
      <c r="H1603" s="13">
        <f t="shared" si="313"/>
        <v>-0.85000000000000142</v>
      </c>
      <c r="I1603" s="13">
        <f>'Vehicle Data'!$B$6*'WLTP Calculations'!G1603</f>
        <v>-69.106416666667073</v>
      </c>
      <c r="J1603" s="13">
        <f>'Vehicle Data'!$B$6*9.81*'Vehicle Data'!$B$8</f>
        <v>57.42499320000001</v>
      </c>
      <c r="K1603" s="13">
        <f>0.5*(1.225*'Vehicle Data'!B$9*'Vehicle Data'!B$7*'WLTP Calculations'!F1603)</f>
        <v>13.510035000000002</v>
      </c>
      <c r="L1603" s="13">
        <f t="shared" si="320"/>
        <v>1.8286115333329392E-3</v>
      </c>
      <c r="M1603" s="13">
        <f t="shared" si="321"/>
        <v>5.6585368003691509E-2</v>
      </c>
      <c r="N1603" s="13">
        <f t="shared" si="322"/>
        <v>-7.009379391251587E-2</v>
      </c>
      <c r="O1603" s="13">
        <f t="shared" si="314"/>
        <v>0</v>
      </c>
      <c r="P1603" s="13">
        <f t="shared" si="315"/>
        <v>-8.6215366512394525</v>
      </c>
      <c r="Q1603" s="9">
        <f t="shared" si="323"/>
        <v>303682.61359433649</v>
      </c>
      <c r="R1603" s="9">
        <f t="shared" si="316"/>
        <v>303.68261359433649</v>
      </c>
      <c r="S1603" s="9">
        <f t="shared" si="324"/>
        <v>98963.243991784475</v>
      </c>
      <c r="T1603" s="38">
        <f t="shared" si="317"/>
        <v>98.963243991784481</v>
      </c>
      <c r="U1603" s="38">
        <f t="shared" si="318"/>
        <v>6432.6108594659909</v>
      </c>
      <c r="V1603" s="34"/>
      <c r="W1603" s="34"/>
      <c r="X1603" s="34"/>
      <c r="Y1603" s="34"/>
      <c r="Z1603" s="34"/>
      <c r="AA1603" s="34"/>
      <c r="AB1603" s="34"/>
      <c r="AC1603" s="34"/>
      <c r="AD1603" s="34"/>
      <c r="AE1603" s="34"/>
      <c r="AF1603" s="34"/>
      <c r="AG1603" s="34"/>
    </row>
    <row r="1604" spans="2:33" x14ac:dyDescent="0.75">
      <c r="B1604" s="7" t="s">
        <v>11</v>
      </c>
      <c r="C1604" s="7">
        <v>1600</v>
      </c>
      <c r="D1604" s="7">
        <v>123</v>
      </c>
      <c r="E1604" s="7">
        <f t="shared" ref="E1604:E1667" si="325">F1604/3.6</f>
        <v>30.694444444444443</v>
      </c>
      <c r="F1604" s="13">
        <v>110.5</v>
      </c>
      <c r="G1604" s="13">
        <f t="shared" si="319"/>
        <v>-0.26388888888889106</v>
      </c>
      <c r="H1604" s="13">
        <f t="shared" si="313"/>
        <v>-0.95000000000000284</v>
      </c>
      <c r="I1604" s="13">
        <f>'Vehicle Data'!$B$6*'WLTP Calculations'!G1604</f>
        <v>-77.236583333333982</v>
      </c>
      <c r="J1604" s="13">
        <f>'Vehicle Data'!$B$6*9.81*'Vehicle Data'!$B$8</f>
        <v>57.42499320000001</v>
      </c>
      <c r="K1604" s="13">
        <f>0.5*(1.225*'Vehicle Data'!B$9*'Vehicle Data'!B$7*'WLTP Calculations'!F1604)</f>
        <v>13.400887500000001</v>
      </c>
      <c r="L1604" s="13">
        <f t="shared" si="320"/>
        <v>-6.4107026333339711E-3</v>
      </c>
      <c r="M1604" s="13">
        <f t="shared" si="321"/>
        <v>-0.19677295582872326</v>
      </c>
      <c r="N1604" s="13">
        <f t="shared" si="322"/>
        <v>-0.25955011344907947</v>
      </c>
      <c r="O1604" s="13">
        <f t="shared" si="314"/>
        <v>0</v>
      </c>
      <c r="P1604" s="13">
        <f t="shared" si="315"/>
        <v>-32.184214067685851</v>
      </c>
      <c r="Q1604" s="9">
        <f t="shared" si="323"/>
        <v>303682.61359433649</v>
      </c>
      <c r="R1604" s="9">
        <f t="shared" si="316"/>
        <v>303.68261359433649</v>
      </c>
      <c r="S1604" s="9">
        <f t="shared" si="324"/>
        <v>98995.428205852164</v>
      </c>
      <c r="T1604" s="38">
        <f t="shared" si="317"/>
        <v>98.995428205852164</v>
      </c>
      <c r="U1604" s="38">
        <f t="shared" si="318"/>
        <v>6434.702833380391</v>
      </c>
      <c r="V1604" s="34"/>
      <c r="W1604" s="34"/>
      <c r="X1604" s="34"/>
      <c r="Y1604" s="34"/>
      <c r="Z1604" s="34"/>
      <c r="AA1604" s="34"/>
      <c r="AB1604" s="34"/>
      <c r="AC1604" s="34"/>
      <c r="AD1604" s="34"/>
      <c r="AE1604" s="34"/>
      <c r="AF1604" s="34"/>
      <c r="AG1604" s="34"/>
    </row>
    <row r="1605" spans="2:33" x14ac:dyDescent="0.75">
      <c r="B1605" s="7" t="s">
        <v>11</v>
      </c>
      <c r="C1605" s="7">
        <v>1601</v>
      </c>
      <c r="D1605" s="7">
        <v>124</v>
      </c>
      <c r="E1605" s="7">
        <f t="shared" si="325"/>
        <v>30.416666666666664</v>
      </c>
      <c r="F1605" s="13">
        <v>109.5</v>
      </c>
      <c r="G1605" s="13">
        <f t="shared" si="319"/>
        <v>-0.27777777777777679</v>
      </c>
      <c r="H1605" s="13">
        <f t="shared" ref="H1605:H1668" si="326">($F1606-$F1604)/2</f>
        <v>-1</v>
      </c>
      <c r="I1605" s="13">
        <f>'Vehicle Data'!$B$6*'WLTP Calculations'!G1605</f>
        <v>-81.301666666666392</v>
      </c>
      <c r="J1605" s="13">
        <f>'Vehicle Data'!$B$6*9.81*'Vehicle Data'!$B$8</f>
        <v>57.42499320000001</v>
      </c>
      <c r="K1605" s="13">
        <f>0.5*(1.225*'Vehicle Data'!B$9*'Vehicle Data'!B$7*'WLTP Calculations'!F1605)</f>
        <v>13.279612500000001</v>
      </c>
      <c r="L1605" s="13">
        <f t="shared" si="320"/>
        <v>-1.0597060966666381E-2</v>
      </c>
      <c r="M1605" s="13">
        <f t="shared" si="321"/>
        <v>-0.32232727106943571</v>
      </c>
      <c r="N1605" s="13">
        <f t="shared" si="322"/>
        <v>-0.2001659090138766</v>
      </c>
      <c r="O1605" s="13">
        <f t="shared" ref="O1605:O1668" si="327">IF((M1605 + M1606) / 2 &gt; 0, ((M1605 + M1606) / 2) * D1606, 0)</f>
        <v>0</v>
      </c>
      <c r="P1605" s="13">
        <f t="shared" ref="P1605:P1668" si="328">IF((M1605 + M1606) / 2 &lt; 0, ((M1605 + M1606) / 2) * D1606, 0)</f>
        <v>-25.020738626734573</v>
      </c>
      <c r="Q1605" s="9">
        <f t="shared" si="323"/>
        <v>303682.61359433649</v>
      </c>
      <c r="R1605" s="9">
        <f t="shared" ref="R1605:R1668" si="329">Q1605/1000</f>
        <v>303.68261359433649</v>
      </c>
      <c r="S1605" s="9">
        <f t="shared" si="324"/>
        <v>99020.448944478892</v>
      </c>
      <c r="T1605" s="38">
        <f t="shared" ref="T1605:T1668" si="330">S1605/1000</f>
        <v>99.020448944478886</v>
      </c>
      <c r="U1605" s="38">
        <f t="shared" ref="U1605:U1668" si="331">T1605*X$4</f>
        <v>6436.3291813911273</v>
      </c>
      <c r="V1605" s="34"/>
      <c r="W1605" s="34"/>
      <c r="X1605" s="34"/>
      <c r="Y1605" s="34"/>
      <c r="Z1605" s="34"/>
      <c r="AA1605" s="34"/>
      <c r="AB1605" s="34"/>
      <c r="AC1605" s="34"/>
      <c r="AD1605" s="34"/>
      <c r="AE1605" s="34"/>
      <c r="AF1605" s="34"/>
      <c r="AG1605" s="34"/>
    </row>
    <row r="1606" spans="2:33" x14ac:dyDescent="0.75">
      <c r="B1606" s="7" t="s">
        <v>11</v>
      </c>
      <c r="C1606" s="7">
        <v>1602</v>
      </c>
      <c r="D1606" s="7">
        <v>125</v>
      </c>
      <c r="E1606" s="7">
        <f t="shared" si="325"/>
        <v>30.138888888888889</v>
      </c>
      <c r="F1606" s="13">
        <v>108.5</v>
      </c>
      <c r="G1606" s="13">
        <f t="shared" ref="G1606:G1669" si="332">($E1607-$E1605)/2</f>
        <v>-0.24999999999999822</v>
      </c>
      <c r="H1606" s="13">
        <f t="shared" si="326"/>
        <v>-0.89999999999999858</v>
      </c>
      <c r="I1606" s="13">
        <f>'Vehicle Data'!$B$6*'WLTP Calculations'!G1606</f>
        <v>-73.171499999999483</v>
      </c>
      <c r="J1606" s="13">
        <f>'Vehicle Data'!$B$6*9.81*'Vehicle Data'!$B$8</f>
        <v>57.42499320000001</v>
      </c>
      <c r="K1606" s="13">
        <f>0.5*(1.225*'Vehicle Data'!B$9*'Vehicle Data'!B$7*'WLTP Calculations'!F1606)</f>
        <v>13.1583375</v>
      </c>
      <c r="L1606" s="13">
        <f t="shared" ref="L1606:L1669" si="333">(I1606+J1606+K1606)/1000</f>
        <v>-2.5881692999994732E-3</v>
      </c>
      <c r="M1606" s="13">
        <f t="shared" ref="M1606:M1669" si="334">(L1606*E1606)</f>
        <v>-7.8004546958317461E-2</v>
      </c>
      <c r="N1606" s="13">
        <f t="shared" ref="N1606:N1669" si="335">(((M1606+M1607)/2)*(C1607-C1606))</f>
        <v>0.16405925601944388</v>
      </c>
      <c r="O1606" s="13">
        <f t="shared" si="327"/>
        <v>20.671466258449929</v>
      </c>
      <c r="P1606" s="13">
        <f t="shared" si="328"/>
        <v>0</v>
      </c>
      <c r="Q1606" s="9">
        <f t="shared" ref="Q1606:Q1669" si="336">(Q1605+O1606)</f>
        <v>303703.28506059496</v>
      </c>
      <c r="R1606" s="9">
        <f t="shared" si="329"/>
        <v>303.70328506059496</v>
      </c>
      <c r="S1606" s="9">
        <f t="shared" ref="S1606:T1669" si="337">S1605+(P1606*-1)</f>
        <v>99020.448944478892</v>
      </c>
      <c r="T1606" s="38">
        <f t="shared" si="330"/>
        <v>99.020448944478886</v>
      </c>
      <c r="U1606" s="38">
        <f t="shared" si="331"/>
        <v>6436.3291813911273</v>
      </c>
      <c r="V1606" s="34"/>
      <c r="W1606" s="34"/>
      <c r="X1606" s="34"/>
      <c r="Y1606" s="34"/>
      <c r="Z1606" s="34"/>
      <c r="AA1606" s="34"/>
      <c r="AB1606" s="34"/>
      <c r="AC1606" s="34"/>
      <c r="AD1606" s="34"/>
      <c r="AE1606" s="34"/>
      <c r="AF1606" s="34"/>
      <c r="AG1606" s="34"/>
    </row>
    <row r="1607" spans="2:33" x14ac:dyDescent="0.75">
      <c r="B1607" s="7" t="s">
        <v>11</v>
      </c>
      <c r="C1607" s="7">
        <v>1603</v>
      </c>
      <c r="D1607" s="7">
        <v>126</v>
      </c>
      <c r="E1607" s="7">
        <f t="shared" si="325"/>
        <v>29.916666666666668</v>
      </c>
      <c r="F1607" s="13">
        <v>107.7</v>
      </c>
      <c r="G1607" s="13">
        <f t="shared" si="332"/>
        <v>-0.19444444444444642</v>
      </c>
      <c r="H1607" s="13">
        <f t="shared" si="326"/>
        <v>-0.70000000000000284</v>
      </c>
      <c r="I1607" s="13">
        <f>'Vehicle Data'!$B$6*'WLTP Calculations'!G1607</f>
        <v>-56.911166666667249</v>
      </c>
      <c r="J1607" s="13">
        <f>'Vehicle Data'!$B$6*9.81*'Vehicle Data'!$B$8</f>
        <v>57.42499320000001</v>
      </c>
      <c r="K1607" s="13">
        <f>0.5*(1.225*'Vehicle Data'!B$9*'Vehicle Data'!B$7*'WLTP Calculations'!F1607)</f>
        <v>13.061317500000001</v>
      </c>
      <c r="L1607" s="13">
        <f t="shared" si="333"/>
        <v>1.3575144033332763E-2</v>
      </c>
      <c r="M1607" s="13">
        <f t="shared" si="334"/>
        <v>0.40612305899720519</v>
      </c>
      <c r="N1607" s="13">
        <f t="shared" si="335"/>
        <v>0.58531376136942481</v>
      </c>
      <c r="O1607" s="13">
        <f t="shared" si="327"/>
        <v>74.334847693916956</v>
      </c>
      <c r="P1607" s="13">
        <f t="shared" si="328"/>
        <v>0</v>
      </c>
      <c r="Q1607" s="9">
        <f t="shared" si="336"/>
        <v>303777.61990828888</v>
      </c>
      <c r="R1607" s="9">
        <f t="shared" si="329"/>
        <v>303.7776199082889</v>
      </c>
      <c r="S1607" s="9">
        <f t="shared" si="337"/>
        <v>99020.448944478892</v>
      </c>
      <c r="T1607" s="38">
        <f t="shared" si="330"/>
        <v>99.020448944478886</v>
      </c>
      <c r="U1607" s="38">
        <f t="shared" si="331"/>
        <v>6436.3291813911273</v>
      </c>
      <c r="V1607" s="34"/>
      <c r="W1607" s="34"/>
      <c r="X1607" s="34"/>
      <c r="Y1607" s="34"/>
      <c r="Z1607" s="34"/>
      <c r="AA1607" s="34"/>
      <c r="AB1607" s="34"/>
      <c r="AC1607" s="34"/>
      <c r="AD1607" s="34"/>
      <c r="AE1607" s="34"/>
      <c r="AF1607" s="34"/>
      <c r="AG1607" s="34"/>
    </row>
    <row r="1608" spans="2:33" x14ac:dyDescent="0.75">
      <c r="B1608" s="7" t="s">
        <v>11</v>
      </c>
      <c r="C1608" s="7">
        <v>1604</v>
      </c>
      <c r="D1608" s="7">
        <v>127</v>
      </c>
      <c r="E1608" s="7">
        <f t="shared" si="325"/>
        <v>29.749999999999996</v>
      </c>
      <c r="F1608" s="13">
        <v>107.1</v>
      </c>
      <c r="G1608" s="13">
        <f t="shared" si="332"/>
        <v>-0.15277777777778034</v>
      </c>
      <c r="H1608" s="13">
        <f t="shared" si="326"/>
        <v>-0.55000000000000426</v>
      </c>
      <c r="I1608" s="13">
        <f>'Vehicle Data'!$B$6*'WLTP Calculations'!G1608</f>
        <v>-44.715916666667425</v>
      </c>
      <c r="J1608" s="13">
        <f>'Vehicle Data'!$B$6*9.81*'Vehicle Data'!$B$8</f>
        <v>57.42499320000001</v>
      </c>
      <c r="K1608" s="13">
        <f>0.5*(1.225*'Vehicle Data'!B$9*'Vehicle Data'!B$7*'WLTP Calculations'!F1608)</f>
        <v>12.988552500000001</v>
      </c>
      <c r="L1608" s="13">
        <f t="shared" si="333"/>
        <v>2.5697629033332586E-2</v>
      </c>
      <c r="M1608" s="13">
        <f t="shared" si="334"/>
        <v>0.76450446374164438</v>
      </c>
      <c r="N1608" s="13">
        <f t="shared" si="335"/>
        <v>1.0025654028134259</v>
      </c>
      <c r="O1608" s="13">
        <f t="shared" si="327"/>
        <v>128.32837156011851</v>
      </c>
      <c r="P1608" s="13">
        <f t="shared" si="328"/>
        <v>0</v>
      </c>
      <c r="Q1608" s="9">
        <f t="shared" si="336"/>
        <v>303905.94827984902</v>
      </c>
      <c r="R1608" s="9">
        <f t="shared" si="329"/>
        <v>303.90594827984904</v>
      </c>
      <c r="S1608" s="9">
        <f t="shared" si="337"/>
        <v>99020.448944478892</v>
      </c>
      <c r="T1608" s="38">
        <f t="shared" si="330"/>
        <v>99.020448944478886</v>
      </c>
      <c r="U1608" s="38">
        <f t="shared" si="331"/>
        <v>6436.3291813911273</v>
      </c>
      <c r="V1608" s="34"/>
      <c r="W1608" s="34"/>
      <c r="X1608" s="34"/>
      <c r="Y1608" s="34"/>
      <c r="Z1608" s="34"/>
      <c r="AA1608" s="34"/>
      <c r="AB1608" s="34"/>
      <c r="AC1608" s="34"/>
      <c r="AD1608" s="34"/>
      <c r="AE1608" s="34"/>
      <c r="AF1608" s="34"/>
      <c r="AG1608" s="34"/>
    </row>
    <row r="1609" spans="2:33" x14ac:dyDescent="0.75">
      <c r="B1609" s="7" t="s">
        <v>11</v>
      </c>
      <c r="C1609" s="7">
        <v>1605</v>
      </c>
      <c r="D1609" s="7">
        <v>128</v>
      </c>
      <c r="E1609" s="7">
        <f t="shared" si="325"/>
        <v>29.611111111111107</v>
      </c>
      <c r="F1609" s="13">
        <v>106.6</v>
      </c>
      <c r="G1609" s="13">
        <f t="shared" si="332"/>
        <v>-9.7222222222219656E-2</v>
      </c>
      <c r="H1609" s="13">
        <f t="shared" si="326"/>
        <v>-0.34999999999999432</v>
      </c>
      <c r="I1609" s="13">
        <f>'Vehicle Data'!$B$6*'WLTP Calculations'!G1609</f>
        <v>-28.455583333332587</v>
      </c>
      <c r="J1609" s="13">
        <f>'Vehicle Data'!$B$6*9.81*'Vehicle Data'!$B$8</f>
        <v>57.42499320000001</v>
      </c>
      <c r="K1609" s="13">
        <f>0.5*(1.225*'Vehicle Data'!B$9*'Vehicle Data'!B$7*'WLTP Calculations'!F1609)</f>
        <v>12.927915</v>
      </c>
      <c r="L1609" s="13">
        <f t="shared" si="333"/>
        <v>4.1897324866667425E-2</v>
      </c>
      <c r="M1609" s="13">
        <f t="shared" si="334"/>
        <v>1.2406263418852075</v>
      </c>
      <c r="N1609" s="13">
        <f t="shared" si="335"/>
        <v>1.41932278675002</v>
      </c>
      <c r="O1609" s="13">
        <f t="shared" si="327"/>
        <v>183.09263949075259</v>
      </c>
      <c r="P1609" s="13">
        <f t="shared" si="328"/>
        <v>0</v>
      </c>
      <c r="Q1609" s="9">
        <f t="shared" si="336"/>
        <v>304089.04091933975</v>
      </c>
      <c r="R1609" s="9">
        <f t="shared" si="329"/>
        <v>304.08904091933977</v>
      </c>
      <c r="S1609" s="9">
        <f t="shared" si="337"/>
        <v>99020.448944478892</v>
      </c>
      <c r="T1609" s="38">
        <f t="shared" si="330"/>
        <v>99.020448944478886</v>
      </c>
      <c r="U1609" s="38">
        <f t="shared" si="331"/>
        <v>6436.3291813911273</v>
      </c>
      <c r="V1609" s="34"/>
      <c r="W1609" s="34"/>
      <c r="X1609" s="34"/>
      <c r="Y1609" s="34"/>
      <c r="Z1609" s="34"/>
      <c r="AA1609" s="34"/>
      <c r="AB1609" s="34"/>
      <c r="AC1609" s="34"/>
      <c r="AD1609" s="34"/>
      <c r="AE1609" s="34"/>
      <c r="AF1609" s="34"/>
      <c r="AG1609" s="34"/>
    </row>
    <row r="1610" spans="2:33" x14ac:dyDescent="0.75">
      <c r="B1610" s="7" t="s">
        <v>11</v>
      </c>
      <c r="C1610" s="7">
        <v>1606</v>
      </c>
      <c r="D1610" s="7">
        <v>129</v>
      </c>
      <c r="E1610" s="7">
        <f t="shared" si="325"/>
        <v>29.555555555555557</v>
      </c>
      <c r="F1610" s="13">
        <v>106.4</v>
      </c>
      <c r="G1610" s="13">
        <f t="shared" si="332"/>
        <v>-5.5555555555553582E-2</v>
      </c>
      <c r="H1610" s="13">
        <f t="shared" si="326"/>
        <v>-0.19999999999999574</v>
      </c>
      <c r="I1610" s="13">
        <f>'Vehicle Data'!$B$6*'WLTP Calculations'!G1610</f>
        <v>-16.260333333332756</v>
      </c>
      <c r="J1610" s="13">
        <f>'Vehicle Data'!$B$6*9.81*'Vehicle Data'!$B$8</f>
        <v>57.42499320000001</v>
      </c>
      <c r="K1610" s="13">
        <f>0.5*(1.225*'Vehicle Data'!B$9*'Vehicle Data'!B$7*'WLTP Calculations'!F1610)</f>
        <v>12.903660000000002</v>
      </c>
      <c r="L1610" s="13">
        <f t="shared" si="333"/>
        <v>5.4068319866667255E-2</v>
      </c>
      <c r="M1610" s="13">
        <f t="shared" si="334"/>
        <v>1.5980192316148323</v>
      </c>
      <c r="N1610" s="13">
        <f t="shared" si="335"/>
        <v>1.7160795309240795</v>
      </c>
      <c r="O1610" s="13">
        <f t="shared" si="327"/>
        <v>223.09033902013033</v>
      </c>
      <c r="P1610" s="13">
        <f t="shared" si="328"/>
        <v>0</v>
      </c>
      <c r="Q1610" s="9">
        <f t="shared" si="336"/>
        <v>304312.13125835988</v>
      </c>
      <c r="R1610" s="9">
        <f t="shared" si="329"/>
        <v>304.3121312583599</v>
      </c>
      <c r="S1610" s="9">
        <f t="shared" si="337"/>
        <v>99020.448944478892</v>
      </c>
      <c r="T1610" s="38">
        <f t="shared" si="330"/>
        <v>99.020448944478886</v>
      </c>
      <c r="U1610" s="38">
        <f t="shared" si="331"/>
        <v>6436.3291813911273</v>
      </c>
      <c r="V1610" s="34"/>
      <c r="W1610" s="34"/>
      <c r="X1610" s="34"/>
      <c r="Y1610" s="34"/>
      <c r="Z1610" s="34"/>
      <c r="AA1610" s="34"/>
      <c r="AB1610" s="34"/>
      <c r="AC1610" s="34"/>
      <c r="AD1610" s="34"/>
      <c r="AE1610" s="34"/>
      <c r="AF1610" s="34"/>
      <c r="AG1610" s="34"/>
    </row>
    <row r="1611" spans="2:33" x14ac:dyDescent="0.75">
      <c r="B1611" s="7" t="s">
        <v>11</v>
      </c>
      <c r="C1611" s="7">
        <v>1607</v>
      </c>
      <c r="D1611" s="7">
        <v>130</v>
      </c>
      <c r="E1611" s="7">
        <f t="shared" si="325"/>
        <v>29.5</v>
      </c>
      <c r="F1611" s="13">
        <v>106.2</v>
      </c>
      <c r="G1611" s="13">
        <f t="shared" si="332"/>
        <v>-2.7777777777778567E-2</v>
      </c>
      <c r="H1611" s="13">
        <f t="shared" si="326"/>
        <v>-0.10000000000000142</v>
      </c>
      <c r="I1611" s="13">
        <f>'Vehicle Data'!$B$6*'WLTP Calculations'!G1611</f>
        <v>-8.1301666666668986</v>
      </c>
      <c r="J1611" s="13">
        <f>'Vehicle Data'!$B$6*9.81*'Vehicle Data'!$B$8</f>
        <v>57.42499320000001</v>
      </c>
      <c r="K1611" s="13">
        <f>0.5*(1.225*'Vehicle Data'!B$9*'Vehicle Data'!B$7*'WLTP Calculations'!F1611)</f>
        <v>12.879405000000002</v>
      </c>
      <c r="L1611" s="13">
        <f t="shared" si="333"/>
        <v>6.217423153333311E-2</v>
      </c>
      <c r="M1611" s="13">
        <f t="shared" si="334"/>
        <v>1.8341398302333267</v>
      </c>
      <c r="N1611" s="13">
        <f t="shared" si="335"/>
        <v>1.9540597885666635</v>
      </c>
      <c r="O1611" s="13">
        <f t="shared" si="327"/>
        <v>255.98183230223293</v>
      </c>
      <c r="P1611" s="13">
        <f t="shared" si="328"/>
        <v>0</v>
      </c>
      <c r="Q1611" s="9">
        <f t="shared" si="336"/>
        <v>304568.11309066211</v>
      </c>
      <c r="R1611" s="9">
        <f t="shared" si="329"/>
        <v>304.56811309066211</v>
      </c>
      <c r="S1611" s="9">
        <f t="shared" si="337"/>
        <v>99020.448944478892</v>
      </c>
      <c r="T1611" s="38">
        <f t="shared" si="330"/>
        <v>99.020448944478886</v>
      </c>
      <c r="U1611" s="38">
        <f t="shared" si="331"/>
        <v>6436.3291813911273</v>
      </c>
      <c r="V1611" s="34"/>
      <c r="W1611" s="34"/>
      <c r="X1611" s="34"/>
      <c r="Y1611" s="34"/>
      <c r="Z1611" s="34"/>
      <c r="AA1611" s="34"/>
      <c r="AB1611" s="34"/>
      <c r="AC1611" s="34"/>
      <c r="AD1611" s="34"/>
      <c r="AE1611" s="34"/>
      <c r="AF1611" s="34"/>
      <c r="AG1611" s="34"/>
    </row>
    <row r="1612" spans="2:33" x14ac:dyDescent="0.75">
      <c r="B1612" s="7" t="s">
        <v>11</v>
      </c>
      <c r="C1612" s="7">
        <v>1608</v>
      </c>
      <c r="D1612" s="7">
        <v>131</v>
      </c>
      <c r="E1612" s="7">
        <f t="shared" si="325"/>
        <v>29.5</v>
      </c>
      <c r="F1612" s="13">
        <v>106.2</v>
      </c>
      <c r="G1612" s="13">
        <f t="shared" si="332"/>
        <v>0</v>
      </c>
      <c r="H1612" s="13">
        <f t="shared" si="326"/>
        <v>0</v>
      </c>
      <c r="I1612" s="13">
        <f>'Vehicle Data'!$B$6*'WLTP Calculations'!G1612</f>
        <v>0</v>
      </c>
      <c r="J1612" s="13">
        <f>'Vehicle Data'!$B$6*9.81*'Vehicle Data'!$B$8</f>
        <v>57.42499320000001</v>
      </c>
      <c r="K1612" s="13">
        <f>0.5*(1.225*'Vehicle Data'!B$9*'Vehicle Data'!B$7*'WLTP Calculations'!F1612)</f>
        <v>12.879405000000002</v>
      </c>
      <c r="L1612" s="13">
        <f t="shared" si="333"/>
        <v>7.0304398200000007E-2</v>
      </c>
      <c r="M1612" s="13">
        <f t="shared" si="334"/>
        <v>2.0739797469000001</v>
      </c>
      <c r="N1612" s="13">
        <f t="shared" si="335"/>
        <v>2.1938997052333371</v>
      </c>
      <c r="O1612" s="13">
        <f t="shared" si="327"/>
        <v>289.59476109080049</v>
      </c>
      <c r="P1612" s="13">
        <f t="shared" si="328"/>
        <v>0</v>
      </c>
      <c r="Q1612" s="9">
        <f t="shared" si="336"/>
        <v>304857.70785175293</v>
      </c>
      <c r="R1612" s="9">
        <f t="shared" si="329"/>
        <v>304.85770785175293</v>
      </c>
      <c r="S1612" s="9">
        <f t="shared" si="337"/>
        <v>99020.448944478892</v>
      </c>
      <c r="T1612" s="38">
        <f t="shared" si="330"/>
        <v>99.020448944478886</v>
      </c>
      <c r="U1612" s="38">
        <f t="shared" si="331"/>
        <v>6436.3291813911273</v>
      </c>
      <c r="V1612" s="34"/>
      <c r="W1612" s="34"/>
      <c r="X1612" s="34"/>
      <c r="Y1612" s="34"/>
      <c r="Z1612" s="34"/>
      <c r="AA1612" s="34"/>
      <c r="AB1612" s="34"/>
      <c r="AC1612" s="34"/>
      <c r="AD1612" s="34"/>
      <c r="AE1612" s="34"/>
      <c r="AF1612" s="34"/>
      <c r="AG1612" s="34"/>
    </row>
    <row r="1613" spans="2:33" x14ac:dyDescent="0.75">
      <c r="B1613" s="7" t="s">
        <v>11</v>
      </c>
      <c r="C1613" s="7">
        <v>1609</v>
      </c>
      <c r="D1613" s="7">
        <v>132</v>
      </c>
      <c r="E1613" s="7">
        <f t="shared" si="325"/>
        <v>29.5</v>
      </c>
      <c r="F1613" s="13">
        <v>106.2</v>
      </c>
      <c r="G1613" s="13">
        <f t="shared" si="332"/>
        <v>2.7777777777778567E-2</v>
      </c>
      <c r="H1613" s="13">
        <f t="shared" si="326"/>
        <v>0.10000000000000142</v>
      </c>
      <c r="I1613" s="13">
        <f>'Vehicle Data'!$B$6*'WLTP Calculations'!G1613</f>
        <v>8.1301666666668986</v>
      </c>
      <c r="J1613" s="13">
        <f>'Vehicle Data'!$B$6*9.81*'Vehicle Data'!$B$8</f>
        <v>57.42499320000001</v>
      </c>
      <c r="K1613" s="13">
        <f>0.5*(1.225*'Vehicle Data'!B$9*'Vehicle Data'!B$7*'WLTP Calculations'!F1613)</f>
        <v>12.879405000000002</v>
      </c>
      <c r="L1613" s="13">
        <f t="shared" si="333"/>
        <v>7.8434564866666917E-2</v>
      </c>
      <c r="M1613" s="13">
        <f t="shared" si="334"/>
        <v>2.3138196635666741</v>
      </c>
      <c r="N1613" s="13">
        <f t="shared" si="335"/>
        <v>2.376429734627779</v>
      </c>
      <c r="O1613" s="13">
        <f t="shared" si="327"/>
        <v>316.06515470549459</v>
      </c>
      <c r="P1613" s="13">
        <f t="shared" si="328"/>
        <v>0</v>
      </c>
      <c r="Q1613" s="9">
        <f t="shared" si="336"/>
        <v>305173.77300645842</v>
      </c>
      <c r="R1613" s="9">
        <f t="shared" si="329"/>
        <v>305.17377300645842</v>
      </c>
      <c r="S1613" s="9">
        <f t="shared" si="337"/>
        <v>99020.448944478892</v>
      </c>
      <c r="T1613" s="38">
        <f t="shared" si="330"/>
        <v>99.020448944478886</v>
      </c>
      <c r="U1613" s="38">
        <f t="shared" si="331"/>
        <v>6436.3291813911273</v>
      </c>
      <c r="V1613" s="34"/>
      <c r="W1613" s="34"/>
      <c r="X1613" s="34"/>
      <c r="Y1613" s="34"/>
      <c r="Z1613" s="34"/>
      <c r="AA1613" s="34"/>
      <c r="AB1613" s="34"/>
      <c r="AC1613" s="34"/>
      <c r="AD1613" s="34"/>
      <c r="AE1613" s="34"/>
      <c r="AF1613" s="34"/>
      <c r="AG1613" s="34"/>
    </row>
    <row r="1614" spans="2:33" x14ac:dyDescent="0.75">
      <c r="B1614" s="7" t="s">
        <v>11</v>
      </c>
      <c r="C1614" s="7">
        <v>1610</v>
      </c>
      <c r="D1614" s="7">
        <v>133</v>
      </c>
      <c r="E1614" s="7">
        <f t="shared" si="325"/>
        <v>29.555555555555557</v>
      </c>
      <c r="F1614" s="13">
        <v>106.4</v>
      </c>
      <c r="G1614" s="13">
        <f t="shared" si="332"/>
        <v>4.1666666666666075E-2</v>
      </c>
      <c r="H1614" s="13">
        <f t="shared" si="326"/>
        <v>0.14999999999999858</v>
      </c>
      <c r="I1614" s="13">
        <f>'Vehicle Data'!$B$6*'WLTP Calculations'!G1614</f>
        <v>12.195249999999827</v>
      </c>
      <c r="J1614" s="13">
        <f>'Vehicle Data'!$B$6*9.81*'Vehicle Data'!$B$8</f>
        <v>57.42499320000001</v>
      </c>
      <c r="K1614" s="13">
        <f>0.5*(1.225*'Vehicle Data'!B$9*'Vehicle Data'!B$7*'WLTP Calculations'!F1614)</f>
        <v>12.903660000000002</v>
      </c>
      <c r="L1614" s="13">
        <f t="shared" si="333"/>
        <v>8.2523903199999832E-2</v>
      </c>
      <c r="M1614" s="13">
        <f t="shared" si="334"/>
        <v>2.4390398056888842</v>
      </c>
      <c r="N1614" s="13">
        <f t="shared" si="335"/>
        <v>2.5004947145874894</v>
      </c>
      <c r="O1614" s="13">
        <f t="shared" si="327"/>
        <v>335.06629175472358</v>
      </c>
      <c r="P1614" s="13">
        <f t="shared" si="328"/>
        <v>0</v>
      </c>
      <c r="Q1614" s="9">
        <f t="shared" si="336"/>
        <v>305508.83929821313</v>
      </c>
      <c r="R1614" s="9">
        <f t="shared" si="329"/>
        <v>305.50883929821316</v>
      </c>
      <c r="S1614" s="9">
        <f t="shared" si="337"/>
        <v>99020.448944478892</v>
      </c>
      <c r="T1614" s="38">
        <f t="shared" si="330"/>
        <v>99.020448944478886</v>
      </c>
      <c r="U1614" s="38">
        <f t="shared" si="331"/>
        <v>6436.3291813911273</v>
      </c>
      <c r="V1614" s="34"/>
      <c r="W1614" s="34"/>
      <c r="X1614" s="34"/>
      <c r="Y1614" s="34"/>
      <c r="Z1614" s="34"/>
      <c r="AA1614" s="34"/>
      <c r="AB1614" s="34"/>
      <c r="AC1614" s="34"/>
      <c r="AD1614" s="34"/>
      <c r="AE1614" s="34"/>
      <c r="AF1614" s="34"/>
      <c r="AG1614" s="34"/>
    </row>
    <row r="1615" spans="2:33" x14ac:dyDescent="0.75">
      <c r="B1615" s="7" t="s">
        <v>11</v>
      </c>
      <c r="C1615" s="7">
        <v>1611</v>
      </c>
      <c r="D1615" s="7">
        <v>134</v>
      </c>
      <c r="E1615" s="7">
        <f t="shared" si="325"/>
        <v>29.583333333333332</v>
      </c>
      <c r="F1615" s="13">
        <v>106.5</v>
      </c>
      <c r="G1615" s="13">
        <f t="shared" si="332"/>
        <v>5.5555555555553582E-2</v>
      </c>
      <c r="H1615" s="13">
        <f t="shared" si="326"/>
        <v>0.19999999999999574</v>
      </c>
      <c r="I1615" s="13">
        <f>'Vehicle Data'!$B$6*'WLTP Calculations'!G1615</f>
        <v>16.260333333332756</v>
      </c>
      <c r="J1615" s="13">
        <f>'Vehicle Data'!$B$6*9.81*'Vehicle Data'!$B$8</f>
        <v>57.42499320000001</v>
      </c>
      <c r="K1615" s="13">
        <f>0.5*(1.225*'Vehicle Data'!B$9*'Vehicle Data'!B$7*'WLTP Calculations'!F1615)</f>
        <v>12.9157875</v>
      </c>
      <c r="L1615" s="13">
        <f t="shared" si="333"/>
        <v>8.6601114033332774E-2</v>
      </c>
      <c r="M1615" s="13">
        <f t="shared" si="334"/>
        <v>2.5619496234860946</v>
      </c>
      <c r="N1615" s="13">
        <f t="shared" si="335"/>
        <v>2.7469938853208298</v>
      </c>
      <c r="O1615" s="13">
        <f t="shared" si="327"/>
        <v>370.844174518312</v>
      </c>
      <c r="P1615" s="13">
        <f t="shared" si="328"/>
        <v>0</v>
      </c>
      <c r="Q1615" s="9">
        <f t="shared" si="336"/>
        <v>305879.68347273144</v>
      </c>
      <c r="R1615" s="9">
        <f t="shared" si="329"/>
        <v>305.87968347273141</v>
      </c>
      <c r="S1615" s="9">
        <f t="shared" si="337"/>
        <v>99020.448944478892</v>
      </c>
      <c r="T1615" s="38">
        <f t="shared" si="330"/>
        <v>99.020448944478886</v>
      </c>
      <c r="U1615" s="38">
        <f t="shared" si="331"/>
        <v>6436.3291813911273</v>
      </c>
      <c r="V1615" s="34"/>
      <c r="W1615" s="34"/>
      <c r="X1615" s="34"/>
      <c r="Y1615" s="34"/>
      <c r="Z1615" s="34"/>
      <c r="AA1615" s="34"/>
      <c r="AB1615" s="34"/>
      <c r="AC1615" s="34"/>
      <c r="AD1615" s="34"/>
      <c r="AE1615" s="34"/>
      <c r="AF1615" s="34"/>
      <c r="AG1615" s="34"/>
    </row>
    <row r="1616" spans="2:33" x14ac:dyDescent="0.75">
      <c r="B1616" s="7" t="s">
        <v>11</v>
      </c>
      <c r="C1616" s="7">
        <v>1612</v>
      </c>
      <c r="D1616" s="7">
        <v>135</v>
      </c>
      <c r="E1616" s="7">
        <f t="shared" si="325"/>
        <v>29.666666666666664</v>
      </c>
      <c r="F1616" s="13">
        <v>106.8</v>
      </c>
      <c r="G1616" s="13">
        <f t="shared" si="332"/>
        <v>9.7222222222223209E-2</v>
      </c>
      <c r="H1616" s="13">
        <f t="shared" si="326"/>
        <v>0.35000000000000142</v>
      </c>
      <c r="I1616" s="13">
        <f>'Vehicle Data'!$B$6*'WLTP Calculations'!G1616</f>
        <v>28.455583333333625</v>
      </c>
      <c r="J1616" s="13">
        <f>'Vehicle Data'!$B$6*9.81*'Vehicle Data'!$B$8</f>
        <v>57.42499320000001</v>
      </c>
      <c r="K1616" s="13">
        <f>0.5*(1.225*'Vehicle Data'!B$9*'Vehicle Data'!B$7*'WLTP Calculations'!F1616)</f>
        <v>12.952170000000001</v>
      </c>
      <c r="L1616" s="13">
        <f t="shared" si="333"/>
        <v>9.883274653333364E-2</v>
      </c>
      <c r="M1616" s="13">
        <f t="shared" si="334"/>
        <v>2.9320381471555645</v>
      </c>
      <c r="N1616" s="13">
        <f t="shared" si="335"/>
        <v>3.1198248375185251</v>
      </c>
      <c r="O1616" s="13">
        <f t="shared" si="327"/>
        <v>424.29617790251939</v>
      </c>
      <c r="P1616" s="13">
        <f t="shared" si="328"/>
        <v>0</v>
      </c>
      <c r="Q1616" s="9">
        <f t="shared" si="336"/>
        <v>306303.97965063393</v>
      </c>
      <c r="R1616" s="9">
        <f t="shared" si="329"/>
        <v>306.30397965063395</v>
      </c>
      <c r="S1616" s="9">
        <f t="shared" si="337"/>
        <v>99020.448944478892</v>
      </c>
      <c r="T1616" s="38">
        <f t="shared" si="330"/>
        <v>99.020448944478886</v>
      </c>
      <c r="U1616" s="38">
        <f t="shared" si="331"/>
        <v>6436.3291813911273</v>
      </c>
      <c r="V1616" s="34"/>
      <c r="W1616" s="34"/>
      <c r="X1616" s="34"/>
      <c r="Y1616" s="34"/>
      <c r="Z1616" s="34"/>
      <c r="AA1616" s="34"/>
      <c r="AB1616" s="34"/>
      <c r="AC1616" s="34"/>
      <c r="AD1616" s="34"/>
      <c r="AE1616" s="34"/>
      <c r="AF1616" s="34"/>
      <c r="AG1616" s="34"/>
    </row>
    <row r="1617" spans="2:33" x14ac:dyDescent="0.75">
      <c r="B1617" s="7" t="s">
        <v>11</v>
      </c>
      <c r="C1617" s="7">
        <v>1613</v>
      </c>
      <c r="D1617" s="7">
        <v>136</v>
      </c>
      <c r="E1617" s="7">
        <f t="shared" si="325"/>
        <v>29.777777777777779</v>
      </c>
      <c r="F1617" s="13">
        <v>107.2</v>
      </c>
      <c r="G1617" s="13">
        <f t="shared" si="332"/>
        <v>0.13888888888888928</v>
      </c>
      <c r="H1617" s="13">
        <f t="shared" si="326"/>
        <v>0.5</v>
      </c>
      <c r="I1617" s="13">
        <f>'Vehicle Data'!$B$6*'WLTP Calculations'!G1617</f>
        <v>40.650833333333452</v>
      </c>
      <c r="J1617" s="13">
        <f>'Vehicle Data'!$B$6*9.81*'Vehicle Data'!$B$8</f>
        <v>57.42499320000001</v>
      </c>
      <c r="K1617" s="13">
        <f>0.5*(1.225*'Vehicle Data'!B$9*'Vehicle Data'!B$7*'WLTP Calculations'!F1617)</f>
        <v>13.000680000000001</v>
      </c>
      <c r="L1617" s="13">
        <f t="shared" si="333"/>
        <v>0.11107650653333347</v>
      </c>
      <c r="M1617" s="13">
        <f t="shared" si="334"/>
        <v>3.3076115278814857</v>
      </c>
      <c r="N1617" s="13">
        <f t="shared" si="335"/>
        <v>3.500547350231483</v>
      </c>
      <c r="O1617" s="13">
        <f t="shared" si="327"/>
        <v>479.57498698171315</v>
      </c>
      <c r="P1617" s="13">
        <f t="shared" si="328"/>
        <v>0</v>
      </c>
      <c r="Q1617" s="9">
        <f t="shared" si="336"/>
        <v>306783.55463761563</v>
      </c>
      <c r="R1617" s="9">
        <f t="shared" si="329"/>
        <v>306.78355463761562</v>
      </c>
      <c r="S1617" s="9">
        <f t="shared" si="337"/>
        <v>99020.448944478892</v>
      </c>
      <c r="T1617" s="38">
        <f t="shared" si="330"/>
        <v>99.020448944478886</v>
      </c>
      <c r="U1617" s="38">
        <f t="shared" si="331"/>
        <v>6436.3291813911273</v>
      </c>
      <c r="V1617" s="34"/>
      <c r="W1617" s="34"/>
      <c r="X1617" s="34"/>
      <c r="Y1617" s="34"/>
      <c r="Z1617" s="34"/>
      <c r="AA1617" s="34"/>
      <c r="AB1617" s="34"/>
      <c r="AC1617" s="34"/>
      <c r="AD1617" s="34"/>
      <c r="AE1617" s="34"/>
      <c r="AF1617" s="34"/>
      <c r="AG1617" s="34"/>
    </row>
    <row r="1618" spans="2:33" x14ac:dyDescent="0.75">
      <c r="B1618" s="7" t="s">
        <v>11</v>
      </c>
      <c r="C1618" s="7">
        <v>1614</v>
      </c>
      <c r="D1618" s="7">
        <v>137</v>
      </c>
      <c r="E1618" s="7">
        <f t="shared" si="325"/>
        <v>29.944444444444443</v>
      </c>
      <c r="F1618" s="13">
        <v>107.8</v>
      </c>
      <c r="G1618" s="13">
        <f t="shared" si="332"/>
        <v>0.18055555555555536</v>
      </c>
      <c r="H1618" s="13">
        <f t="shared" si="326"/>
        <v>0.64999999999999858</v>
      </c>
      <c r="I1618" s="13">
        <f>'Vehicle Data'!$B$6*'WLTP Calculations'!G1618</f>
        <v>52.846083333333283</v>
      </c>
      <c r="J1618" s="13">
        <f>'Vehicle Data'!$B$6*9.81*'Vehicle Data'!$B$8</f>
        <v>57.42499320000001</v>
      </c>
      <c r="K1618" s="13">
        <f>0.5*(1.225*'Vehicle Data'!B$9*'Vehicle Data'!B$7*'WLTP Calculations'!F1618)</f>
        <v>13.073445000000001</v>
      </c>
      <c r="L1618" s="13">
        <f t="shared" si="333"/>
        <v>0.12334452153333329</v>
      </c>
      <c r="M1618" s="13">
        <f t="shared" si="334"/>
        <v>3.6934831725814803</v>
      </c>
      <c r="N1618" s="13">
        <f t="shared" si="335"/>
        <v>3.8905299262375039</v>
      </c>
      <c r="O1618" s="13">
        <f t="shared" si="327"/>
        <v>536.89312982077558</v>
      </c>
      <c r="P1618" s="13">
        <f t="shared" si="328"/>
        <v>0</v>
      </c>
      <c r="Q1618" s="9">
        <f t="shared" si="336"/>
        <v>307320.44776743639</v>
      </c>
      <c r="R1618" s="9">
        <f t="shared" si="329"/>
        <v>307.32044776743641</v>
      </c>
      <c r="S1618" s="9">
        <f t="shared" si="337"/>
        <v>99020.448944478892</v>
      </c>
      <c r="T1618" s="38">
        <f t="shared" si="330"/>
        <v>99.020448944478886</v>
      </c>
      <c r="U1618" s="38">
        <f t="shared" si="331"/>
        <v>6436.3291813911273</v>
      </c>
      <c r="V1618" s="34"/>
      <c r="W1618" s="34"/>
      <c r="X1618" s="34"/>
      <c r="Y1618" s="34"/>
      <c r="Z1618" s="34"/>
      <c r="AA1618" s="34"/>
      <c r="AB1618" s="34"/>
      <c r="AC1618" s="34"/>
      <c r="AD1618" s="34"/>
      <c r="AE1618" s="34"/>
      <c r="AF1618" s="34"/>
      <c r="AG1618" s="34"/>
    </row>
    <row r="1619" spans="2:33" x14ac:dyDescent="0.75">
      <c r="B1619" s="7" t="s">
        <v>11</v>
      </c>
      <c r="C1619" s="7">
        <v>1615</v>
      </c>
      <c r="D1619" s="7">
        <v>138</v>
      </c>
      <c r="E1619" s="7">
        <f t="shared" si="325"/>
        <v>30.138888888888889</v>
      </c>
      <c r="F1619" s="13">
        <v>108.5</v>
      </c>
      <c r="G1619" s="13">
        <f t="shared" si="332"/>
        <v>0.22222222222222321</v>
      </c>
      <c r="H1619" s="13">
        <f t="shared" si="326"/>
        <v>0.80000000000000426</v>
      </c>
      <c r="I1619" s="13">
        <f>'Vehicle Data'!$B$6*'WLTP Calculations'!G1619</f>
        <v>65.041333333333625</v>
      </c>
      <c r="J1619" s="13">
        <f>'Vehicle Data'!$B$6*9.81*'Vehicle Data'!$B$8</f>
        <v>57.42499320000001</v>
      </c>
      <c r="K1619" s="13">
        <f>0.5*(1.225*'Vehicle Data'!B$9*'Vehicle Data'!B$7*'WLTP Calculations'!F1619)</f>
        <v>13.1583375</v>
      </c>
      <c r="L1619" s="13">
        <f t="shared" si="333"/>
        <v>0.13562466403333362</v>
      </c>
      <c r="M1619" s="13">
        <f t="shared" si="334"/>
        <v>4.0875766798935276</v>
      </c>
      <c r="N1619" s="13">
        <f t="shared" si="335"/>
        <v>4.3532549300041676</v>
      </c>
      <c r="O1619" s="13">
        <f t="shared" si="327"/>
        <v>605.10243527057935</v>
      </c>
      <c r="P1619" s="13">
        <f t="shared" si="328"/>
        <v>0</v>
      </c>
      <c r="Q1619" s="9">
        <f t="shared" si="336"/>
        <v>307925.55020270695</v>
      </c>
      <c r="R1619" s="9">
        <f t="shared" si="329"/>
        <v>307.92555020270697</v>
      </c>
      <c r="S1619" s="9">
        <f t="shared" si="337"/>
        <v>99020.448944478892</v>
      </c>
      <c r="T1619" s="38">
        <f t="shared" si="330"/>
        <v>99.020448944478886</v>
      </c>
      <c r="U1619" s="38">
        <f t="shared" si="331"/>
        <v>6436.3291813911273</v>
      </c>
      <c r="V1619" s="34"/>
      <c r="W1619" s="34"/>
      <c r="X1619" s="34"/>
      <c r="Y1619" s="34"/>
      <c r="Z1619" s="34"/>
      <c r="AA1619" s="34"/>
      <c r="AB1619" s="34"/>
      <c r="AC1619" s="34"/>
      <c r="AD1619" s="34"/>
      <c r="AE1619" s="34"/>
      <c r="AF1619" s="34"/>
      <c r="AG1619" s="34"/>
    </row>
    <row r="1620" spans="2:33" x14ac:dyDescent="0.75">
      <c r="B1620" s="7" t="s">
        <v>11</v>
      </c>
      <c r="C1620" s="7">
        <v>1616</v>
      </c>
      <c r="D1620" s="7">
        <v>139</v>
      </c>
      <c r="E1620" s="7">
        <f t="shared" si="325"/>
        <v>30.388888888888889</v>
      </c>
      <c r="F1620" s="13">
        <v>109.4</v>
      </c>
      <c r="G1620" s="13">
        <f t="shared" si="332"/>
        <v>0.27777777777777679</v>
      </c>
      <c r="H1620" s="13">
        <f t="shared" si="326"/>
        <v>1</v>
      </c>
      <c r="I1620" s="13">
        <f>'Vehicle Data'!$B$6*'WLTP Calculations'!G1620</f>
        <v>81.301666666666392</v>
      </c>
      <c r="J1620" s="13">
        <f>'Vehicle Data'!$B$6*9.81*'Vehicle Data'!$B$8</f>
        <v>57.42499320000001</v>
      </c>
      <c r="K1620" s="13">
        <f>0.5*(1.225*'Vehicle Data'!B$9*'Vehicle Data'!B$7*'WLTP Calculations'!F1620)</f>
        <v>13.267485000000002</v>
      </c>
      <c r="L1620" s="13">
        <f t="shared" si="333"/>
        <v>0.1519941448666664</v>
      </c>
      <c r="M1620" s="13">
        <f t="shared" si="334"/>
        <v>4.6189331801148068</v>
      </c>
      <c r="N1620" s="13">
        <f t="shared" si="335"/>
        <v>4.8313650774208305</v>
      </c>
      <c r="O1620" s="13">
        <f t="shared" si="327"/>
        <v>676.39111083891623</v>
      </c>
      <c r="P1620" s="13">
        <f t="shared" si="328"/>
        <v>0</v>
      </c>
      <c r="Q1620" s="9">
        <f t="shared" si="336"/>
        <v>308601.94131354586</v>
      </c>
      <c r="R1620" s="9">
        <f t="shared" si="329"/>
        <v>308.60194131354586</v>
      </c>
      <c r="S1620" s="9">
        <f t="shared" si="337"/>
        <v>99020.448944478892</v>
      </c>
      <c r="T1620" s="38">
        <f t="shared" si="330"/>
        <v>99.020448944478886</v>
      </c>
      <c r="U1620" s="38">
        <f t="shared" si="331"/>
        <v>6436.3291813911273</v>
      </c>
      <c r="V1620" s="34"/>
      <c r="W1620" s="34"/>
      <c r="X1620" s="34"/>
      <c r="Y1620" s="34"/>
      <c r="Z1620" s="34"/>
      <c r="AA1620" s="34"/>
      <c r="AB1620" s="34"/>
      <c r="AC1620" s="34"/>
      <c r="AD1620" s="34"/>
      <c r="AE1620" s="34"/>
      <c r="AF1620" s="34"/>
      <c r="AG1620" s="34"/>
    </row>
    <row r="1621" spans="2:33" x14ac:dyDescent="0.75">
      <c r="B1621" s="7" t="s">
        <v>11</v>
      </c>
      <c r="C1621" s="7">
        <v>1617</v>
      </c>
      <c r="D1621" s="7">
        <v>140</v>
      </c>
      <c r="E1621" s="7">
        <f t="shared" si="325"/>
        <v>30.694444444444443</v>
      </c>
      <c r="F1621" s="13">
        <v>110.5</v>
      </c>
      <c r="G1621" s="13">
        <f t="shared" si="332"/>
        <v>0.31944444444444464</v>
      </c>
      <c r="H1621" s="13">
        <f t="shared" si="326"/>
        <v>1.1499999999999986</v>
      </c>
      <c r="I1621" s="13">
        <f>'Vehicle Data'!$B$6*'WLTP Calculations'!G1621</f>
        <v>93.496916666666735</v>
      </c>
      <c r="J1621" s="13">
        <f>'Vehicle Data'!$B$6*9.81*'Vehicle Data'!$B$8</f>
        <v>57.42499320000001</v>
      </c>
      <c r="K1621" s="13">
        <f>0.5*(1.225*'Vehicle Data'!B$9*'Vehicle Data'!B$7*'WLTP Calculations'!F1621)</f>
        <v>13.400887500000001</v>
      </c>
      <c r="L1621" s="13">
        <f t="shared" si="333"/>
        <v>0.16432279736666675</v>
      </c>
      <c r="M1621" s="13">
        <f t="shared" si="334"/>
        <v>5.0437969747268543</v>
      </c>
      <c r="N1621" s="13">
        <f t="shared" si="335"/>
        <v>5.199572346186117</v>
      </c>
      <c r="O1621" s="13">
        <f t="shared" si="327"/>
        <v>733.13970081224249</v>
      </c>
      <c r="P1621" s="13">
        <f t="shared" si="328"/>
        <v>0</v>
      </c>
      <c r="Q1621" s="9">
        <f t="shared" si="336"/>
        <v>309335.08101435809</v>
      </c>
      <c r="R1621" s="9">
        <f t="shared" si="329"/>
        <v>309.33508101435808</v>
      </c>
      <c r="S1621" s="9">
        <f t="shared" si="337"/>
        <v>99020.448944478892</v>
      </c>
      <c r="T1621" s="38">
        <f t="shared" si="330"/>
        <v>99.020448944478886</v>
      </c>
      <c r="U1621" s="38">
        <f t="shared" si="331"/>
        <v>6436.3291813911273</v>
      </c>
      <c r="V1621" s="34"/>
      <c r="W1621" s="34"/>
      <c r="X1621" s="34"/>
      <c r="Y1621" s="34"/>
      <c r="Z1621" s="34"/>
      <c r="AA1621" s="34"/>
      <c r="AB1621" s="34"/>
      <c r="AC1621" s="34"/>
      <c r="AD1621" s="34"/>
      <c r="AE1621" s="34"/>
      <c r="AF1621" s="34"/>
      <c r="AG1621" s="34"/>
    </row>
    <row r="1622" spans="2:33" x14ac:dyDescent="0.75">
      <c r="B1622" s="7" t="s">
        <v>11</v>
      </c>
      <c r="C1622" s="7">
        <v>1618</v>
      </c>
      <c r="D1622" s="7">
        <v>141</v>
      </c>
      <c r="E1622" s="7">
        <f t="shared" si="325"/>
        <v>31.027777777777779</v>
      </c>
      <c r="F1622" s="13">
        <v>111.7</v>
      </c>
      <c r="G1622" s="13">
        <f t="shared" si="332"/>
        <v>0.34722222222222321</v>
      </c>
      <c r="H1622" s="13">
        <f t="shared" si="326"/>
        <v>1.25</v>
      </c>
      <c r="I1622" s="13">
        <f>'Vehicle Data'!$B$6*'WLTP Calculations'!G1622</f>
        <v>101.62708333333363</v>
      </c>
      <c r="J1622" s="13">
        <f>'Vehicle Data'!$B$6*9.81*'Vehicle Data'!$B$8</f>
        <v>57.42499320000001</v>
      </c>
      <c r="K1622" s="13">
        <f>0.5*(1.225*'Vehicle Data'!B$9*'Vehicle Data'!B$7*'WLTP Calculations'!F1622)</f>
        <v>13.5464175</v>
      </c>
      <c r="L1622" s="13">
        <f t="shared" si="333"/>
        <v>0.17259849403333363</v>
      </c>
      <c r="M1622" s="13">
        <f t="shared" si="334"/>
        <v>5.3553477176453796</v>
      </c>
      <c r="N1622" s="13">
        <f t="shared" si="335"/>
        <v>5.3251864569615739</v>
      </c>
      <c r="O1622" s="13">
        <f t="shared" si="327"/>
        <v>756.17647688854345</v>
      </c>
      <c r="P1622" s="13">
        <f t="shared" si="328"/>
        <v>0</v>
      </c>
      <c r="Q1622" s="9">
        <f t="shared" si="336"/>
        <v>310091.25749124662</v>
      </c>
      <c r="R1622" s="9">
        <f t="shared" si="329"/>
        <v>310.09125749124661</v>
      </c>
      <c r="S1622" s="9">
        <f t="shared" si="337"/>
        <v>99020.448944478892</v>
      </c>
      <c r="T1622" s="38">
        <f t="shared" si="330"/>
        <v>99.020448944478886</v>
      </c>
      <c r="U1622" s="38">
        <f t="shared" si="331"/>
        <v>6436.3291813911273</v>
      </c>
      <c r="V1622" s="34"/>
      <c r="W1622" s="34"/>
      <c r="X1622" s="34"/>
      <c r="Y1622" s="34"/>
      <c r="Z1622" s="34"/>
      <c r="AA1622" s="34"/>
      <c r="AB1622" s="34"/>
      <c r="AC1622" s="34"/>
      <c r="AD1622" s="34"/>
      <c r="AE1622" s="34"/>
      <c r="AF1622" s="34"/>
      <c r="AG1622" s="34"/>
    </row>
    <row r="1623" spans="2:33" x14ac:dyDescent="0.75">
      <c r="B1623" s="7" t="s">
        <v>11</v>
      </c>
      <c r="C1623" s="7">
        <v>1619</v>
      </c>
      <c r="D1623" s="7">
        <v>142</v>
      </c>
      <c r="E1623" s="7">
        <f t="shared" si="325"/>
        <v>31.388888888888889</v>
      </c>
      <c r="F1623" s="13">
        <v>113</v>
      </c>
      <c r="G1623" s="13">
        <f t="shared" si="332"/>
        <v>0.33333333333333215</v>
      </c>
      <c r="H1623" s="13">
        <f t="shared" si="326"/>
        <v>1.1999999999999957</v>
      </c>
      <c r="I1623" s="13">
        <f>'Vehicle Data'!$B$6*'WLTP Calculations'!G1623</f>
        <v>97.561999999999671</v>
      </c>
      <c r="J1623" s="13">
        <f>'Vehicle Data'!$B$6*9.81*'Vehicle Data'!$B$8</f>
        <v>57.42499320000001</v>
      </c>
      <c r="K1623" s="13">
        <f>0.5*(1.225*'Vehicle Data'!B$9*'Vehicle Data'!B$7*'WLTP Calculations'!F1623)</f>
        <v>13.704075000000001</v>
      </c>
      <c r="L1623" s="13">
        <f t="shared" si="333"/>
        <v>0.16869106819999968</v>
      </c>
      <c r="M1623" s="13">
        <f t="shared" si="334"/>
        <v>5.2950251962777681</v>
      </c>
      <c r="N1623" s="13">
        <f t="shared" si="335"/>
        <v>5.1296506650652702</v>
      </c>
      <c r="O1623" s="13">
        <f t="shared" si="327"/>
        <v>733.54004510433367</v>
      </c>
      <c r="P1623" s="13">
        <f t="shared" si="328"/>
        <v>0</v>
      </c>
      <c r="Q1623" s="9">
        <f t="shared" si="336"/>
        <v>310824.79753635096</v>
      </c>
      <c r="R1623" s="9">
        <f t="shared" si="329"/>
        <v>310.82479753635096</v>
      </c>
      <c r="S1623" s="9">
        <f t="shared" si="337"/>
        <v>99020.448944478892</v>
      </c>
      <c r="T1623" s="38">
        <f t="shared" si="330"/>
        <v>99.020448944478886</v>
      </c>
      <c r="U1623" s="38">
        <f t="shared" si="331"/>
        <v>6436.3291813911273</v>
      </c>
      <c r="V1623" s="34"/>
      <c r="W1623" s="34"/>
      <c r="X1623" s="34"/>
      <c r="Y1623" s="34"/>
      <c r="Z1623" s="34"/>
      <c r="AA1623" s="34"/>
      <c r="AB1623" s="34"/>
      <c r="AC1623" s="34"/>
      <c r="AD1623" s="34"/>
      <c r="AE1623" s="34"/>
      <c r="AF1623" s="34"/>
      <c r="AG1623" s="34"/>
    </row>
    <row r="1624" spans="2:33" x14ac:dyDescent="0.75">
      <c r="B1624" s="7" t="s">
        <v>11</v>
      </c>
      <c r="C1624" s="7">
        <v>1620</v>
      </c>
      <c r="D1624" s="7">
        <v>143</v>
      </c>
      <c r="E1624" s="7">
        <f t="shared" si="325"/>
        <v>31.694444444444443</v>
      </c>
      <c r="F1624" s="13">
        <v>114.1</v>
      </c>
      <c r="G1624" s="13">
        <f t="shared" si="332"/>
        <v>0.29166666666666607</v>
      </c>
      <c r="H1624" s="13">
        <f t="shared" si="326"/>
        <v>1.0499999999999972</v>
      </c>
      <c r="I1624" s="13">
        <f>'Vehicle Data'!$B$6*'WLTP Calculations'!G1624</f>
        <v>85.36674999999984</v>
      </c>
      <c r="J1624" s="13">
        <f>'Vehicle Data'!$B$6*9.81*'Vehicle Data'!$B$8</f>
        <v>57.42499320000001</v>
      </c>
      <c r="K1624" s="13">
        <f>0.5*(1.225*'Vehicle Data'!B$9*'Vehicle Data'!B$7*'WLTP Calculations'!F1624)</f>
        <v>13.8374775</v>
      </c>
      <c r="L1624" s="13">
        <f t="shared" si="333"/>
        <v>0.15662922069999985</v>
      </c>
      <c r="M1624" s="13">
        <f t="shared" si="334"/>
        <v>4.9642761338527723</v>
      </c>
      <c r="N1624" s="13">
        <f t="shared" si="335"/>
        <v>4.7930142863805534</v>
      </c>
      <c r="O1624" s="13">
        <f t="shared" si="327"/>
        <v>690.1940572387997</v>
      </c>
      <c r="P1624" s="13">
        <f t="shared" si="328"/>
        <v>0</v>
      </c>
      <c r="Q1624" s="9">
        <f t="shared" si="336"/>
        <v>311514.99159358977</v>
      </c>
      <c r="R1624" s="9">
        <f t="shared" si="329"/>
        <v>311.5149915935898</v>
      </c>
      <c r="S1624" s="9">
        <f t="shared" si="337"/>
        <v>99020.448944478892</v>
      </c>
      <c r="T1624" s="38">
        <f t="shared" si="330"/>
        <v>99.020448944478886</v>
      </c>
      <c r="U1624" s="38">
        <f t="shared" si="331"/>
        <v>6436.3291813911273</v>
      </c>
      <c r="V1624" s="34"/>
      <c r="W1624" s="34"/>
      <c r="X1624" s="34"/>
      <c r="Y1624" s="34"/>
      <c r="Z1624" s="34"/>
      <c r="AA1624" s="34"/>
      <c r="AB1624" s="34"/>
      <c r="AC1624" s="34"/>
      <c r="AD1624" s="34"/>
      <c r="AE1624" s="34"/>
      <c r="AF1624" s="34"/>
      <c r="AG1624" s="34"/>
    </row>
    <row r="1625" spans="2:33" x14ac:dyDescent="0.75">
      <c r="B1625" s="7" t="s">
        <v>11</v>
      </c>
      <c r="C1625" s="7">
        <v>1621</v>
      </c>
      <c r="D1625" s="7">
        <v>144</v>
      </c>
      <c r="E1625" s="7">
        <f t="shared" si="325"/>
        <v>31.972222222222221</v>
      </c>
      <c r="F1625" s="13">
        <v>115.1</v>
      </c>
      <c r="G1625" s="13">
        <f t="shared" si="332"/>
        <v>0.25</v>
      </c>
      <c r="H1625" s="13">
        <f t="shared" si="326"/>
        <v>0.90000000000000568</v>
      </c>
      <c r="I1625" s="13">
        <f>'Vehicle Data'!$B$6*'WLTP Calculations'!G1625</f>
        <v>73.171500000000009</v>
      </c>
      <c r="J1625" s="13">
        <f>'Vehicle Data'!$B$6*9.81*'Vehicle Data'!$B$8</f>
        <v>57.42499320000001</v>
      </c>
      <c r="K1625" s="13">
        <f>0.5*(1.225*'Vehicle Data'!B$9*'Vehicle Data'!B$7*'WLTP Calculations'!F1625)</f>
        <v>13.958752500000001</v>
      </c>
      <c r="L1625" s="13">
        <f t="shared" si="333"/>
        <v>0.14455524570000003</v>
      </c>
      <c r="M1625" s="13">
        <f t="shared" si="334"/>
        <v>4.6217524389083344</v>
      </c>
      <c r="N1625" s="13">
        <f t="shared" si="335"/>
        <v>4.377629686300919</v>
      </c>
      <c r="O1625" s="13">
        <f t="shared" si="327"/>
        <v>634.75630451363327</v>
      </c>
      <c r="P1625" s="13">
        <f t="shared" si="328"/>
        <v>0</v>
      </c>
      <c r="Q1625" s="9">
        <f t="shared" si="336"/>
        <v>312149.74789810338</v>
      </c>
      <c r="R1625" s="9">
        <f t="shared" si="329"/>
        <v>312.14974789810339</v>
      </c>
      <c r="S1625" s="9">
        <f t="shared" si="337"/>
        <v>99020.448944478892</v>
      </c>
      <c r="T1625" s="38">
        <f t="shared" si="330"/>
        <v>99.020448944478886</v>
      </c>
      <c r="U1625" s="38">
        <f t="shared" si="331"/>
        <v>6436.3291813911273</v>
      </c>
      <c r="V1625" s="34"/>
      <c r="W1625" s="34"/>
      <c r="X1625" s="34"/>
      <c r="Y1625" s="34"/>
      <c r="Z1625" s="34"/>
      <c r="AA1625" s="34"/>
      <c r="AB1625" s="34"/>
      <c r="AC1625" s="34"/>
      <c r="AD1625" s="34"/>
      <c r="AE1625" s="34"/>
      <c r="AF1625" s="34"/>
      <c r="AG1625" s="34"/>
    </row>
    <row r="1626" spans="2:33" x14ac:dyDescent="0.75">
      <c r="B1626" s="7" t="s">
        <v>11</v>
      </c>
      <c r="C1626" s="7">
        <v>1622</v>
      </c>
      <c r="D1626" s="7">
        <v>145</v>
      </c>
      <c r="E1626" s="7">
        <f t="shared" si="325"/>
        <v>32.194444444444443</v>
      </c>
      <c r="F1626" s="13">
        <v>115.9</v>
      </c>
      <c r="G1626" s="13">
        <f t="shared" si="332"/>
        <v>0.19444444444444287</v>
      </c>
      <c r="H1626" s="13">
        <f t="shared" si="326"/>
        <v>0.70000000000000284</v>
      </c>
      <c r="I1626" s="13">
        <f>'Vehicle Data'!$B$6*'WLTP Calculations'!G1626</f>
        <v>56.911166666666212</v>
      </c>
      <c r="J1626" s="13">
        <f>'Vehicle Data'!$B$6*9.81*'Vehicle Data'!$B$8</f>
        <v>57.42499320000001</v>
      </c>
      <c r="K1626" s="13">
        <f>0.5*(1.225*'Vehicle Data'!B$9*'Vehicle Data'!B$7*'WLTP Calculations'!F1626)</f>
        <v>14.055772500000002</v>
      </c>
      <c r="L1626" s="13">
        <f t="shared" si="333"/>
        <v>0.12839193236666621</v>
      </c>
      <c r="M1626" s="13">
        <f t="shared" si="334"/>
        <v>4.1335069336935035</v>
      </c>
      <c r="N1626" s="13">
        <f t="shared" si="335"/>
        <v>3.7507317992379536</v>
      </c>
      <c r="O1626" s="13">
        <f t="shared" si="327"/>
        <v>547.60684268874127</v>
      </c>
      <c r="P1626" s="13">
        <f t="shared" si="328"/>
        <v>0</v>
      </c>
      <c r="Q1626" s="9">
        <f t="shared" si="336"/>
        <v>312697.35474079213</v>
      </c>
      <c r="R1626" s="9">
        <f t="shared" si="329"/>
        <v>312.69735474079215</v>
      </c>
      <c r="S1626" s="9">
        <f t="shared" si="337"/>
        <v>99020.448944478892</v>
      </c>
      <c r="T1626" s="38">
        <f t="shared" si="330"/>
        <v>99.020448944478886</v>
      </c>
      <c r="U1626" s="38">
        <f t="shared" si="331"/>
        <v>6436.3291813911273</v>
      </c>
      <c r="V1626" s="34"/>
      <c r="W1626" s="34"/>
      <c r="X1626" s="34"/>
      <c r="Y1626" s="34"/>
      <c r="Z1626" s="34"/>
      <c r="AA1626" s="34"/>
      <c r="AB1626" s="34"/>
      <c r="AC1626" s="34"/>
      <c r="AD1626" s="34"/>
      <c r="AE1626" s="34"/>
      <c r="AF1626" s="34"/>
      <c r="AG1626" s="34"/>
    </row>
    <row r="1627" spans="2:33" x14ac:dyDescent="0.75">
      <c r="B1627" s="7" t="s">
        <v>11</v>
      </c>
      <c r="C1627" s="7">
        <v>1623</v>
      </c>
      <c r="D1627" s="7">
        <v>146</v>
      </c>
      <c r="E1627" s="7">
        <f t="shared" si="325"/>
        <v>32.361111111111107</v>
      </c>
      <c r="F1627" s="13">
        <v>116.5</v>
      </c>
      <c r="G1627" s="13">
        <f t="shared" si="332"/>
        <v>0.11111111111111072</v>
      </c>
      <c r="H1627" s="13">
        <f t="shared" si="326"/>
        <v>0.39999999999999858</v>
      </c>
      <c r="I1627" s="13">
        <f>'Vehicle Data'!$B$6*'WLTP Calculations'!G1627</f>
        <v>32.520666666666557</v>
      </c>
      <c r="J1627" s="13">
        <f>'Vehicle Data'!$B$6*9.81*'Vehicle Data'!$B$8</f>
        <v>57.42499320000001</v>
      </c>
      <c r="K1627" s="13">
        <f>0.5*(1.225*'Vehicle Data'!B$9*'Vehicle Data'!B$7*'WLTP Calculations'!F1627)</f>
        <v>14.1285375</v>
      </c>
      <c r="L1627" s="13">
        <f t="shared" si="333"/>
        <v>0.10407419736666657</v>
      </c>
      <c r="M1627" s="13">
        <f t="shared" si="334"/>
        <v>3.3679566647824037</v>
      </c>
      <c r="N1627" s="13">
        <f t="shared" si="335"/>
        <v>2.9100231679731481</v>
      </c>
      <c r="O1627" s="13">
        <f t="shared" si="327"/>
        <v>427.77340569205279</v>
      </c>
      <c r="P1627" s="13">
        <f t="shared" si="328"/>
        <v>0</v>
      </c>
      <c r="Q1627" s="9">
        <f t="shared" si="336"/>
        <v>313125.1281464842</v>
      </c>
      <c r="R1627" s="9">
        <f t="shared" si="329"/>
        <v>313.1251281464842</v>
      </c>
      <c r="S1627" s="9">
        <f t="shared" si="337"/>
        <v>99020.448944478892</v>
      </c>
      <c r="T1627" s="38">
        <f t="shared" si="330"/>
        <v>99.020448944478886</v>
      </c>
      <c r="U1627" s="38">
        <f t="shared" si="331"/>
        <v>6436.3291813911273</v>
      </c>
      <c r="V1627" s="34"/>
      <c r="W1627" s="34"/>
      <c r="X1627" s="34"/>
      <c r="Y1627" s="34"/>
      <c r="Z1627" s="34"/>
      <c r="AA1627" s="34"/>
      <c r="AB1627" s="34"/>
      <c r="AC1627" s="34"/>
      <c r="AD1627" s="34"/>
      <c r="AE1627" s="34"/>
      <c r="AF1627" s="34"/>
      <c r="AG1627" s="34"/>
    </row>
    <row r="1628" spans="2:33" x14ac:dyDescent="0.75">
      <c r="B1628" s="7" t="s">
        <v>11</v>
      </c>
      <c r="C1628" s="7">
        <v>1624</v>
      </c>
      <c r="D1628" s="7">
        <v>147</v>
      </c>
      <c r="E1628" s="7">
        <f t="shared" si="325"/>
        <v>32.416666666666664</v>
      </c>
      <c r="F1628" s="13">
        <v>116.7</v>
      </c>
      <c r="G1628" s="13">
        <f t="shared" si="332"/>
        <v>1.3888888888889284E-2</v>
      </c>
      <c r="H1628" s="13">
        <f t="shared" si="326"/>
        <v>4.9999999999997158E-2</v>
      </c>
      <c r="I1628" s="13">
        <f>'Vehicle Data'!$B$6*'WLTP Calculations'!G1628</f>
        <v>4.0650833333334493</v>
      </c>
      <c r="J1628" s="13">
        <f>'Vehicle Data'!$B$6*9.81*'Vehicle Data'!$B$8</f>
        <v>57.42499320000001</v>
      </c>
      <c r="K1628" s="13">
        <f>0.5*(1.225*'Vehicle Data'!B$9*'Vehicle Data'!B$7*'WLTP Calculations'!F1628)</f>
        <v>14.152792500000002</v>
      </c>
      <c r="L1628" s="13">
        <f t="shared" si="333"/>
        <v>7.5642869033333449E-2</v>
      </c>
      <c r="M1628" s="13">
        <f t="shared" si="334"/>
        <v>2.4520896711638924</v>
      </c>
      <c r="N1628" s="13">
        <f t="shared" si="335"/>
        <v>2.0558520804134353</v>
      </c>
      <c r="O1628" s="13">
        <f t="shared" si="327"/>
        <v>304.26610790118843</v>
      </c>
      <c r="P1628" s="13">
        <f t="shared" si="328"/>
        <v>0</v>
      </c>
      <c r="Q1628" s="9">
        <f t="shared" si="336"/>
        <v>313429.39425438538</v>
      </c>
      <c r="R1628" s="9">
        <f t="shared" si="329"/>
        <v>313.42939425438539</v>
      </c>
      <c r="S1628" s="9">
        <f t="shared" si="337"/>
        <v>99020.448944478892</v>
      </c>
      <c r="T1628" s="38">
        <f t="shared" si="330"/>
        <v>99.020448944478886</v>
      </c>
      <c r="U1628" s="38">
        <f t="shared" si="331"/>
        <v>6436.3291813911273</v>
      </c>
      <c r="V1628" s="34"/>
      <c r="W1628" s="34"/>
      <c r="X1628" s="34"/>
      <c r="Y1628" s="34"/>
      <c r="Z1628" s="34"/>
      <c r="AA1628" s="34"/>
      <c r="AB1628" s="34"/>
      <c r="AC1628" s="34"/>
      <c r="AD1628" s="34"/>
      <c r="AE1628" s="34"/>
      <c r="AF1628" s="34"/>
      <c r="AG1628" s="34"/>
    </row>
    <row r="1629" spans="2:33" x14ac:dyDescent="0.75">
      <c r="B1629" s="7" t="s">
        <v>11</v>
      </c>
      <c r="C1629" s="7">
        <v>1625</v>
      </c>
      <c r="D1629" s="7">
        <v>148</v>
      </c>
      <c r="E1629" s="7">
        <f t="shared" si="325"/>
        <v>32.388888888888886</v>
      </c>
      <c r="F1629" s="13">
        <v>116.6</v>
      </c>
      <c r="G1629" s="13">
        <f t="shared" si="332"/>
        <v>-6.9444444444442865E-2</v>
      </c>
      <c r="H1629" s="13">
        <f t="shared" si="326"/>
        <v>-0.25</v>
      </c>
      <c r="I1629" s="13">
        <f>'Vehicle Data'!$B$6*'WLTP Calculations'!G1629</f>
        <v>-20.325416666666207</v>
      </c>
      <c r="J1629" s="13">
        <f>'Vehicle Data'!$B$6*9.81*'Vehicle Data'!$B$8</f>
        <v>57.42499320000001</v>
      </c>
      <c r="K1629" s="13">
        <f>0.5*(1.225*'Vehicle Data'!B$9*'Vehicle Data'!B$7*'WLTP Calculations'!F1629)</f>
        <v>14.140665</v>
      </c>
      <c r="L1629" s="13">
        <f t="shared" si="333"/>
        <v>5.12402415333338E-2</v>
      </c>
      <c r="M1629" s="13">
        <f t="shared" si="334"/>
        <v>1.6596144896629779</v>
      </c>
      <c r="N1629" s="13">
        <f t="shared" si="335"/>
        <v>1.0655315579111262</v>
      </c>
      <c r="O1629" s="13">
        <f t="shared" si="327"/>
        <v>158.7642021287578</v>
      </c>
      <c r="P1629" s="13">
        <f t="shared" si="328"/>
        <v>0</v>
      </c>
      <c r="Q1629" s="9">
        <f t="shared" si="336"/>
        <v>313588.15845651412</v>
      </c>
      <c r="R1629" s="9">
        <f t="shared" si="329"/>
        <v>313.58815845651412</v>
      </c>
      <c r="S1629" s="9">
        <f t="shared" si="337"/>
        <v>99020.448944478892</v>
      </c>
      <c r="T1629" s="38">
        <f t="shared" si="330"/>
        <v>99.020448944478886</v>
      </c>
      <c r="U1629" s="38">
        <f t="shared" si="331"/>
        <v>6436.3291813911273</v>
      </c>
      <c r="V1629" s="34"/>
      <c r="W1629" s="34"/>
      <c r="X1629" s="34"/>
      <c r="Y1629" s="34"/>
      <c r="Z1629" s="34"/>
      <c r="AA1629" s="34"/>
      <c r="AB1629" s="34"/>
      <c r="AC1629" s="34"/>
      <c r="AD1629" s="34"/>
      <c r="AE1629" s="34"/>
      <c r="AF1629" s="34"/>
      <c r="AG1629" s="34"/>
    </row>
    <row r="1630" spans="2:33" x14ac:dyDescent="0.75">
      <c r="B1630" s="7" t="s">
        <v>11</v>
      </c>
      <c r="C1630" s="7">
        <v>1626</v>
      </c>
      <c r="D1630" s="7">
        <v>149</v>
      </c>
      <c r="E1630" s="7">
        <f t="shared" si="325"/>
        <v>32.277777777777779</v>
      </c>
      <c r="F1630" s="13">
        <v>116.2</v>
      </c>
      <c r="G1630" s="13">
        <f t="shared" si="332"/>
        <v>-0.19444444444444287</v>
      </c>
      <c r="H1630" s="13">
        <f t="shared" si="326"/>
        <v>-0.69999999999999574</v>
      </c>
      <c r="I1630" s="13">
        <f>'Vehicle Data'!$B$6*'WLTP Calculations'!G1630</f>
        <v>-56.911166666666212</v>
      </c>
      <c r="J1630" s="13">
        <f>'Vehicle Data'!$B$6*9.81*'Vehicle Data'!$B$8</f>
        <v>57.42499320000001</v>
      </c>
      <c r="K1630" s="13">
        <f>0.5*(1.225*'Vehicle Data'!B$9*'Vehicle Data'!B$7*'WLTP Calculations'!F1630)</f>
        <v>14.092155000000002</v>
      </c>
      <c r="L1630" s="13">
        <f t="shared" si="333"/>
        <v>1.46059815333338E-2</v>
      </c>
      <c r="M1630" s="13">
        <f t="shared" si="334"/>
        <v>0.4714486261592743</v>
      </c>
      <c r="N1630" s="13">
        <f t="shared" si="335"/>
        <v>-0.1829337157203656</v>
      </c>
      <c r="O1630" s="13">
        <f t="shared" si="327"/>
        <v>0</v>
      </c>
      <c r="P1630" s="13">
        <f t="shared" si="328"/>
        <v>-27.44005735805484</v>
      </c>
      <c r="Q1630" s="9">
        <f t="shared" si="336"/>
        <v>313588.15845651412</v>
      </c>
      <c r="R1630" s="9">
        <f t="shared" si="329"/>
        <v>313.58815845651412</v>
      </c>
      <c r="S1630" s="9">
        <f t="shared" si="337"/>
        <v>99047.889001836942</v>
      </c>
      <c r="T1630" s="38">
        <f t="shared" si="330"/>
        <v>99.047889001836936</v>
      </c>
      <c r="U1630" s="38">
        <f t="shared" si="331"/>
        <v>6438.1127851194005</v>
      </c>
      <c r="V1630" s="34"/>
      <c r="W1630" s="34"/>
      <c r="X1630" s="34"/>
      <c r="Y1630" s="34"/>
      <c r="Z1630" s="34"/>
      <c r="AA1630" s="34"/>
      <c r="AB1630" s="34"/>
      <c r="AC1630" s="34"/>
      <c r="AD1630" s="34"/>
      <c r="AE1630" s="34"/>
      <c r="AF1630" s="34"/>
      <c r="AG1630" s="34"/>
    </row>
    <row r="1631" spans="2:33" x14ac:dyDescent="0.75">
      <c r="B1631" s="7" t="s">
        <v>11</v>
      </c>
      <c r="C1631" s="7">
        <v>1627</v>
      </c>
      <c r="D1631" s="7">
        <v>150</v>
      </c>
      <c r="E1631" s="7">
        <f t="shared" si="325"/>
        <v>32</v>
      </c>
      <c r="F1631" s="13">
        <v>115.2</v>
      </c>
      <c r="G1631" s="13">
        <f t="shared" si="332"/>
        <v>-0.33333333333333393</v>
      </c>
      <c r="H1631" s="13">
        <f t="shared" si="326"/>
        <v>-1.2000000000000028</v>
      </c>
      <c r="I1631" s="13">
        <f>'Vehicle Data'!$B$6*'WLTP Calculations'!G1631</f>
        <v>-97.562000000000182</v>
      </c>
      <c r="J1631" s="13">
        <f>'Vehicle Data'!$B$6*9.81*'Vehicle Data'!$B$8</f>
        <v>57.42499320000001</v>
      </c>
      <c r="K1631" s="13">
        <f>0.5*(1.225*'Vehicle Data'!B$9*'Vehicle Data'!B$7*'WLTP Calculations'!F1631)</f>
        <v>13.970880000000001</v>
      </c>
      <c r="L1631" s="13">
        <f t="shared" si="333"/>
        <v>-2.6166126800000172E-2</v>
      </c>
      <c r="M1631" s="13">
        <f t="shared" si="334"/>
        <v>-0.83731605760000549</v>
      </c>
      <c r="N1631" s="13">
        <f t="shared" si="335"/>
        <v>-1.3489189495648184</v>
      </c>
      <c r="O1631" s="13">
        <f t="shared" si="327"/>
        <v>0</v>
      </c>
      <c r="P1631" s="13">
        <f t="shared" si="328"/>
        <v>-203.68676138428756</v>
      </c>
      <c r="Q1631" s="9">
        <f t="shared" si="336"/>
        <v>313588.15845651412</v>
      </c>
      <c r="R1631" s="9">
        <f t="shared" si="329"/>
        <v>313.58815845651412</v>
      </c>
      <c r="S1631" s="9">
        <f t="shared" si="337"/>
        <v>99251.575763221234</v>
      </c>
      <c r="T1631" s="38">
        <f t="shared" si="330"/>
        <v>99.25157576322124</v>
      </c>
      <c r="U1631" s="38">
        <f t="shared" si="331"/>
        <v>6451.3524246093803</v>
      </c>
      <c r="V1631" s="34"/>
      <c r="W1631" s="34"/>
      <c r="X1631" s="34"/>
      <c r="Y1631" s="34"/>
      <c r="Z1631" s="34"/>
      <c r="AA1631" s="34"/>
      <c r="AB1631" s="34"/>
      <c r="AC1631" s="34"/>
      <c r="AD1631" s="34"/>
      <c r="AE1631" s="34"/>
      <c r="AF1631" s="34"/>
      <c r="AG1631" s="34"/>
    </row>
    <row r="1632" spans="2:33" x14ac:dyDescent="0.75">
      <c r="B1632" s="7" t="s">
        <v>11</v>
      </c>
      <c r="C1632" s="7">
        <v>1628</v>
      </c>
      <c r="D1632" s="7">
        <v>151</v>
      </c>
      <c r="E1632" s="7">
        <f t="shared" si="325"/>
        <v>31.611111111111111</v>
      </c>
      <c r="F1632" s="13">
        <v>113.8</v>
      </c>
      <c r="G1632" s="13">
        <f t="shared" si="332"/>
        <v>-0.44444444444444464</v>
      </c>
      <c r="H1632" s="13">
        <f t="shared" si="326"/>
        <v>-1.6000000000000014</v>
      </c>
      <c r="I1632" s="13">
        <f>'Vehicle Data'!$B$6*'WLTP Calculations'!G1632</f>
        <v>-130.08266666666674</v>
      </c>
      <c r="J1632" s="13">
        <f>'Vehicle Data'!$B$6*9.81*'Vehicle Data'!$B$8</f>
        <v>57.42499320000001</v>
      </c>
      <c r="K1632" s="13">
        <f>0.5*(1.225*'Vehicle Data'!B$9*'Vehicle Data'!B$7*'WLTP Calculations'!F1632)</f>
        <v>13.801095</v>
      </c>
      <c r="L1632" s="13">
        <f t="shared" si="333"/>
        <v>-5.8856578466666719E-2</v>
      </c>
      <c r="M1632" s="13">
        <f t="shared" si="334"/>
        <v>-1.8605218415296312</v>
      </c>
      <c r="N1632" s="13">
        <f t="shared" si="335"/>
        <v>-2.1653765450611138</v>
      </c>
      <c r="O1632" s="13">
        <f t="shared" si="327"/>
        <v>0</v>
      </c>
      <c r="P1632" s="13">
        <f t="shared" si="328"/>
        <v>-329.13723484928931</v>
      </c>
      <c r="Q1632" s="9">
        <f t="shared" si="336"/>
        <v>313588.15845651412</v>
      </c>
      <c r="R1632" s="9">
        <f t="shared" si="329"/>
        <v>313.58815845651412</v>
      </c>
      <c r="S1632" s="9">
        <f t="shared" si="337"/>
        <v>99580.712998070521</v>
      </c>
      <c r="T1632" s="38">
        <f t="shared" si="330"/>
        <v>99.580712998070524</v>
      </c>
      <c r="U1632" s="38">
        <f t="shared" si="331"/>
        <v>6472.7463448745839</v>
      </c>
      <c r="V1632" s="34"/>
      <c r="W1632" s="34"/>
      <c r="X1632" s="34"/>
      <c r="Y1632" s="34"/>
      <c r="Z1632" s="34"/>
      <c r="AA1632" s="34"/>
      <c r="AB1632" s="34"/>
      <c r="AC1632" s="34"/>
      <c r="AD1632" s="34"/>
      <c r="AE1632" s="34"/>
      <c r="AF1632" s="34"/>
      <c r="AG1632" s="34"/>
    </row>
    <row r="1633" spans="2:33" x14ac:dyDescent="0.75">
      <c r="B1633" s="7" t="s">
        <v>11</v>
      </c>
      <c r="C1633" s="7">
        <v>1629</v>
      </c>
      <c r="D1633" s="7">
        <v>152</v>
      </c>
      <c r="E1633" s="7">
        <f t="shared" si="325"/>
        <v>31.111111111111111</v>
      </c>
      <c r="F1633" s="13">
        <v>112</v>
      </c>
      <c r="G1633" s="13">
        <f t="shared" si="332"/>
        <v>-0.51388888888888928</v>
      </c>
      <c r="H1633" s="13">
        <f t="shared" si="326"/>
        <v>-1.8500000000000014</v>
      </c>
      <c r="I1633" s="13">
        <f>'Vehicle Data'!$B$6*'WLTP Calculations'!G1633</f>
        <v>-150.40808333333348</v>
      </c>
      <c r="J1633" s="13">
        <f>'Vehicle Data'!$B$6*9.81*'Vehicle Data'!$B$8</f>
        <v>57.42499320000001</v>
      </c>
      <c r="K1633" s="13">
        <f>0.5*(1.225*'Vehicle Data'!B$9*'Vehicle Data'!B$7*'WLTP Calculations'!F1633)</f>
        <v>13.582800000000001</v>
      </c>
      <c r="L1633" s="13">
        <f t="shared" si="333"/>
        <v>-7.9400290133333454E-2</v>
      </c>
      <c r="M1633" s="13">
        <f t="shared" si="334"/>
        <v>-2.4702312485925964</v>
      </c>
      <c r="N1633" s="13">
        <f t="shared" si="335"/>
        <v>-2.4528019383143556</v>
      </c>
      <c r="O1633" s="13">
        <f t="shared" si="327"/>
        <v>0</v>
      </c>
      <c r="P1633" s="13">
        <f t="shared" si="328"/>
        <v>-375.2786965620964</v>
      </c>
      <c r="Q1633" s="9">
        <f t="shared" si="336"/>
        <v>313588.15845651412</v>
      </c>
      <c r="R1633" s="9">
        <f t="shared" si="329"/>
        <v>313.58815845651412</v>
      </c>
      <c r="S1633" s="9">
        <f t="shared" si="337"/>
        <v>99955.991694632612</v>
      </c>
      <c r="T1633" s="38">
        <f t="shared" si="330"/>
        <v>99.955991694632615</v>
      </c>
      <c r="U1633" s="38">
        <f t="shared" si="331"/>
        <v>6497.1394601511201</v>
      </c>
      <c r="V1633" s="34"/>
      <c r="W1633" s="34"/>
      <c r="X1633" s="34"/>
      <c r="Y1633" s="34"/>
      <c r="Z1633" s="34"/>
      <c r="AA1633" s="34"/>
      <c r="AB1633" s="34"/>
      <c r="AC1633" s="34"/>
      <c r="AD1633" s="34"/>
      <c r="AE1633" s="34"/>
      <c r="AF1633" s="34"/>
      <c r="AG1633" s="34"/>
    </row>
    <row r="1634" spans="2:33" x14ac:dyDescent="0.75">
      <c r="B1634" s="7" t="s">
        <v>11</v>
      </c>
      <c r="C1634" s="7">
        <v>1630</v>
      </c>
      <c r="D1634" s="7">
        <v>153</v>
      </c>
      <c r="E1634" s="7">
        <f t="shared" si="325"/>
        <v>30.583333333333332</v>
      </c>
      <c r="F1634" s="13">
        <v>110.1</v>
      </c>
      <c r="G1634" s="13">
        <f t="shared" si="332"/>
        <v>-0.51388888888888928</v>
      </c>
      <c r="H1634" s="13">
        <f t="shared" si="326"/>
        <v>-1.8500000000000014</v>
      </c>
      <c r="I1634" s="13">
        <f>'Vehicle Data'!$B$6*'WLTP Calculations'!G1634</f>
        <v>-150.40808333333348</v>
      </c>
      <c r="J1634" s="13">
        <f>'Vehicle Data'!$B$6*9.81*'Vehicle Data'!$B$8</f>
        <v>57.42499320000001</v>
      </c>
      <c r="K1634" s="13">
        <f>0.5*(1.225*'Vehicle Data'!B$9*'Vehicle Data'!B$7*'WLTP Calculations'!F1634)</f>
        <v>13.352377499999999</v>
      </c>
      <c r="L1634" s="13">
        <f t="shared" si="333"/>
        <v>-7.9630712633333461E-2</v>
      </c>
      <c r="M1634" s="13">
        <f t="shared" si="334"/>
        <v>-2.4353726280361148</v>
      </c>
      <c r="N1634" s="13">
        <f t="shared" si="335"/>
        <v>-2.0518746996694457</v>
      </c>
      <c r="O1634" s="13">
        <f t="shared" si="327"/>
        <v>0</v>
      </c>
      <c r="P1634" s="13">
        <f t="shared" si="328"/>
        <v>-315.98870374909461</v>
      </c>
      <c r="Q1634" s="9">
        <f t="shared" si="336"/>
        <v>313588.15845651412</v>
      </c>
      <c r="R1634" s="9">
        <f t="shared" si="329"/>
        <v>313.58815845651412</v>
      </c>
      <c r="S1634" s="9">
        <f t="shared" si="337"/>
        <v>100271.98039838171</v>
      </c>
      <c r="T1634" s="38">
        <f t="shared" si="330"/>
        <v>100.27198039838171</v>
      </c>
      <c r="U1634" s="38">
        <f t="shared" si="331"/>
        <v>6517.6787258948116</v>
      </c>
      <c r="V1634" s="34"/>
      <c r="W1634" s="34"/>
      <c r="X1634" s="34"/>
      <c r="Y1634" s="34"/>
      <c r="Z1634" s="34"/>
      <c r="AA1634" s="34"/>
      <c r="AB1634" s="34"/>
      <c r="AC1634" s="34"/>
      <c r="AD1634" s="34"/>
      <c r="AE1634" s="34"/>
      <c r="AF1634" s="34"/>
      <c r="AG1634" s="34"/>
    </row>
    <row r="1635" spans="2:33" x14ac:dyDescent="0.75">
      <c r="B1635" s="7" t="s">
        <v>11</v>
      </c>
      <c r="C1635" s="7">
        <v>1631</v>
      </c>
      <c r="D1635" s="7">
        <v>154</v>
      </c>
      <c r="E1635" s="7">
        <f t="shared" si="325"/>
        <v>30.083333333333332</v>
      </c>
      <c r="F1635" s="13">
        <v>108.3</v>
      </c>
      <c r="G1635" s="13">
        <f t="shared" si="332"/>
        <v>-0.43055555555555536</v>
      </c>
      <c r="H1635" s="13">
        <f t="shared" si="326"/>
        <v>-1.5499999999999972</v>
      </c>
      <c r="I1635" s="13">
        <f>'Vehicle Data'!$B$6*'WLTP Calculations'!G1635</f>
        <v>-126.01758333333329</v>
      </c>
      <c r="J1635" s="13">
        <f>'Vehicle Data'!$B$6*9.81*'Vehicle Data'!$B$8</f>
        <v>57.42499320000001</v>
      </c>
      <c r="K1635" s="13">
        <f>0.5*(1.225*'Vehicle Data'!B$9*'Vehicle Data'!B$7*'WLTP Calculations'!F1635)</f>
        <v>13.1340825</v>
      </c>
      <c r="L1635" s="13">
        <f t="shared" si="333"/>
        <v>-5.5458507633333293E-2</v>
      </c>
      <c r="M1635" s="13">
        <f t="shared" si="334"/>
        <v>-1.6683767713027764</v>
      </c>
      <c r="N1635" s="13">
        <f t="shared" si="335"/>
        <v>-1.1170014994384243</v>
      </c>
      <c r="O1635" s="13">
        <f t="shared" si="327"/>
        <v>0</v>
      </c>
      <c r="P1635" s="13">
        <f t="shared" si="328"/>
        <v>-173.13523241295576</v>
      </c>
      <c r="Q1635" s="9">
        <f t="shared" si="336"/>
        <v>313588.15845651412</v>
      </c>
      <c r="R1635" s="9">
        <f t="shared" si="329"/>
        <v>313.58815845651412</v>
      </c>
      <c r="S1635" s="9">
        <f t="shared" si="337"/>
        <v>100445.11563079467</v>
      </c>
      <c r="T1635" s="38">
        <f t="shared" si="330"/>
        <v>100.44511563079466</v>
      </c>
      <c r="U1635" s="38">
        <f t="shared" si="331"/>
        <v>6528.9325160016533</v>
      </c>
      <c r="V1635" s="26">
        <f>SUM(P1630:P1635)</f>
        <v>-1424.6666863157784</v>
      </c>
      <c r="W1635" s="34"/>
      <c r="X1635" s="34"/>
      <c r="Y1635" s="34"/>
      <c r="Z1635" s="34"/>
      <c r="AA1635" s="34"/>
      <c r="AB1635" s="34"/>
      <c r="AC1635" s="34"/>
      <c r="AD1635" s="34"/>
      <c r="AE1635" s="34"/>
      <c r="AF1635" s="34"/>
      <c r="AG1635" s="34"/>
    </row>
    <row r="1636" spans="2:33" x14ac:dyDescent="0.75">
      <c r="B1636" s="7" t="s">
        <v>11</v>
      </c>
      <c r="C1636" s="7">
        <v>1632</v>
      </c>
      <c r="D1636" s="7">
        <v>155</v>
      </c>
      <c r="E1636" s="7">
        <f t="shared" si="325"/>
        <v>29.722222222222221</v>
      </c>
      <c r="F1636" s="13">
        <v>107</v>
      </c>
      <c r="G1636" s="13">
        <f t="shared" si="332"/>
        <v>-0.30555555555555536</v>
      </c>
      <c r="H1636" s="13">
        <f t="shared" si="326"/>
        <v>-1.1000000000000014</v>
      </c>
      <c r="I1636" s="13">
        <f>'Vehicle Data'!$B$6*'WLTP Calculations'!G1636</f>
        <v>-89.431833333333287</v>
      </c>
      <c r="J1636" s="13">
        <f>'Vehicle Data'!$B$6*9.81*'Vehicle Data'!$B$8</f>
        <v>57.42499320000001</v>
      </c>
      <c r="K1636" s="13">
        <f>0.5*(1.225*'Vehicle Data'!B$9*'Vehicle Data'!B$7*'WLTP Calculations'!F1636)</f>
        <v>12.976425000000001</v>
      </c>
      <c r="L1636" s="13">
        <f t="shared" si="333"/>
        <v>-1.9030415133333277E-2</v>
      </c>
      <c r="M1636" s="13">
        <f t="shared" si="334"/>
        <v>-0.56562622757407233</v>
      </c>
      <c r="N1636" s="13">
        <f t="shared" si="335"/>
        <v>3.4179361389347629E-2</v>
      </c>
      <c r="O1636" s="13">
        <f t="shared" si="327"/>
        <v>5.3319803767382297</v>
      </c>
      <c r="P1636" s="13">
        <f t="shared" si="328"/>
        <v>0</v>
      </c>
      <c r="Q1636" s="9">
        <f t="shared" si="336"/>
        <v>313593.49043689086</v>
      </c>
      <c r="R1636" s="9">
        <f t="shared" si="329"/>
        <v>313.59349043689087</v>
      </c>
      <c r="S1636" s="9">
        <f t="shared" si="337"/>
        <v>100445.11563079467</v>
      </c>
      <c r="T1636" s="38">
        <f t="shared" si="330"/>
        <v>100.44511563079466</v>
      </c>
      <c r="U1636" s="38">
        <f t="shared" si="331"/>
        <v>6528.9325160016533</v>
      </c>
      <c r="V1636" s="34"/>
      <c r="W1636" s="34"/>
      <c r="X1636" s="34"/>
      <c r="Y1636" s="34"/>
      <c r="Z1636" s="34"/>
      <c r="AA1636" s="34"/>
      <c r="AB1636" s="34"/>
      <c r="AC1636" s="34"/>
      <c r="AD1636" s="34"/>
      <c r="AE1636" s="34"/>
      <c r="AF1636" s="34"/>
      <c r="AG1636" s="34"/>
    </row>
    <row r="1637" spans="2:33" x14ac:dyDescent="0.75">
      <c r="B1637" s="7" t="s">
        <v>11</v>
      </c>
      <c r="C1637" s="7">
        <v>1633</v>
      </c>
      <c r="D1637" s="7">
        <v>156</v>
      </c>
      <c r="E1637" s="7">
        <f t="shared" si="325"/>
        <v>29.472222222222221</v>
      </c>
      <c r="F1637" s="13">
        <v>106.1</v>
      </c>
      <c r="G1637" s="13">
        <f t="shared" si="332"/>
        <v>-0.16666666666666785</v>
      </c>
      <c r="H1637" s="13">
        <f t="shared" si="326"/>
        <v>-0.60000000000000142</v>
      </c>
      <c r="I1637" s="13">
        <f>'Vehicle Data'!$B$6*'WLTP Calculations'!G1637</f>
        <v>-48.781000000000354</v>
      </c>
      <c r="J1637" s="13">
        <f>'Vehicle Data'!$B$6*9.81*'Vehicle Data'!$B$8</f>
        <v>57.42499320000001</v>
      </c>
      <c r="K1637" s="13">
        <f>0.5*(1.225*'Vehicle Data'!B$9*'Vehicle Data'!B$7*'WLTP Calculations'!F1637)</f>
        <v>12.8672775</v>
      </c>
      <c r="L1637" s="13">
        <f t="shared" si="333"/>
        <v>2.1511270699999654E-2</v>
      </c>
      <c r="M1637" s="13">
        <f t="shared" si="334"/>
        <v>0.63398495035276758</v>
      </c>
      <c r="N1637" s="13">
        <f t="shared" si="335"/>
        <v>1.11042715641157</v>
      </c>
      <c r="O1637" s="13">
        <f t="shared" si="327"/>
        <v>174.3370635566165</v>
      </c>
      <c r="P1637" s="13">
        <f t="shared" si="328"/>
        <v>0</v>
      </c>
      <c r="Q1637" s="9">
        <f t="shared" si="336"/>
        <v>313767.82750044746</v>
      </c>
      <c r="R1637" s="9">
        <f t="shared" si="329"/>
        <v>313.76782750044748</v>
      </c>
      <c r="S1637" s="9">
        <f t="shared" si="337"/>
        <v>100445.11563079467</v>
      </c>
      <c r="T1637" s="38">
        <f t="shared" si="330"/>
        <v>100.44511563079466</v>
      </c>
      <c r="U1637" s="38">
        <f t="shared" si="331"/>
        <v>6528.9325160016533</v>
      </c>
      <c r="V1637" s="34"/>
      <c r="W1637" s="34"/>
      <c r="X1637" s="34"/>
      <c r="Y1637" s="34"/>
      <c r="Z1637" s="34"/>
      <c r="AA1637" s="34"/>
      <c r="AB1637" s="34"/>
      <c r="AC1637" s="34"/>
      <c r="AD1637" s="34"/>
      <c r="AE1637" s="34"/>
      <c r="AF1637" s="34"/>
      <c r="AG1637" s="34"/>
    </row>
    <row r="1638" spans="2:33" x14ac:dyDescent="0.75">
      <c r="B1638" s="7" t="s">
        <v>11</v>
      </c>
      <c r="C1638" s="7">
        <v>1634</v>
      </c>
      <c r="D1638" s="7">
        <v>157</v>
      </c>
      <c r="E1638" s="7">
        <f t="shared" si="325"/>
        <v>29.388888888888886</v>
      </c>
      <c r="F1638" s="13">
        <v>105.8</v>
      </c>
      <c r="G1638" s="13">
        <f t="shared" si="332"/>
        <v>-5.5555555555555358E-2</v>
      </c>
      <c r="H1638" s="13">
        <f t="shared" si="326"/>
        <v>-0.19999999999999574</v>
      </c>
      <c r="I1638" s="13">
        <f>'Vehicle Data'!$B$6*'WLTP Calculations'!G1638</f>
        <v>-16.260333333333278</v>
      </c>
      <c r="J1638" s="13">
        <f>'Vehicle Data'!$B$6*9.81*'Vehicle Data'!$B$8</f>
        <v>57.42499320000001</v>
      </c>
      <c r="K1638" s="13">
        <f>0.5*(1.225*'Vehicle Data'!B$9*'Vehicle Data'!B$7*'WLTP Calculations'!F1638)</f>
        <v>12.830895</v>
      </c>
      <c r="L1638" s="13">
        <f t="shared" si="333"/>
        <v>5.3995554866666733E-2</v>
      </c>
      <c r="M1638" s="13">
        <f t="shared" si="334"/>
        <v>1.5868693624703722</v>
      </c>
      <c r="N1638" s="13">
        <f t="shared" si="335"/>
        <v>1.7649744309097293</v>
      </c>
      <c r="O1638" s="13">
        <f t="shared" si="327"/>
        <v>278.86596008373721</v>
      </c>
      <c r="P1638" s="13">
        <f t="shared" si="328"/>
        <v>0</v>
      </c>
      <c r="Q1638" s="9">
        <f t="shared" si="336"/>
        <v>314046.69346053118</v>
      </c>
      <c r="R1638" s="9">
        <f t="shared" si="329"/>
        <v>314.04669346053117</v>
      </c>
      <c r="S1638" s="9">
        <f t="shared" si="337"/>
        <v>100445.11563079467</v>
      </c>
      <c r="T1638" s="38">
        <f t="shared" si="330"/>
        <v>100.44511563079466</v>
      </c>
      <c r="U1638" s="38">
        <f t="shared" si="331"/>
        <v>6528.9325160016533</v>
      </c>
      <c r="V1638" s="34"/>
      <c r="W1638" s="34"/>
      <c r="X1638" s="34"/>
      <c r="Y1638" s="34"/>
      <c r="Z1638" s="34"/>
      <c r="AA1638" s="34"/>
      <c r="AB1638" s="34"/>
      <c r="AC1638" s="34"/>
      <c r="AD1638" s="34"/>
      <c r="AE1638" s="34"/>
      <c r="AF1638" s="34"/>
      <c r="AG1638" s="34"/>
    </row>
    <row r="1639" spans="2:33" x14ac:dyDescent="0.75">
      <c r="B1639" s="7" t="s">
        <v>11</v>
      </c>
      <c r="C1639" s="7">
        <v>1635</v>
      </c>
      <c r="D1639" s="7">
        <v>158</v>
      </c>
      <c r="E1639" s="7">
        <f t="shared" si="325"/>
        <v>29.361111111111111</v>
      </c>
      <c r="F1639" s="13">
        <v>105.7</v>
      </c>
      <c r="G1639" s="13">
        <f t="shared" si="332"/>
        <v>-1.3888888888887507E-2</v>
      </c>
      <c r="H1639" s="13">
        <f t="shared" si="326"/>
        <v>-4.9999999999997158E-2</v>
      </c>
      <c r="I1639" s="13">
        <f>'Vehicle Data'!$B$6*'WLTP Calculations'!G1639</f>
        <v>-4.0650833333329297</v>
      </c>
      <c r="J1639" s="13">
        <f>'Vehicle Data'!$B$6*9.81*'Vehicle Data'!$B$8</f>
        <v>57.42499320000001</v>
      </c>
      <c r="K1639" s="13">
        <f>0.5*(1.225*'Vehicle Data'!B$9*'Vehicle Data'!B$7*'WLTP Calculations'!F1639)</f>
        <v>12.818767500000002</v>
      </c>
      <c r="L1639" s="13">
        <f t="shared" si="333"/>
        <v>6.6178677366667091E-2</v>
      </c>
      <c r="M1639" s="13">
        <f t="shared" si="334"/>
        <v>1.9430794993490865</v>
      </c>
      <c r="N1639" s="13">
        <f t="shared" si="335"/>
        <v>1.9430794993490788</v>
      </c>
      <c r="O1639" s="13">
        <f t="shared" si="327"/>
        <v>308.94964039650353</v>
      </c>
      <c r="P1639" s="13">
        <f t="shared" si="328"/>
        <v>0</v>
      </c>
      <c r="Q1639" s="9">
        <f t="shared" si="336"/>
        <v>314355.6431009277</v>
      </c>
      <c r="R1639" s="9">
        <f t="shared" si="329"/>
        <v>314.35564310092769</v>
      </c>
      <c r="S1639" s="9">
        <f t="shared" si="337"/>
        <v>100445.11563079467</v>
      </c>
      <c r="T1639" s="38">
        <f t="shared" si="330"/>
        <v>100.44511563079466</v>
      </c>
      <c r="U1639" s="38">
        <f t="shared" si="331"/>
        <v>6528.9325160016533</v>
      </c>
      <c r="V1639" s="34"/>
      <c r="W1639" s="34"/>
      <c r="X1639" s="34"/>
      <c r="Y1639" s="34"/>
      <c r="Z1639" s="34"/>
      <c r="AA1639" s="34"/>
      <c r="AB1639" s="34"/>
      <c r="AC1639" s="34"/>
      <c r="AD1639" s="34"/>
      <c r="AE1639" s="34"/>
      <c r="AF1639" s="34"/>
      <c r="AG1639" s="34"/>
    </row>
    <row r="1640" spans="2:33" x14ac:dyDescent="0.75">
      <c r="B1640" s="7" t="s">
        <v>11</v>
      </c>
      <c r="C1640" s="7">
        <v>1636</v>
      </c>
      <c r="D1640" s="7">
        <v>159</v>
      </c>
      <c r="E1640" s="7">
        <f t="shared" si="325"/>
        <v>29.361111111111111</v>
      </c>
      <c r="F1640" s="13">
        <v>105.7</v>
      </c>
      <c r="G1640" s="13">
        <f t="shared" si="332"/>
        <v>-1.3888888888889284E-2</v>
      </c>
      <c r="H1640" s="13">
        <f t="shared" si="326"/>
        <v>-5.0000000000004263E-2</v>
      </c>
      <c r="I1640" s="13">
        <f>'Vehicle Data'!$B$6*'WLTP Calculations'!G1640</f>
        <v>-4.0650833333334493</v>
      </c>
      <c r="J1640" s="13">
        <f>'Vehicle Data'!$B$6*9.81*'Vehicle Data'!$B$8</f>
        <v>57.42499320000001</v>
      </c>
      <c r="K1640" s="13">
        <f>0.5*(1.225*'Vehicle Data'!B$9*'Vehicle Data'!B$7*'WLTP Calculations'!F1640)</f>
        <v>12.818767500000002</v>
      </c>
      <c r="L1640" s="13">
        <f t="shared" si="333"/>
        <v>6.6178677366666563E-2</v>
      </c>
      <c r="M1640" s="13">
        <f t="shared" si="334"/>
        <v>1.943079499349071</v>
      </c>
      <c r="N1640" s="13">
        <f t="shared" si="335"/>
        <v>1.7631188143856475</v>
      </c>
      <c r="O1640" s="13">
        <f t="shared" si="327"/>
        <v>282.09901030170363</v>
      </c>
      <c r="P1640" s="13">
        <f t="shared" si="328"/>
        <v>0</v>
      </c>
      <c r="Q1640" s="9">
        <f t="shared" si="336"/>
        <v>314637.7421112294</v>
      </c>
      <c r="R1640" s="9">
        <f t="shared" si="329"/>
        <v>314.63774211122939</v>
      </c>
      <c r="S1640" s="9">
        <f t="shared" si="337"/>
        <v>100445.11563079467</v>
      </c>
      <c r="T1640" s="38">
        <f t="shared" si="330"/>
        <v>100.44511563079466</v>
      </c>
      <c r="U1640" s="38">
        <f t="shared" si="331"/>
        <v>6528.9325160016533</v>
      </c>
      <c r="V1640" s="34"/>
      <c r="W1640" s="34"/>
      <c r="X1640" s="34"/>
      <c r="Y1640" s="34"/>
      <c r="Z1640" s="34"/>
      <c r="AA1640" s="34"/>
      <c r="AB1640" s="34"/>
      <c r="AC1640" s="34"/>
      <c r="AD1640" s="34"/>
      <c r="AE1640" s="34"/>
      <c r="AF1640" s="34"/>
      <c r="AG1640" s="34"/>
    </row>
    <row r="1641" spans="2:33" x14ac:dyDescent="0.75">
      <c r="B1641" s="7" t="s">
        <v>11</v>
      </c>
      <c r="C1641" s="7">
        <v>1637</v>
      </c>
      <c r="D1641" s="7">
        <v>160</v>
      </c>
      <c r="E1641" s="7">
        <f t="shared" si="325"/>
        <v>29.333333333333332</v>
      </c>
      <c r="F1641" s="13">
        <v>105.6</v>
      </c>
      <c r="G1641" s="13">
        <f t="shared" si="332"/>
        <v>-5.5555555555555358E-2</v>
      </c>
      <c r="H1641" s="13">
        <f t="shared" si="326"/>
        <v>-0.20000000000000284</v>
      </c>
      <c r="I1641" s="13">
        <f>'Vehicle Data'!$B$6*'WLTP Calculations'!G1641</f>
        <v>-16.260333333333278</v>
      </c>
      <c r="J1641" s="13">
        <f>'Vehicle Data'!$B$6*9.81*'Vehicle Data'!$B$8</f>
        <v>57.42499320000001</v>
      </c>
      <c r="K1641" s="13">
        <f>0.5*(1.225*'Vehicle Data'!B$9*'Vehicle Data'!B$7*'WLTP Calculations'!F1641)</f>
        <v>12.80664</v>
      </c>
      <c r="L1641" s="13">
        <f t="shared" si="333"/>
        <v>5.3971299866666732E-2</v>
      </c>
      <c r="M1641" s="13">
        <f t="shared" si="334"/>
        <v>1.5831581294222241</v>
      </c>
      <c r="N1641" s="13">
        <f t="shared" si="335"/>
        <v>1.4020216999486155</v>
      </c>
      <c r="O1641" s="13">
        <f t="shared" si="327"/>
        <v>225.72549369172708</v>
      </c>
      <c r="P1641" s="13">
        <f t="shared" si="328"/>
        <v>0</v>
      </c>
      <c r="Q1641" s="9">
        <f t="shared" si="336"/>
        <v>314863.46760492114</v>
      </c>
      <c r="R1641" s="9">
        <f t="shared" si="329"/>
        <v>314.86346760492114</v>
      </c>
      <c r="S1641" s="9">
        <f t="shared" si="337"/>
        <v>100445.11563079467</v>
      </c>
      <c r="T1641" s="38">
        <f t="shared" si="330"/>
        <v>100.44511563079466</v>
      </c>
      <c r="U1641" s="38">
        <f t="shared" si="331"/>
        <v>6528.9325160016533</v>
      </c>
      <c r="V1641" s="34"/>
      <c r="W1641" s="34"/>
      <c r="X1641" s="34"/>
      <c r="Y1641" s="34"/>
      <c r="Z1641" s="34"/>
      <c r="AA1641" s="34"/>
      <c r="AB1641" s="34"/>
      <c r="AC1641" s="34"/>
      <c r="AD1641" s="34"/>
      <c r="AE1641" s="34"/>
      <c r="AF1641" s="34"/>
      <c r="AG1641" s="34"/>
    </row>
    <row r="1642" spans="2:33" x14ac:dyDescent="0.75">
      <c r="B1642" s="7" t="s">
        <v>11</v>
      </c>
      <c r="C1642" s="7">
        <v>1638</v>
      </c>
      <c r="D1642" s="7">
        <v>161</v>
      </c>
      <c r="E1642" s="7">
        <f t="shared" si="325"/>
        <v>29.25</v>
      </c>
      <c r="F1642" s="13">
        <v>105.3</v>
      </c>
      <c r="G1642" s="13">
        <f t="shared" si="332"/>
        <v>-9.7222222222221433E-2</v>
      </c>
      <c r="H1642" s="13">
        <f t="shared" si="326"/>
        <v>-0.34999999999999432</v>
      </c>
      <c r="I1642" s="13">
        <f>'Vehicle Data'!$B$6*'WLTP Calculations'!G1642</f>
        <v>-28.455583333333106</v>
      </c>
      <c r="J1642" s="13">
        <f>'Vehicle Data'!$B$6*9.81*'Vehicle Data'!$B$8</f>
        <v>57.42499320000001</v>
      </c>
      <c r="K1642" s="13">
        <f>0.5*(1.225*'Vehicle Data'!B$9*'Vehicle Data'!B$7*'WLTP Calculations'!F1642)</f>
        <v>12.7702575</v>
      </c>
      <c r="L1642" s="13">
        <f t="shared" si="333"/>
        <v>4.1739667366666906E-2</v>
      </c>
      <c r="M1642" s="13">
        <f t="shared" si="334"/>
        <v>1.2208852704750071</v>
      </c>
      <c r="N1642" s="13">
        <f t="shared" si="335"/>
        <v>1.0994076247416702</v>
      </c>
      <c r="O1642" s="13">
        <f t="shared" si="327"/>
        <v>178.10403520815058</v>
      </c>
      <c r="P1642" s="13">
        <f t="shared" si="328"/>
        <v>0</v>
      </c>
      <c r="Q1642" s="9">
        <f t="shared" si="336"/>
        <v>315041.57164012932</v>
      </c>
      <c r="R1642" s="9">
        <f t="shared" si="329"/>
        <v>315.04157164012929</v>
      </c>
      <c r="S1642" s="9">
        <f t="shared" si="337"/>
        <v>100445.11563079467</v>
      </c>
      <c r="T1642" s="38">
        <f t="shared" si="330"/>
        <v>100.44511563079466</v>
      </c>
      <c r="U1642" s="38">
        <f t="shared" si="331"/>
        <v>6528.9325160016533</v>
      </c>
      <c r="V1642" s="34"/>
      <c r="W1642" s="34"/>
      <c r="X1642" s="34"/>
      <c r="Y1642" s="34"/>
      <c r="Z1642" s="34"/>
      <c r="AA1642" s="34"/>
      <c r="AB1642" s="34"/>
      <c r="AC1642" s="34"/>
      <c r="AD1642" s="34"/>
      <c r="AE1642" s="34"/>
      <c r="AF1642" s="34"/>
      <c r="AG1642" s="34"/>
    </row>
    <row r="1643" spans="2:33" x14ac:dyDescent="0.75">
      <c r="B1643" s="7" t="s">
        <v>11</v>
      </c>
      <c r="C1643" s="7">
        <v>1639</v>
      </c>
      <c r="D1643" s="7">
        <v>162</v>
      </c>
      <c r="E1643" s="7">
        <f t="shared" si="325"/>
        <v>29.138888888888889</v>
      </c>
      <c r="F1643" s="13">
        <v>104.9</v>
      </c>
      <c r="G1643" s="13">
        <f t="shared" si="332"/>
        <v>-0.125</v>
      </c>
      <c r="H1643" s="13">
        <f t="shared" si="326"/>
        <v>-0.44999999999999574</v>
      </c>
      <c r="I1643" s="13">
        <f>'Vehicle Data'!$B$6*'WLTP Calculations'!G1643</f>
        <v>-36.585750000000004</v>
      </c>
      <c r="J1643" s="13">
        <f>'Vehicle Data'!$B$6*9.81*'Vehicle Data'!$B$8</f>
        <v>57.42499320000001</v>
      </c>
      <c r="K1643" s="13">
        <f>0.5*(1.225*'Vehicle Data'!B$9*'Vehicle Data'!B$7*'WLTP Calculations'!F1643)</f>
        <v>12.721747500000001</v>
      </c>
      <c r="L1643" s="13">
        <f t="shared" si="333"/>
        <v>3.3560990700000008E-2</v>
      </c>
      <c r="M1643" s="13">
        <f t="shared" si="334"/>
        <v>0.97792997900833356</v>
      </c>
      <c r="N1643" s="13">
        <f t="shared" si="335"/>
        <v>0.97472011090416688</v>
      </c>
      <c r="O1643" s="13">
        <f t="shared" si="327"/>
        <v>158.87937807737922</v>
      </c>
      <c r="P1643" s="13">
        <f t="shared" si="328"/>
        <v>0</v>
      </c>
      <c r="Q1643" s="9">
        <f t="shared" si="336"/>
        <v>315200.45101820672</v>
      </c>
      <c r="R1643" s="9">
        <f t="shared" si="329"/>
        <v>315.20045101820671</v>
      </c>
      <c r="S1643" s="9">
        <f t="shared" si="337"/>
        <v>100445.11563079467</v>
      </c>
      <c r="T1643" s="38">
        <f t="shared" si="330"/>
        <v>100.44511563079466</v>
      </c>
      <c r="U1643" s="38">
        <f t="shared" si="331"/>
        <v>6528.9325160016533</v>
      </c>
      <c r="V1643" s="34"/>
      <c r="W1643" s="34"/>
      <c r="X1643" s="34"/>
      <c r="Y1643" s="34"/>
      <c r="Z1643" s="34"/>
      <c r="AA1643" s="34"/>
      <c r="AB1643" s="34"/>
      <c r="AC1643" s="34"/>
      <c r="AD1643" s="34"/>
      <c r="AE1643" s="34"/>
      <c r="AF1643" s="34"/>
      <c r="AG1643" s="34"/>
    </row>
    <row r="1644" spans="2:33" x14ac:dyDescent="0.75">
      <c r="B1644" s="7" t="s">
        <v>11</v>
      </c>
      <c r="C1644" s="7">
        <v>1640</v>
      </c>
      <c r="D1644" s="7">
        <v>163</v>
      </c>
      <c r="E1644" s="7">
        <f t="shared" si="325"/>
        <v>29</v>
      </c>
      <c r="F1644" s="13">
        <v>104.4</v>
      </c>
      <c r="G1644" s="13">
        <f t="shared" si="332"/>
        <v>-0.125</v>
      </c>
      <c r="H1644" s="13">
        <f t="shared" si="326"/>
        <v>-0.45000000000000284</v>
      </c>
      <c r="I1644" s="13">
        <f>'Vehicle Data'!$B$6*'WLTP Calculations'!G1644</f>
        <v>-36.585750000000004</v>
      </c>
      <c r="J1644" s="13">
        <f>'Vehicle Data'!$B$6*9.81*'Vehicle Data'!$B$8</f>
        <v>57.42499320000001</v>
      </c>
      <c r="K1644" s="13">
        <f>0.5*(1.225*'Vehicle Data'!B$9*'Vehicle Data'!B$7*'WLTP Calculations'!F1644)</f>
        <v>12.661110000000001</v>
      </c>
      <c r="L1644" s="13">
        <f t="shared" si="333"/>
        <v>3.3500353200000006E-2</v>
      </c>
      <c r="M1644" s="13">
        <f t="shared" si="334"/>
        <v>0.9715102428000002</v>
      </c>
      <c r="N1644" s="13">
        <f t="shared" si="335"/>
        <v>1.1451020231777753</v>
      </c>
      <c r="O1644" s="13">
        <f t="shared" si="327"/>
        <v>187.79673180115515</v>
      </c>
      <c r="P1644" s="13">
        <f t="shared" si="328"/>
        <v>0</v>
      </c>
      <c r="Q1644" s="9">
        <f t="shared" si="336"/>
        <v>315388.2477500079</v>
      </c>
      <c r="R1644" s="9">
        <f t="shared" si="329"/>
        <v>315.38824775000791</v>
      </c>
      <c r="S1644" s="9">
        <f t="shared" si="337"/>
        <v>100445.11563079467</v>
      </c>
      <c r="T1644" s="38">
        <f t="shared" si="330"/>
        <v>100.44511563079466</v>
      </c>
      <c r="U1644" s="38">
        <f t="shared" si="331"/>
        <v>6528.9325160016533</v>
      </c>
      <c r="V1644" s="34"/>
      <c r="W1644" s="34"/>
      <c r="X1644" s="34"/>
      <c r="Y1644" s="34"/>
      <c r="Z1644" s="34"/>
      <c r="AA1644" s="34"/>
      <c r="AB1644" s="34"/>
      <c r="AC1644" s="34"/>
      <c r="AD1644" s="34"/>
      <c r="AE1644" s="34"/>
      <c r="AF1644" s="34"/>
      <c r="AG1644" s="34"/>
    </row>
    <row r="1645" spans="2:33" x14ac:dyDescent="0.75">
      <c r="B1645" s="7" t="s">
        <v>11</v>
      </c>
      <c r="C1645" s="7">
        <v>1641</v>
      </c>
      <c r="D1645" s="7">
        <v>164</v>
      </c>
      <c r="E1645" s="7">
        <f t="shared" si="325"/>
        <v>28.888888888888889</v>
      </c>
      <c r="F1645" s="13">
        <v>104</v>
      </c>
      <c r="G1645" s="13">
        <f t="shared" si="332"/>
        <v>-8.3333333333333925E-2</v>
      </c>
      <c r="H1645" s="13">
        <f t="shared" si="326"/>
        <v>-0.30000000000000426</v>
      </c>
      <c r="I1645" s="13">
        <f>'Vehicle Data'!$B$6*'WLTP Calculations'!G1645</f>
        <v>-24.390500000000177</v>
      </c>
      <c r="J1645" s="13">
        <f>'Vehicle Data'!$B$6*9.81*'Vehicle Data'!$B$8</f>
        <v>57.42499320000001</v>
      </c>
      <c r="K1645" s="13">
        <f>0.5*(1.225*'Vehicle Data'!B$9*'Vehicle Data'!B$7*'WLTP Calculations'!F1645)</f>
        <v>12.6126</v>
      </c>
      <c r="L1645" s="13">
        <f t="shared" si="333"/>
        <v>4.5647093199999829E-2</v>
      </c>
      <c r="M1645" s="13">
        <f t="shared" si="334"/>
        <v>1.3186938035555507</v>
      </c>
      <c r="N1645" s="13">
        <f t="shared" si="335"/>
        <v>1.6101009094388847</v>
      </c>
      <c r="O1645" s="13">
        <f t="shared" si="327"/>
        <v>265.66665005741601</v>
      </c>
      <c r="P1645" s="13">
        <f t="shared" si="328"/>
        <v>0</v>
      </c>
      <c r="Q1645" s="9">
        <f t="shared" si="336"/>
        <v>315653.91440006532</v>
      </c>
      <c r="R1645" s="9">
        <f t="shared" si="329"/>
        <v>315.65391440006533</v>
      </c>
      <c r="S1645" s="9">
        <f t="shared" si="337"/>
        <v>100445.11563079467</v>
      </c>
      <c r="T1645" s="38">
        <f t="shared" si="330"/>
        <v>100.44511563079466</v>
      </c>
      <c r="U1645" s="38">
        <f t="shared" si="331"/>
        <v>6528.9325160016533</v>
      </c>
      <c r="V1645" s="34"/>
      <c r="W1645" s="34"/>
      <c r="X1645" s="34"/>
      <c r="Y1645" s="34"/>
      <c r="Z1645" s="34"/>
      <c r="AA1645" s="34"/>
      <c r="AB1645" s="34"/>
      <c r="AC1645" s="34"/>
      <c r="AD1645" s="34"/>
      <c r="AE1645" s="34"/>
      <c r="AF1645" s="34"/>
      <c r="AG1645" s="34"/>
    </row>
    <row r="1646" spans="2:33" x14ac:dyDescent="0.75">
      <c r="B1646" s="7" t="s">
        <v>11</v>
      </c>
      <c r="C1646" s="7">
        <v>1642</v>
      </c>
      <c r="D1646" s="7">
        <v>165</v>
      </c>
      <c r="E1646" s="7">
        <f t="shared" si="325"/>
        <v>28.833333333333332</v>
      </c>
      <c r="F1646" s="13">
        <v>103.8</v>
      </c>
      <c r="G1646" s="13">
        <f t="shared" si="332"/>
        <v>-1.3888888888889284E-2</v>
      </c>
      <c r="H1646" s="13">
        <f t="shared" si="326"/>
        <v>-4.9999999999997158E-2</v>
      </c>
      <c r="I1646" s="13">
        <f>'Vehicle Data'!$B$6*'WLTP Calculations'!G1646</f>
        <v>-4.0650833333334493</v>
      </c>
      <c r="J1646" s="13">
        <f>'Vehicle Data'!$B$6*9.81*'Vehicle Data'!$B$8</f>
        <v>57.42499320000001</v>
      </c>
      <c r="K1646" s="13">
        <f>0.5*(1.225*'Vehicle Data'!B$9*'Vehicle Data'!B$7*'WLTP Calculations'!F1646)</f>
        <v>12.588345</v>
      </c>
      <c r="L1646" s="13">
        <f t="shared" si="333"/>
        <v>6.5948254866666556E-2</v>
      </c>
      <c r="M1646" s="13">
        <f t="shared" si="334"/>
        <v>1.901508015322219</v>
      </c>
      <c r="N1646" s="13">
        <f t="shared" si="335"/>
        <v>2.3132288460263899</v>
      </c>
      <c r="O1646" s="13">
        <f t="shared" si="327"/>
        <v>383.9959884403807</v>
      </c>
      <c r="P1646" s="13">
        <f t="shared" si="328"/>
        <v>0</v>
      </c>
      <c r="Q1646" s="9">
        <f t="shared" si="336"/>
        <v>316037.91038850573</v>
      </c>
      <c r="R1646" s="9">
        <f t="shared" si="329"/>
        <v>316.03791038850574</v>
      </c>
      <c r="S1646" s="9">
        <f t="shared" si="337"/>
        <v>100445.11563079467</v>
      </c>
      <c r="T1646" s="38">
        <f t="shared" si="330"/>
        <v>100.44511563079466</v>
      </c>
      <c r="U1646" s="38">
        <f t="shared" si="331"/>
        <v>6528.9325160016533</v>
      </c>
      <c r="V1646" s="34"/>
      <c r="W1646" s="34"/>
      <c r="X1646" s="34"/>
      <c r="Y1646" s="34"/>
      <c r="Z1646" s="34"/>
      <c r="AA1646" s="34"/>
      <c r="AB1646" s="34"/>
      <c r="AC1646" s="34"/>
      <c r="AD1646" s="34"/>
      <c r="AE1646" s="34"/>
      <c r="AF1646" s="34"/>
      <c r="AG1646" s="34"/>
    </row>
    <row r="1647" spans="2:33" x14ac:dyDescent="0.75">
      <c r="B1647" s="7" t="s">
        <v>11</v>
      </c>
      <c r="C1647" s="7">
        <v>1643</v>
      </c>
      <c r="D1647" s="7">
        <v>166</v>
      </c>
      <c r="E1647" s="7">
        <f t="shared" si="325"/>
        <v>28.861111111111111</v>
      </c>
      <c r="F1647" s="13">
        <v>103.9</v>
      </c>
      <c r="G1647" s="13">
        <f t="shared" si="332"/>
        <v>8.3333333333333925E-2</v>
      </c>
      <c r="H1647" s="13">
        <f t="shared" si="326"/>
        <v>0.30000000000000426</v>
      </c>
      <c r="I1647" s="13">
        <f>'Vehicle Data'!$B$6*'WLTP Calculations'!G1647</f>
        <v>24.390500000000177</v>
      </c>
      <c r="J1647" s="13">
        <f>'Vehicle Data'!$B$6*9.81*'Vehicle Data'!$B$8</f>
        <v>57.42499320000001</v>
      </c>
      <c r="K1647" s="13">
        <f>0.5*(1.225*'Vehicle Data'!B$9*'Vehicle Data'!B$7*'WLTP Calculations'!F1647)</f>
        <v>12.600472500000002</v>
      </c>
      <c r="L1647" s="13">
        <f t="shared" si="333"/>
        <v>9.4415965700000187E-2</v>
      </c>
      <c r="M1647" s="13">
        <f t="shared" si="334"/>
        <v>2.724949676730561</v>
      </c>
      <c r="N1647" s="13">
        <f t="shared" si="335"/>
        <v>3.0860478347652784</v>
      </c>
      <c r="O1647" s="13">
        <f t="shared" si="327"/>
        <v>515.36998840580145</v>
      </c>
      <c r="P1647" s="13">
        <f t="shared" si="328"/>
        <v>0</v>
      </c>
      <c r="Q1647" s="9">
        <f t="shared" si="336"/>
        <v>316553.28037691151</v>
      </c>
      <c r="R1647" s="9">
        <f t="shared" si="329"/>
        <v>316.55328037691152</v>
      </c>
      <c r="S1647" s="9">
        <f t="shared" si="337"/>
        <v>100445.11563079467</v>
      </c>
      <c r="T1647" s="38">
        <f t="shared" si="330"/>
        <v>100.44511563079466</v>
      </c>
      <c r="U1647" s="38">
        <f t="shared" si="331"/>
        <v>6528.9325160016533</v>
      </c>
      <c r="V1647" s="34"/>
      <c r="W1647" s="34"/>
      <c r="X1647" s="34"/>
      <c r="Y1647" s="34"/>
      <c r="Z1647" s="34"/>
      <c r="AA1647" s="34"/>
      <c r="AB1647" s="34"/>
      <c r="AC1647" s="34"/>
      <c r="AD1647" s="34"/>
      <c r="AE1647" s="34"/>
      <c r="AF1647" s="34"/>
      <c r="AG1647" s="34"/>
    </row>
    <row r="1648" spans="2:33" x14ac:dyDescent="0.75">
      <c r="B1648" s="7" t="s">
        <v>11</v>
      </c>
      <c r="C1648" s="7">
        <v>1644</v>
      </c>
      <c r="D1648" s="7">
        <v>167</v>
      </c>
      <c r="E1648" s="7">
        <f t="shared" si="325"/>
        <v>29</v>
      </c>
      <c r="F1648" s="13">
        <v>104.4</v>
      </c>
      <c r="G1648" s="13">
        <f t="shared" si="332"/>
        <v>0.16666666666666607</v>
      </c>
      <c r="H1648" s="13">
        <f t="shared" si="326"/>
        <v>0.59999999999999432</v>
      </c>
      <c r="I1648" s="13">
        <f>'Vehicle Data'!$B$6*'WLTP Calculations'!G1648</f>
        <v>48.780999999999835</v>
      </c>
      <c r="J1648" s="13">
        <f>'Vehicle Data'!$B$6*9.81*'Vehicle Data'!$B$8</f>
        <v>57.42499320000001</v>
      </c>
      <c r="K1648" s="13">
        <f>0.5*(1.225*'Vehicle Data'!B$9*'Vehicle Data'!B$7*'WLTP Calculations'!F1648)</f>
        <v>12.661110000000001</v>
      </c>
      <c r="L1648" s="13">
        <f t="shared" si="333"/>
        <v>0.11886710319999987</v>
      </c>
      <c r="M1648" s="13">
        <f t="shared" si="334"/>
        <v>3.4471459927999959</v>
      </c>
      <c r="N1648" s="13">
        <f t="shared" si="335"/>
        <v>3.7566363352523111</v>
      </c>
      <c r="O1648" s="13">
        <f t="shared" si="327"/>
        <v>631.11490432238827</v>
      </c>
      <c r="P1648" s="13">
        <f t="shared" si="328"/>
        <v>0</v>
      </c>
      <c r="Q1648" s="9">
        <f t="shared" si="336"/>
        <v>317184.39528123388</v>
      </c>
      <c r="R1648" s="9">
        <f t="shared" si="329"/>
        <v>317.18439528123389</v>
      </c>
      <c r="S1648" s="9">
        <f t="shared" si="337"/>
        <v>100445.11563079467</v>
      </c>
      <c r="T1648" s="38">
        <f t="shared" si="330"/>
        <v>100.44511563079466</v>
      </c>
      <c r="U1648" s="38">
        <f t="shared" si="331"/>
        <v>6528.9325160016533</v>
      </c>
      <c r="V1648" s="34"/>
      <c r="W1648" s="34"/>
      <c r="X1648" s="34"/>
      <c r="Y1648" s="34"/>
      <c r="Z1648" s="34"/>
      <c r="AA1648" s="34"/>
      <c r="AB1648" s="34"/>
      <c r="AC1648" s="34"/>
      <c r="AD1648" s="34"/>
      <c r="AE1648" s="34"/>
      <c r="AF1648" s="34"/>
      <c r="AG1648" s="34"/>
    </row>
    <row r="1649" spans="2:33" x14ac:dyDescent="0.75">
      <c r="B1649" s="7" t="s">
        <v>11</v>
      </c>
      <c r="C1649" s="7">
        <v>1645</v>
      </c>
      <c r="D1649" s="7">
        <v>168</v>
      </c>
      <c r="E1649" s="7">
        <f t="shared" si="325"/>
        <v>29.194444444444443</v>
      </c>
      <c r="F1649" s="13">
        <v>105.1</v>
      </c>
      <c r="G1649" s="13">
        <f t="shared" si="332"/>
        <v>0.23611111111111072</v>
      </c>
      <c r="H1649" s="13">
        <f t="shared" si="326"/>
        <v>0.84999999999999432</v>
      </c>
      <c r="I1649" s="13">
        <f>'Vehicle Data'!$B$6*'WLTP Calculations'!G1649</f>
        <v>69.106416666666561</v>
      </c>
      <c r="J1649" s="13">
        <f>'Vehicle Data'!$B$6*9.81*'Vehicle Data'!$B$8</f>
        <v>57.42499320000001</v>
      </c>
      <c r="K1649" s="13">
        <f>0.5*(1.225*'Vehicle Data'!B$9*'Vehicle Data'!B$7*'WLTP Calculations'!F1649)</f>
        <v>12.746002499999999</v>
      </c>
      <c r="L1649" s="13">
        <f t="shared" si="333"/>
        <v>0.13927741236666658</v>
      </c>
      <c r="M1649" s="13">
        <f t="shared" si="334"/>
        <v>4.0661266777046263</v>
      </c>
      <c r="N1649" s="13">
        <f t="shared" si="335"/>
        <v>4.3268719633342627</v>
      </c>
      <c r="O1649" s="13">
        <f t="shared" si="327"/>
        <v>731.24136180349035</v>
      </c>
      <c r="P1649" s="13">
        <f t="shared" si="328"/>
        <v>0</v>
      </c>
      <c r="Q1649" s="9">
        <f t="shared" si="336"/>
        <v>317915.63664303737</v>
      </c>
      <c r="R1649" s="9">
        <f t="shared" si="329"/>
        <v>317.91563664303737</v>
      </c>
      <c r="S1649" s="9">
        <f t="shared" si="337"/>
        <v>100445.11563079467</v>
      </c>
      <c r="T1649" s="38">
        <f t="shared" si="330"/>
        <v>100.44511563079466</v>
      </c>
      <c r="U1649" s="38">
        <f t="shared" si="331"/>
        <v>6528.9325160016533</v>
      </c>
      <c r="V1649" s="34"/>
      <c r="W1649" s="34"/>
      <c r="X1649" s="34"/>
      <c r="Y1649" s="34"/>
      <c r="Z1649" s="34"/>
      <c r="AA1649" s="34"/>
      <c r="AB1649" s="34"/>
      <c r="AC1649" s="34"/>
      <c r="AD1649" s="34"/>
      <c r="AE1649" s="34"/>
      <c r="AF1649" s="34"/>
      <c r="AG1649" s="34"/>
    </row>
    <row r="1650" spans="2:33" x14ac:dyDescent="0.75">
      <c r="B1650" s="7" t="s">
        <v>11</v>
      </c>
      <c r="C1650" s="7">
        <v>1646</v>
      </c>
      <c r="D1650" s="7">
        <v>169</v>
      </c>
      <c r="E1650" s="7">
        <f t="shared" si="325"/>
        <v>29.472222222222221</v>
      </c>
      <c r="F1650" s="13">
        <v>106.1</v>
      </c>
      <c r="G1650" s="13">
        <f t="shared" si="332"/>
        <v>0.29166666666666785</v>
      </c>
      <c r="H1650" s="13">
        <f t="shared" si="326"/>
        <v>1.0500000000000043</v>
      </c>
      <c r="I1650" s="13">
        <f>'Vehicle Data'!$B$6*'WLTP Calculations'!G1650</f>
        <v>85.366750000000351</v>
      </c>
      <c r="J1650" s="13">
        <f>'Vehicle Data'!$B$6*9.81*'Vehicle Data'!$B$8</f>
        <v>57.42499320000001</v>
      </c>
      <c r="K1650" s="13">
        <f>0.5*(1.225*'Vehicle Data'!B$9*'Vehicle Data'!B$7*'WLTP Calculations'!F1650)</f>
        <v>12.8672775</v>
      </c>
      <c r="L1650" s="13">
        <f t="shared" si="333"/>
        <v>0.15565902070000034</v>
      </c>
      <c r="M1650" s="13">
        <f t="shared" si="334"/>
        <v>4.5876172489638991</v>
      </c>
      <c r="N1650" s="13">
        <f t="shared" si="335"/>
        <v>4.7949584254597308</v>
      </c>
      <c r="O1650" s="13">
        <f t="shared" si="327"/>
        <v>815.14293232815419</v>
      </c>
      <c r="P1650" s="13">
        <f t="shared" si="328"/>
        <v>0</v>
      </c>
      <c r="Q1650" s="9">
        <f t="shared" si="336"/>
        <v>318730.77957536554</v>
      </c>
      <c r="R1650" s="9">
        <f t="shared" si="329"/>
        <v>318.73077957536555</v>
      </c>
      <c r="S1650" s="9">
        <f t="shared" si="337"/>
        <v>100445.11563079467</v>
      </c>
      <c r="T1650" s="38">
        <f t="shared" si="330"/>
        <v>100.44511563079466</v>
      </c>
      <c r="U1650" s="38">
        <f t="shared" si="331"/>
        <v>6528.9325160016533</v>
      </c>
      <c r="V1650" s="34"/>
      <c r="W1650" s="34"/>
      <c r="X1650" s="34"/>
      <c r="Y1650" s="34"/>
      <c r="Z1650" s="34"/>
      <c r="AA1650" s="34"/>
      <c r="AB1650" s="34"/>
      <c r="AC1650" s="34"/>
      <c r="AD1650" s="34"/>
      <c r="AE1650" s="34"/>
      <c r="AF1650" s="34"/>
      <c r="AG1650" s="34"/>
    </row>
    <row r="1651" spans="2:33" x14ac:dyDescent="0.75">
      <c r="B1651" s="7" t="s">
        <v>11</v>
      </c>
      <c r="C1651" s="7">
        <v>1647</v>
      </c>
      <c r="D1651" s="7">
        <v>170</v>
      </c>
      <c r="E1651" s="7">
        <f t="shared" si="325"/>
        <v>29.777777777777779</v>
      </c>
      <c r="F1651" s="13">
        <v>107.2</v>
      </c>
      <c r="G1651" s="13">
        <f t="shared" si="332"/>
        <v>0.33333333333333393</v>
      </c>
      <c r="H1651" s="13">
        <f t="shared" si="326"/>
        <v>1.2000000000000028</v>
      </c>
      <c r="I1651" s="13">
        <f>'Vehicle Data'!$B$6*'WLTP Calculations'!G1651</f>
        <v>97.562000000000182</v>
      </c>
      <c r="J1651" s="13">
        <f>'Vehicle Data'!$B$6*9.81*'Vehicle Data'!$B$8</f>
        <v>57.42499320000001</v>
      </c>
      <c r="K1651" s="13">
        <f>0.5*(1.225*'Vehicle Data'!B$9*'Vehicle Data'!B$7*'WLTP Calculations'!F1651)</f>
        <v>13.000680000000001</v>
      </c>
      <c r="L1651" s="13">
        <f t="shared" si="333"/>
        <v>0.16798767320000019</v>
      </c>
      <c r="M1651" s="13">
        <f t="shared" si="334"/>
        <v>5.0022996019555617</v>
      </c>
      <c r="N1651" s="13">
        <f t="shared" si="335"/>
        <v>5.2187821629152804</v>
      </c>
      <c r="O1651" s="13">
        <f t="shared" si="327"/>
        <v>892.41174985851296</v>
      </c>
      <c r="P1651" s="13">
        <f t="shared" si="328"/>
        <v>0</v>
      </c>
      <c r="Q1651" s="9">
        <f t="shared" si="336"/>
        <v>319623.19132522406</v>
      </c>
      <c r="R1651" s="9">
        <f t="shared" si="329"/>
        <v>319.62319132522407</v>
      </c>
      <c r="S1651" s="9">
        <f t="shared" si="337"/>
        <v>100445.11563079467</v>
      </c>
      <c r="T1651" s="38">
        <f t="shared" si="330"/>
        <v>100.44511563079466</v>
      </c>
      <c r="U1651" s="38">
        <f t="shared" si="331"/>
        <v>6528.9325160016533</v>
      </c>
      <c r="V1651" s="34"/>
      <c r="W1651" s="34"/>
      <c r="X1651" s="34"/>
      <c r="Y1651" s="34"/>
      <c r="Z1651" s="34"/>
      <c r="AA1651" s="34"/>
      <c r="AB1651" s="34"/>
      <c r="AC1651" s="34"/>
      <c r="AD1651" s="34"/>
      <c r="AE1651" s="34"/>
      <c r="AF1651" s="34"/>
      <c r="AG1651" s="34"/>
    </row>
    <row r="1652" spans="2:33" x14ac:dyDescent="0.75">
      <c r="B1652" s="7" t="s">
        <v>11</v>
      </c>
      <c r="C1652" s="7">
        <v>1648</v>
      </c>
      <c r="D1652" s="7">
        <v>171</v>
      </c>
      <c r="E1652" s="7">
        <f t="shared" si="325"/>
        <v>30.138888888888889</v>
      </c>
      <c r="F1652" s="13">
        <v>108.5</v>
      </c>
      <c r="G1652" s="13">
        <f t="shared" si="332"/>
        <v>0.375</v>
      </c>
      <c r="H1652" s="13">
        <f t="shared" si="326"/>
        <v>1.3500000000000014</v>
      </c>
      <c r="I1652" s="13">
        <f>'Vehicle Data'!$B$6*'WLTP Calculations'!G1652</f>
        <v>109.75725000000001</v>
      </c>
      <c r="J1652" s="13">
        <f>'Vehicle Data'!$B$6*9.81*'Vehicle Data'!$B$8</f>
        <v>57.42499320000001</v>
      </c>
      <c r="K1652" s="13">
        <f>0.5*(1.225*'Vehicle Data'!B$9*'Vehicle Data'!B$7*'WLTP Calculations'!F1652)</f>
        <v>13.1583375</v>
      </c>
      <c r="L1652" s="13">
        <f t="shared" si="333"/>
        <v>0.1803405807</v>
      </c>
      <c r="M1652" s="13">
        <f t="shared" si="334"/>
        <v>5.435264723875</v>
      </c>
      <c r="N1652" s="13">
        <f t="shared" si="335"/>
        <v>5.5349715075990691</v>
      </c>
      <c r="O1652" s="13">
        <f t="shared" si="327"/>
        <v>952.01509930703992</v>
      </c>
      <c r="P1652" s="13">
        <f t="shared" si="328"/>
        <v>0</v>
      </c>
      <c r="Q1652" s="9">
        <f t="shared" si="336"/>
        <v>320575.20642453112</v>
      </c>
      <c r="R1652" s="9">
        <f t="shared" si="329"/>
        <v>320.57520642453113</v>
      </c>
      <c r="S1652" s="9">
        <f t="shared" si="337"/>
        <v>100445.11563079467</v>
      </c>
      <c r="T1652" s="38">
        <f t="shared" si="330"/>
        <v>100.44511563079466</v>
      </c>
      <c r="U1652" s="38">
        <f t="shared" si="331"/>
        <v>6528.9325160016533</v>
      </c>
      <c r="V1652" s="34"/>
      <c r="W1652" s="34"/>
      <c r="X1652" s="34"/>
      <c r="Y1652" s="34"/>
      <c r="Z1652" s="34"/>
      <c r="AA1652" s="34"/>
      <c r="AB1652" s="34"/>
      <c r="AC1652" s="34"/>
      <c r="AD1652" s="34"/>
      <c r="AE1652" s="34"/>
      <c r="AF1652" s="34"/>
      <c r="AG1652" s="34"/>
    </row>
    <row r="1653" spans="2:33" x14ac:dyDescent="0.75">
      <c r="B1653" s="7" t="s">
        <v>11</v>
      </c>
      <c r="C1653" s="7">
        <v>1649</v>
      </c>
      <c r="D1653" s="7">
        <v>172</v>
      </c>
      <c r="E1653" s="7">
        <f t="shared" si="325"/>
        <v>30.527777777777779</v>
      </c>
      <c r="F1653" s="13">
        <v>109.9</v>
      </c>
      <c r="G1653" s="13">
        <f t="shared" si="332"/>
        <v>0.38888888888888751</v>
      </c>
      <c r="H1653" s="13">
        <f t="shared" si="326"/>
        <v>1.3999999999999986</v>
      </c>
      <c r="I1653" s="13">
        <f>'Vehicle Data'!$B$6*'WLTP Calculations'!G1653</f>
        <v>113.82233333333295</v>
      </c>
      <c r="J1653" s="13">
        <f>'Vehicle Data'!$B$6*9.81*'Vehicle Data'!$B$8</f>
        <v>57.42499320000001</v>
      </c>
      <c r="K1653" s="13">
        <f>0.5*(1.225*'Vehicle Data'!B$9*'Vehicle Data'!B$7*'WLTP Calculations'!F1653)</f>
        <v>13.328122500000001</v>
      </c>
      <c r="L1653" s="13">
        <f t="shared" si="333"/>
        <v>0.18457544903333298</v>
      </c>
      <c r="M1653" s="13">
        <f t="shared" si="334"/>
        <v>5.6346782913231372</v>
      </c>
      <c r="N1653" s="13">
        <f t="shared" si="335"/>
        <v>5.6731925550935145</v>
      </c>
      <c r="O1653" s="13">
        <f t="shared" si="327"/>
        <v>981.46231203117804</v>
      </c>
      <c r="P1653" s="13">
        <f t="shared" si="328"/>
        <v>0</v>
      </c>
      <c r="Q1653" s="9">
        <f t="shared" si="336"/>
        <v>321556.66873656231</v>
      </c>
      <c r="R1653" s="9">
        <f t="shared" si="329"/>
        <v>321.5566687365623</v>
      </c>
      <c r="S1653" s="9">
        <f t="shared" si="337"/>
        <v>100445.11563079467</v>
      </c>
      <c r="T1653" s="38">
        <f t="shared" si="330"/>
        <v>100.44511563079466</v>
      </c>
      <c r="U1653" s="38">
        <f t="shared" si="331"/>
        <v>6528.9325160016533</v>
      </c>
      <c r="V1653" s="34"/>
      <c r="W1653" s="34"/>
      <c r="X1653" s="34"/>
      <c r="Y1653" s="34"/>
      <c r="Z1653" s="34"/>
      <c r="AA1653" s="34"/>
      <c r="AB1653" s="34"/>
      <c r="AC1653" s="34"/>
      <c r="AD1653" s="34"/>
      <c r="AE1653" s="34"/>
      <c r="AF1653" s="34"/>
      <c r="AG1653" s="34"/>
    </row>
    <row r="1654" spans="2:33" x14ac:dyDescent="0.75">
      <c r="B1654" s="7" t="s">
        <v>11</v>
      </c>
      <c r="C1654" s="7">
        <v>1650</v>
      </c>
      <c r="D1654" s="7">
        <v>173</v>
      </c>
      <c r="E1654" s="7">
        <f t="shared" si="325"/>
        <v>30.916666666666664</v>
      </c>
      <c r="F1654" s="13">
        <v>111.3</v>
      </c>
      <c r="G1654" s="13">
        <f t="shared" si="332"/>
        <v>0.38888888888888928</v>
      </c>
      <c r="H1654" s="13">
        <f t="shared" si="326"/>
        <v>1.3999999999999986</v>
      </c>
      <c r="I1654" s="13">
        <f>'Vehicle Data'!$B$6*'WLTP Calculations'!G1654</f>
        <v>113.82233333333346</v>
      </c>
      <c r="J1654" s="13">
        <f>'Vehicle Data'!$B$6*9.81*'Vehicle Data'!$B$8</f>
        <v>57.42499320000001</v>
      </c>
      <c r="K1654" s="13">
        <f>0.5*(1.225*'Vehicle Data'!B$9*'Vehicle Data'!B$7*'WLTP Calculations'!F1654)</f>
        <v>13.4979075</v>
      </c>
      <c r="L1654" s="13">
        <f t="shared" si="333"/>
        <v>0.18474523403333348</v>
      </c>
      <c r="M1654" s="13">
        <f t="shared" si="334"/>
        <v>5.7117068188638926</v>
      </c>
      <c r="N1654" s="13">
        <f t="shared" si="335"/>
        <v>5.6230274180046385</v>
      </c>
      <c r="O1654" s="13">
        <f t="shared" si="327"/>
        <v>978.4067707328071</v>
      </c>
      <c r="P1654" s="13">
        <f t="shared" si="328"/>
        <v>0</v>
      </c>
      <c r="Q1654" s="9">
        <f t="shared" si="336"/>
        <v>322535.07550729514</v>
      </c>
      <c r="R1654" s="9">
        <f t="shared" si="329"/>
        <v>322.53507550729512</v>
      </c>
      <c r="S1654" s="9">
        <f t="shared" si="337"/>
        <v>100445.11563079467</v>
      </c>
      <c r="T1654" s="38">
        <f t="shared" si="330"/>
        <v>100.44511563079466</v>
      </c>
      <c r="U1654" s="38">
        <f t="shared" si="331"/>
        <v>6528.9325160016533</v>
      </c>
      <c r="V1654" s="34"/>
      <c r="W1654" s="34"/>
      <c r="X1654" s="34"/>
      <c r="Y1654" s="34"/>
      <c r="Z1654" s="34"/>
      <c r="AA1654" s="34"/>
      <c r="AB1654" s="34"/>
      <c r="AC1654" s="34"/>
      <c r="AD1654" s="34"/>
      <c r="AE1654" s="34"/>
      <c r="AF1654" s="34"/>
      <c r="AG1654" s="34"/>
    </row>
    <row r="1655" spans="2:33" x14ac:dyDescent="0.75">
      <c r="B1655" s="7" t="s">
        <v>11</v>
      </c>
      <c r="C1655" s="7">
        <v>1651</v>
      </c>
      <c r="D1655" s="7">
        <v>174</v>
      </c>
      <c r="E1655" s="7">
        <f t="shared" si="325"/>
        <v>31.305555555555557</v>
      </c>
      <c r="F1655" s="13">
        <v>112.7</v>
      </c>
      <c r="G1655" s="13">
        <f t="shared" si="332"/>
        <v>0.36111111111111249</v>
      </c>
      <c r="H1655" s="13">
        <f t="shared" si="326"/>
        <v>1.3000000000000043</v>
      </c>
      <c r="I1655" s="13">
        <f>'Vehicle Data'!$B$6*'WLTP Calculations'!G1655</f>
        <v>105.69216666666708</v>
      </c>
      <c r="J1655" s="13">
        <f>'Vehicle Data'!$B$6*9.81*'Vehicle Data'!$B$8</f>
        <v>57.42499320000001</v>
      </c>
      <c r="K1655" s="13">
        <f>0.5*(1.225*'Vehicle Data'!B$9*'Vehicle Data'!B$7*'WLTP Calculations'!F1655)</f>
        <v>13.667692500000001</v>
      </c>
      <c r="L1655" s="13">
        <f t="shared" si="333"/>
        <v>0.17678485236666711</v>
      </c>
      <c r="M1655" s="13">
        <f t="shared" si="334"/>
        <v>5.5343480171453843</v>
      </c>
      <c r="N1655" s="13">
        <f t="shared" si="335"/>
        <v>5.3731922830953707</v>
      </c>
      <c r="O1655" s="13">
        <f t="shared" si="327"/>
        <v>940.30864954168987</v>
      </c>
      <c r="P1655" s="13">
        <f t="shared" si="328"/>
        <v>0</v>
      </c>
      <c r="Q1655" s="9">
        <f t="shared" si="336"/>
        <v>323475.38415683684</v>
      </c>
      <c r="R1655" s="9">
        <f t="shared" si="329"/>
        <v>323.47538415683681</v>
      </c>
      <c r="S1655" s="9">
        <f t="shared" si="337"/>
        <v>100445.11563079467</v>
      </c>
      <c r="T1655" s="38">
        <f t="shared" si="330"/>
        <v>100.44511563079466</v>
      </c>
      <c r="U1655" s="38">
        <f t="shared" si="331"/>
        <v>6528.9325160016533</v>
      </c>
      <c r="V1655" s="34"/>
      <c r="W1655" s="34"/>
      <c r="X1655" s="34"/>
      <c r="Y1655" s="34"/>
      <c r="Z1655" s="34"/>
      <c r="AA1655" s="34"/>
      <c r="AB1655" s="34"/>
      <c r="AC1655" s="34"/>
      <c r="AD1655" s="34"/>
      <c r="AE1655" s="34"/>
      <c r="AF1655" s="34"/>
      <c r="AG1655" s="34"/>
    </row>
    <row r="1656" spans="2:33" x14ac:dyDescent="0.75">
      <c r="B1656" s="7" t="s">
        <v>11</v>
      </c>
      <c r="C1656" s="7">
        <v>1652</v>
      </c>
      <c r="D1656" s="7">
        <v>175</v>
      </c>
      <c r="E1656" s="7">
        <f t="shared" si="325"/>
        <v>31.638888888888889</v>
      </c>
      <c r="F1656" s="13">
        <v>113.9</v>
      </c>
      <c r="G1656" s="13">
        <f t="shared" si="332"/>
        <v>0.31944444444444287</v>
      </c>
      <c r="H1656" s="13">
        <f t="shared" si="326"/>
        <v>1.1499999999999986</v>
      </c>
      <c r="I1656" s="13">
        <f>'Vehicle Data'!$B$6*'WLTP Calculations'!G1656</f>
        <v>93.496916666666209</v>
      </c>
      <c r="J1656" s="13">
        <f>'Vehicle Data'!$B$6*9.81*'Vehicle Data'!$B$8</f>
        <v>57.42499320000001</v>
      </c>
      <c r="K1656" s="13">
        <f>0.5*(1.225*'Vehicle Data'!B$9*'Vehicle Data'!B$7*'WLTP Calculations'!F1656)</f>
        <v>13.813222500000002</v>
      </c>
      <c r="L1656" s="13">
        <f t="shared" si="333"/>
        <v>0.16473513236666623</v>
      </c>
      <c r="M1656" s="13">
        <f t="shared" si="334"/>
        <v>5.2120365490453571</v>
      </c>
      <c r="N1656" s="13">
        <f t="shared" si="335"/>
        <v>5.1094783221615652</v>
      </c>
      <c r="O1656" s="13">
        <f t="shared" si="327"/>
        <v>899.26818470043543</v>
      </c>
      <c r="P1656" s="13">
        <f t="shared" si="328"/>
        <v>0</v>
      </c>
      <c r="Q1656" s="9">
        <f t="shared" si="336"/>
        <v>324374.65234153729</v>
      </c>
      <c r="R1656" s="9">
        <f t="shared" si="329"/>
        <v>324.37465234153728</v>
      </c>
      <c r="S1656" s="9">
        <f t="shared" si="337"/>
        <v>100445.11563079467</v>
      </c>
      <c r="T1656" s="38">
        <f t="shared" si="330"/>
        <v>100.44511563079466</v>
      </c>
      <c r="U1656" s="38">
        <f t="shared" si="331"/>
        <v>6528.9325160016533</v>
      </c>
      <c r="V1656" s="34"/>
      <c r="W1656" s="34"/>
      <c r="X1656" s="34"/>
      <c r="Y1656" s="34"/>
      <c r="Z1656" s="34"/>
      <c r="AA1656" s="34"/>
      <c r="AB1656" s="34"/>
      <c r="AC1656" s="34"/>
      <c r="AD1656" s="34"/>
      <c r="AE1656" s="34"/>
      <c r="AF1656" s="34"/>
      <c r="AG1656" s="34"/>
    </row>
    <row r="1657" spans="2:33" x14ac:dyDescent="0.75">
      <c r="B1657" s="7" t="s">
        <v>11</v>
      </c>
      <c r="C1657" s="7">
        <v>1653</v>
      </c>
      <c r="D1657" s="7">
        <v>176</v>
      </c>
      <c r="E1657" s="7">
        <f t="shared" si="325"/>
        <v>31.944444444444443</v>
      </c>
      <c r="F1657" s="13">
        <v>115</v>
      </c>
      <c r="G1657" s="13">
        <f t="shared" si="332"/>
        <v>0.29166666666666607</v>
      </c>
      <c r="H1657" s="13">
        <f t="shared" si="326"/>
        <v>1.0499999999999972</v>
      </c>
      <c r="I1657" s="13">
        <f>'Vehicle Data'!$B$6*'WLTP Calculations'!G1657</f>
        <v>85.36674999999984</v>
      </c>
      <c r="J1657" s="13">
        <f>'Vehicle Data'!$B$6*9.81*'Vehicle Data'!$B$8</f>
        <v>57.42499320000001</v>
      </c>
      <c r="K1657" s="13">
        <f>0.5*(1.225*'Vehicle Data'!B$9*'Vehicle Data'!B$7*'WLTP Calculations'!F1657)</f>
        <v>13.946625000000001</v>
      </c>
      <c r="L1657" s="13">
        <f t="shared" si="333"/>
        <v>0.15673836819999987</v>
      </c>
      <c r="M1657" s="13">
        <f t="shared" si="334"/>
        <v>5.0069200952777733</v>
      </c>
      <c r="N1657" s="13">
        <f t="shared" si="335"/>
        <v>4.8341641603055541</v>
      </c>
      <c r="O1657" s="13">
        <f t="shared" si="327"/>
        <v>855.64705637408304</v>
      </c>
      <c r="P1657" s="13">
        <f t="shared" si="328"/>
        <v>0</v>
      </c>
      <c r="Q1657" s="9">
        <f t="shared" si="336"/>
        <v>325230.29939791135</v>
      </c>
      <c r="R1657" s="9">
        <f t="shared" si="329"/>
        <v>325.23029939791138</v>
      </c>
      <c r="S1657" s="9">
        <f t="shared" si="337"/>
        <v>100445.11563079467</v>
      </c>
      <c r="T1657" s="38">
        <f t="shared" si="330"/>
        <v>100.44511563079466</v>
      </c>
      <c r="U1657" s="38">
        <f t="shared" si="331"/>
        <v>6528.9325160016533</v>
      </c>
      <c r="V1657" s="34"/>
      <c r="W1657" s="34"/>
      <c r="X1657" s="34"/>
      <c r="Y1657" s="34"/>
      <c r="Z1657" s="34"/>
      <c r="AA1657" s="34"/>
      <c r="AB1657" s="34"/>
      <c r="AC1657" s="34"/>
      <c r="AD1657" s="34"/>
      <c r="AE1657" s="34"/>
      <c r="AF1657" s="34"/>
      <c r="AG1657" s="34"/>
    </row>
    <row r="1658" spans="2:33" x14ac:dyDescent="0.75">
      <c r="B1658" s="7" t="s">
        <v>11</v>
      </c>
      <c r="C1658" s="7">
        <v>1654</v>
      </c>
      <c r="D1658" s="7">
        <v>177</v>
      </c>
      <c r="E1658" s="7">
        <f t="shared" si="325"/>
        <v>32.222222222222221</v>
      </c>
      <c r="F1658" s="13">
        <v>116</v>
      </c>
      <c r="G1658" s="13">
        <f t="shared" si="332"/>
        <v>0.25</v>
      </c>
      <c r="H1658" s="13">
        <f t="shared" si="326"/>
        <v>0.89999999999999858</v>
      </c>
      <c r="I1658" s="13">
        <f>'Vehicle Data'!$B$6*'WLTP Calculations'!G1658</f>
        <v>73.171500000000009</v>
      </c>
      <c r="J1658" s="13">
        <f>'Vehicle Data'!$B$6*9.81*'Vehicle Data'!$B$8</f>
        <v>57.42499320000001</v>
      </c>
      <c r="K1658" s="13">
        <f>0.5*(1.225*'Vehicle Data'!B$9*'Vehicle Data'!B$7*'WLTP Calculations'!F1658)</f>
        <v>14.067900000000002</v>
      </c>
      <c r="L1658" s="13">
        <f t="shared" si="333"/>
        <v>0.14466439320000005</v>
      </c>
      <c r="M1658" s="13">
        <f t="shared" si="334"/>
        <v>4.6614082253333349</v>
      </c>
      <c r="N1658" s="13">
        <f t="shared" si="335"/>
        <v>4.5471665564296266</v>
      </c>
      <c r="O1658" s="13">
        <f t="shared" si="327"/>
        <v>809.39564704447355</v>
      </c>
      <c r="P1658" s="13">
        <f t="shared" si="328"/>
        <v>0</v>
      </c>
      <c r="Q1658" s="9">
        <f t="shared" si="336"/>
        <v>326039.69504495582</v>
      </c>
      <c r="R1658" s="9">
        <f t="shared" si="329"/>
        <v>326.03969504495581</v>
      </c>
      <c r="S1658" s="9">
        <f t="shared" si="337"/>
        <v>100445.11563079467</v>
      </c>
      <c r="T1658" s="38">
        <f t="shared" si="330"/>
        <v>100.44511563079466</v>
      </c>
      <c r="U1658" s="38">
        <f t="shared" si="331"/>
        <v>6528.9325160016533</v>
      </c>
      <c r="V1658" s="34"/>
      <c r="W1658" s="34"/>
      <c r="X1658" s="34"/>
      <c r="Y1658" s="34"/>
      <c r="Z1658" s="34"/>
      <c r="AA1658" s="34"/>
      <c r="AB1658" s="34"/>
      <c r="AC1658" s="34"/>
      <c r="AD1658" s="34"/>
      <c r="AE1658" s="34"/>
      <c r="AF1658" s="34"/>
      <c r="AG1658" s="34"/>
    </row>
    <row r="1659" spans="2:33" x14ac:dyDescent="0.75">
      <c r="B1659" s="7" t="s">
        <v>11</v>
      </c>
      <c r="C1659" s="7">
        <v>1655</v>
      </c>
      <c r="D1659" s="7">
        <v>178</v>
      </c>
      <c r="E1659" s="7">
        <f t="shared" si="325"/>
        <v>32.444444444444443</v>
      </c>
      <c r="F1659" s="13">
        <v>116.8</v>
      </c>
      <c r="G1659" s="13">
        <f t="shared" si="332"/>
        <v>0.22222222222222143</v>
      </c>
      <c r="H1659" s="13">
        <f t="shared" si="326"/>
        <v>0.79999999999999716</v>
      </c>
      <c r="I1659" s="13">
        <f>'Vehicle Data'!$B$6*'WLTP Calculations'!G1659</f>
        <v>65.041333333333114</v>
      </c>
      <c r="J1659" s="13">
        <f>'Vehicle Data'!$B$6*9.81*'Vehicle Data'!$B$8</f>
        <v>57.42499320000001</v>
      </c>
      <c r="K1659" s="13">
        <f>0.5*(1.225*'Vehicle Data'!B$9*'Vehicle Data'!B$7*'WLTP Calculations'!F1659)</f>
        <v>14.16492</v>
      </c>
      <c r="L1659" s="13">
        <f t="shared" si="333"/>
        <v>0.13663124653333314</v>
      </c>
      <c r="M1659" s="13">
        <f t="shared" si="334"/>
        <v>4.4329248875259193</v>
      </c>
      <c r="N1659" s="13">
        <f t="shared" si="335"/>
        <v>4.4496907971407511</v>
      </c>
      <c r="O1659" s="13">
        <f t="shared" si="327"/>
        <v>796.49465268819449</v>
      </c>
      <c r="P1659" s="13">
        <f t="shared" si="328"/>
        <v>0</v>
      </c>
      <c r="Q1659" s="9">
        <f t="shared" si="336"/>
        <v>326836.18969764403</v>
      </c>
      <c r="R1659" s="9">
        <f t="shared" si="329"/>
        <v>326.83618969764404</v>
      </c>
      <c r="S1659" s="9">
        <f t="shared" si="337"/>
        <v>100445.11563079467</v>
      </c>
      <c r="T1659" s="38">
        <f t="shared" si="330"/>
        <v>100.44511563079466</v>
      </c>
      <c r="U1659" s="38">
        <f t="shared" si="331"/>
        <v>6528.9325160016533</v>
      </c>
      <c r="V1659" s="34"/>
      <c r="W1659" s="34"/>
      <c r="X1659" s="34"/>
      <c r="Y1659" s="34"/>
      <c r="Z1659" s="34"/>
      <c r="AA1659" s="34"/>
      <c r="AB1659" s="34"/>
      <c r="AC1659" s="34"/>
      <c r="AD1659" s="34"/>
      <c r="AE1659" s="34"/>
      <c r="AF1659" s="34"/>
      <c r="AG1659" s="34"/>
    </row>
    <row r="1660" spans="2:33" x14ac:dyDescent="0.75">
      <c r="B1660" s="7" t="s">
        <v>11</v>
      </c>
      <c r="C1660" s="7">
        <v>1656</v>
      </c>
      <c r="D1660" s="7">
        <v>179</v>
      </c>
      <c r="E1660" s="7">
        <f t="shared" si="325"/>
        <v>32.666666666666664</v>
      </c>
      <c r="F1660" s="13">
        <v>117.6</v>
      </c>
      <c r="G1660" s="13">
        <f t="shared" si="332"/>
        <v>0.22222222222222499</v>
      </c>
      <c r="H1660" s="13">
        <f t="shared" si="326"/>
        <v>0.80000000000000426</v>
      </c>
      <c r="I1660" s="13">
        <f>'Vehicle Data'!$B$6*'WLTP Calculations'!G1660</f>
        <v>65.041333333334151</v>
      </c>
      <c r="J1660" s="13">
        <f>'Vehicle Data'!$B$6*9.81*'Vehicle Data'!$B$8</f>
        <v>57.42499320000001</v>
      </c>
      <c r="K1660" s="13">
        <f>0.5*(1.225*'Vehicle Data'!B$9*'Vehicle Data'!B$7*'WLTP Calculations'!F1660)</f>
        <v>14.261940000000001</v>
      </c>
      <c r="L1660" s="13">
        <f t="shared" si="333"/>
        <v>0.13672826653333417</v>
      </c>
      <c r="M1660" s="13">
        <f t="shared" si="334"/>
        <v>4.4664567067555829</v>
      </c>
      <c r="N1660" s="13">
        <f t="shared" si="335"/>
        <v>4.4832441763703983</v>
      </c>
      <c r="O1660" s="13">
        <f t="shared" si="327"/>
        <v>806.98395174667166</v>
      </c>
      <c r="P1660" s="13">
        <f t="shared" si="328"/>
        <v>0</v>
      </c>
      <c r="Q1660" s="9">
        <f t="shared" si="336"/>
        <v>327643.17364939069</v>
      </c>
      <c r="R1660" s="9">
        <f t="shared" si="329"/>
        <v>327.64317364939069</v>
      </c>
      <c r="S1660" s="9">
        <f t="shared" si="337"/>
        <v>100445.11563079467</v>
      </c>
      <c r="T1660" s="38">
        <f t="shared" si="330"/>
        <v>100.44511563079466</v>
      </c>
      <c r="U1660" s="38">
        <f t="shared" si="331"/>
        <v>6528.9325160016533</v>
      </c>
      <c r="V1660" s="34"/>
      <c r="W1660" s="34"/>
      <c r="X1660" s="34"/>
      <c r="Y1660" s="34"/>
      <c r="Z1660" s="34"/>
      <c r="AA1660" s="34"/>
      <c r="AB1660" s="34"/>
      <c r="AC1660" s="34"/>
      <c r="AD1660" s="34"/>
      <c r="AE1660" s="34"/>
      <c r="AF1660" s="34"/>
      <c r="AG1660" s="34"/>
    </row>
    <row r="1661" spans="2:33" x14ac:dyDescent="0.75">
      <c r="B1661" s="7" t="s">
        <v>11</v>
      </c>
      <c r="C1661" s="7">
        <v>1657</v>
      </c>
      <c r="D1661" s="7">
        <v>180</v>
      </c>
      <c r="E1661" s="7">
        <f t="shared" si="325"/>
        <v>32.888888888888893</v>
      </c>
      <c r="F1661" s="13">
        <v>118.4</v>
      </c>
      <c r="G1661" s="13">
        <f t="shared" si="332"/>
        <v>0.22222222222222499</v>
      </c>
      <c r="H1661" s="13">
        <f t="shared" si="326"/>
        <v>0.80000000000000426</v>
      </c>
      <c r="I1661" s="13">
        <f>'Vehicle Data'!$B$6*'WLTP Calculations'!G1661</f>
        <v>65.041333333334151</v>
      </c>
      <c r="J1661" s="13">
        <f>'Vehicle Data'!$B$6*9.81*'Vehicle Data'!$B$8</f>
        <v>57.42499320000001</v>
      </c>
      <c r="K1661" s="13">
        <f>0.5*(1.225*'Vehicle Data'!B$9*'Vehicle Data'!B$7*'WLTP Calculations'!F1661)</f>
        <v>14.358960000000002</v>
      </c>
      <c r="L1661" s="13">
        <f t="shared" si="333"/>
        <v>0.13682528653333415</v>
      </c>
      <c r="M1661" s="13">
        <f t="shared" si="334"/>
        <v>4.5000316459852128</v>
      </c>
      <c r="N1661" s="13">
        <f t="shared" si="335"/>
        <v>4.5168406756000108</v>
      </c>
      <c r="O1661" s="13">
        <f t="shared" si="327"/>
        <v>817.54816228360198</v>
      </c>
      <c r="P1661" s="13">
        <f t="shared" si="328"/>
        <v>0</v>
      </c>
      <c r="Q1661" s="9">
        <f t="shared" si="336"/>
        <v>328460.7218116743</v>
      </c>
      <c r="R1661" s="9">
        <f t="shared" si="329"/>
        <v>328.46072181167432</v>
      </c>
      <c r="S1661" s="9">
        <f t="shared" si="337"/>
        <v>100445.11563079467</v>
      </c>
      <c r="T1661" s="38">
        <f t="shared" si="330"/>
        <v>100.44511563079466</v>
      </c>
      <c r="U1661" s="38">
        <f t="shared" si="331"/>
        <v>6528.9325160016533</v>
      </c>
      <c r="V1661" s="34"/>
      <c r="W1661" s="34"/>
      <c r="X1661" s="34"/>
      <c r="Y1661" s="34"/>
      <c r="Z1661" s="34"/>
      <c r="AA1661" s="34"/>
      <c r="AB1661" s="34"/>
      <c r="AC1661" s="34"/>
      <c r="AD1661" s="34"/>
      <c r="AE1661" s="34"/>
      <c r="AF1661" s="34"/>
      <c r="AG1661" s="34"/>
    </row>
    <row r="1662" spans="2:33" x14ac:dyDescent="0.75">
      <c r="B1662" s="7" t="s">
        <v>11</v>
      </c>
      <c r="C1662" s="7">
        <v>1658</v>
      </c>
      <c r="D1662" s="7">
        <v>181</v>
      </c>
      <c r="E1662" s="7">
        <f t="shared" si="325"/>
        <v>33.111111111111114</v>
      </c>
      <c r="F1662" s="13">
        <v>119.2</v>
      </c>
      <c r="G1662" s="13">
        <f t="shared" si="332"/>
        <v>0.22222222222222143</v>
      </c>
      <c r="H1662" s="13">
        <f t="shared" si="326"/>
        <v>0.79999999999999716</v>
      </c>
      <c r="I1662" s="13">
        <f>'Vehicle Data'!$B$6*'WLTP Calculations'!G1662</f>
        <v>65.041333333333114</v>
      </c>
      <c r="J1662" s="13">
        <f>'Vehicle Data'!$B$6*9.81*'Vehicle Data'!$B$8</f>
        <v>57.42499320000001</v>
      </c>
      <c r="K1662" s="13">
        <f>0.5*(1.225*'Vehicle Data'!B$9*'Vehicle Data'!B$7*'WLTP Calculations'!F1662)</f>
        <v>14.455980000000002</v>
      </c>
      <c r="L1662" s="13">
        <f t="shared" si="333"/>
        <v>0.13692230653333315</v>
      </c>
      <c r="M1662" s="13">
        <f t="shared" si="334"/>
        <v>4.5336497052148088</v>
      </c>
      <c r="N1662" s="13">
        <f t="shared" si="335"/>
        <v>4.5504802948296232</v>
      </c>
      <c r="O1662" s="13">
        <f t="shared" si="327"/>
        <v>828.18741365899143</v>
      </c>
      <c r="P1662" s="13">
        <f t="shared" si="328"/>
        <v>0</v>
      </c>
      <c r="Q1662" s="9">
        <f t="shared" si="336"/>
        <v>329288.90922533331</v>
      </c>
      <c r="R1662" s="9">
        <f t="shared" si="329"/>
        <v>329.28890922533333</v>
      </c>
      <c r="S1662" s="9">
        <f t="shared" si="337"/>
        <v>100445.11563079467</v>
      </c>
      <c r="T1662" s="38">
        <f t="shared" si="330"/>
        <v>100.44511563079466</v>
      </c>
      <c r="U1662" s="38">
        <f t="shared" si="331"/>
        <v>6528.9325160016533</v>
      </c>
      <c r="V1662" s="34"/>
      <c r="W1662" s="34"/>
      <c r="X1662" s="34"/>
      <c r="Y1662" s="34"/>
      <c r="Z1662" s="34"/>
      <c r="AA1662" s="34"/>
      <c r="AB1662" s="34"/>
      <c r="AC1662" s="34"/>
      <c r="AD1662" s="34"/>
      <c r="AE1662" s="34"/>
      <c r="AF1662" s="34"/>
      <c r="AG1662" s="34"/>
    </row>
    <row r="1663" spans="2:33" x14ac:dyDescent="0.75">
      <c r="B1663" s="7" t="s">
        <v>11</v>
      </c>
      <c r="C1663" s="7">
        <v>1659</v>
      </c>
      <c r="D1663" s="7">
        <v>182</v>
      </c>
      <c r="E1663" s="7">
        <f t="shared" si="325"/>
        <v>33.333333333333336</v>
      </c>
      <c r="F1663" s="13">
        <v>120</v>
      </c>
      <c r="G1663" s="13">
        <f t="shared" si="332"/>
        <v>0.22222222222222143</v>
      </c>
      <c r="H1663" s="13">
        <f t="shared" si="326"/>
        <v>0.79999999999999716</v>
      </c>
      <c r="I1663" s="13">
        <f>'Vehicle Data'!$B$6*'WLTP Calculations'!G1663</f>
        <v>65.041333333333114</v>
      </c>
      <c r="J1663" s="13">
        <f>'Vehicle Data'!$B$6*9.81*'Vehicle Data'!$B$8</f>
        <v>57.42499320000001</v>
      </c>
      <c r="K1663" s="13">
        <f>0.5*(1.225*'Vehicle Data'!B$9*'Vehicle Data'!B$7*'WLTP Calculations'!F1663)</f>
        <v>14.553000000000001</v>
      </c>
      <c r="L1663" s="13">
        <f t="shared" si="333"/>
        <v>0.13701932653333312</v>
      </c>
      <c r="M1663" s="13">
        <f t="shared" si="334"/>
        <v>4.5673108844444377</v>
      </c>
      <c r="N1663" s="13">
        <f t="shared" si="335"/>
        <v>4.5841630340592534</v>
      </c>
      <c r="O1663" s="13">
        <f t="shared" si="327"/>
        <v>838.90183523284338</v>
      </c>
      <c r="P1663" s="13">
        <f t="shared" si="328"/>
        <v>0</v>
      </c>
      <c r="Q1663" s="9">
        <f t="shared" si="336"/>
        <v>330127.81106056616</v>
      </c>
      <c r="R1663" s="9">
        <f t="shared" si="329"/>
        <v>330.12781106056616</v>
      </c>
      <c r="S1663" s="9">
        <f t="shared" si="337"/>
        <v>100445.11563079467</v>
      </c>
      <c r="T1663" s="38">
        <f t="shared" si="330"/>
        <v>100.44511563079466</v>
      </c>
      <c r="U1663" s="38">
        <f t="shared" si="331"/>
        <v>6528.9325160016533</v>
      </c>
      <c r="V1663" s="34"/>
      <c r="W1663" s="34"/>
      <c r="X1663" s="34"/>
      <c r="Y1663" s="34"/>
      <c r="Z1663" s="34"/>
      <c r="AA1663" s="34"/>
      <c r="AB1663" s="34"/>
      <c r="AC1663" s="34"/>
      <c r="AD1663" s="34"/>
      <c r="AE1663" s="34"/>
      <c r="AF1663" s="34"/>
      <c r="AG1663" s="34"/>
    </row>
    <row r="1664" spans="2:33" x14ac:dyDescent="0.75">
      <c r="B1664" s="7" t="s">
        <v>11</v>
      </c>
      <c r="C1664" s="7">
        <v>1660</v>
      </c>
      <c r="D1664" s="7">
        <v>183</v>
      </c>
      <c r="E1664" s="7">
        <f t="shared" si="325"/>
        <v>33.555555555555557</v>
      </c>
      <c r="F1664" s="13">
        <v>120.8</v>
      </c>
      <c r="G1664" s="13">
        <f t="shared" si="332"/>
        <v>0.22222222222222143</v>
      </c>
      <c r="H1664" s="13">
        <f t="shared" si="326"/>
        <v>0.79999999999999716</v>
      </c>
      <c r="I1664" s="13">
        <f>'Vehicle Data'!$B$6*'WLTP Calculations'!G1664</f>
        <v>65.041333333333114</v>
      </c>
      <c r="J1664" s="13">
        <f>'Vehicle Data'!$B$6*9.81*'Vehicle Data'!$B$8</f>
        <v>57.42499320000001</v>
      </c>
      <c r="K1664" s="13">
        <f>0.5*(1.225*'Vehicle Data'!B$9*'Vehicle Data'!B$7*'WLTP Calculations'!F1664)</f>
        <v>14.650020000000001</v>
      </c>
      <c r="L1664" s="13">
        <f t="shared" si="333"/>
        <v>0.13711634653333316</v>
      </c>
      <c r="M1664" s="13">
        <f t="shared" si="334"/>
        <v>4.6010151836740683</v>
      </c>
      <c r="N1664" s="13">
        <f t="shared" si="335"/>
        <v>4.5492341525481397</v>
      </c>
      <c r="O1664" s="13">
        <f t="shared" si="327"/>
        <v>837.05908406885771</v>
      </c>
      <c r="P1664" s="13">
        <f t="shared" si="328"/>
        <v>0</v>
      </c>
      <c r="Q1664" s="9">
        <f t="shared" si="336"/>
        <v>330964.87014463503</v>
      </c>
      <c r="R1664" s="9">
        <f t="shared" si="329"/>
        <v>330.96487014463503</v>
      </c>
      <c r="S1664" s="9">
        <f t="shared" si="337"/>
        <v>100445.11563079467</v>
      </c>
      <c r="T1664" s="38">
        <f t="shared" si="330"/>
        <v>100.44511563079466</v>
      </c>
      <c r="U1664" s="38">
        <f t="shared" si="331"/>
        <v>6528.9325160016533</v>
      </c>
      <c r="V1664" s="34"/>
      <c r="W1664" s="34"/>
      <c r="X1664" s="34"/>
      <c r="Y1664" s="34"/>
      <c r="Z1664" s="34"/>
      <c r="AA1664" s="34"/>
      <c r="AB1664" s="34"/>
      <c r="AC1664" s="34"/>
      <c r="AD1664" s="34"/>
      <c r="AE1664" s="34"/>
      <c r="AF1664" s="34"/>
      <c r="AG1664" s="34"/>
    </row>
    <row r="1665" spans="2:33" x14ac:dyDescent="0.75">
      <c r="B1665" s="7" t="s">
        <v>11</v>
      </c>
      <c r="C1665" s="7">
        <v>1661</v>
      </c>
      <c r="D1665" s="7">
        <v>184</v>
      </c>
      <c r="E1665" s="7">
        <f t="shared" si="325"/>
        <v>33.777777777777779</v>
      </c>
      <c r="F1665" s="13">
        <v>121.6</v>
      </c>
      <c r="G1665" s="13">
        <f t="shared" si="332"/>
        <v>0.20833333333333215</v>
      </c>
      <c r="H1665" s="13">
        <f t="shared" si="326"/>
        <v>0.75</v>
      </c>
      <c r="I1665" s="13">
        <f>'Vehicle Data'!$B$6*'WLTP Calculations'!G1665</f>
        <v>60.976249999999659</v>
      </c>
      <c r="J1665" s="13">
        <f>'Vehicle Data'!$B$6*9.81*'Vehicle Data'!$B$8</f>
        <v>57.42499320000001</v>
      </c>
      <c r="K1665" s="13">
        <f>0.5*(1.225*'Vehicle Data'!B$9*'Vehicle Data'!B$7*'WLTP Calculations'!F1665)</f>
        <v>14.74704</v>
      </c>
      <c r="L1665" s="13">
        <f t="shared" si="333"/>
        <v>0.13314828319999966</v>
      </c>
      <c r="M1665" s="13">
        <f t="shared" si="334"/>
        <v>4.4974531214222111</v>
      </c>
      <c r="N1665" s="13">
        <f t="shared" si="335"/>
        <v>4.5118400868374886</v>
      </c>
      <c r="O1665" s="13">
        <f t="shared" si="327"/>
        <v>834.69041606493545</v>
      </c>
      <c r="P1665" s="13">
        <f t="shared" si="328"/>
        <v>0</v>
      </c>
      <c r="Q1665" s="9">
        <f t="shared" si="336"/>
        <v>331799.56056069996</v>
      </c>
      <c r="R1665" s="9">
        <f t="shared" si="329"/>
        <v>331.79956056069994</v>
      </c>
      <c r="S1665" s="9">
        <f t="shared" si="337"/>
        <v>100445.11563079467</v>
      </c>
      <c r="T1665" s="38">
        <f t="shared" si="330"/>
        <v>100.44511563079466</v>
      </c>
      <c r="U1665" s="38">
        <f t="shared" si="331"/>
        <v>6528.9325160016533</v>
      </c>
      <c r="V1665" s="34"/>
      <c r="W1665" s="34"/>
      <c r="X1665" s="34"/>
      <c r="Y1665" s="34"/>
      <c r="Z1665" s="34"/>
      <c r="AA1665" s="34"/>
      <c r="AB1665" s="34"/>
      <c r="AC1665" s="34"/>
      <c r="AD1665" s="34"/>
      <c r="AE1665" s="34"/>
      <c r="AF1665" s="34"/>
      <c r="AG1665" s="34"/>
    </row>
    <row r="1666" spans="2:33" x14ac:dyDescent="0.75">
      <c r="B1666" s="7" t="s">
        <v>11</v>
      </c>
      <c r="C1666" s="7">
        <v>1662</v>
      </c>
      <c r="D1666" s="7">
        <v>185</v>
      </c>
      <c r="E1666" s="7">
        <f t="shared" si="325"/>
        <v>33.972222222222221</v>
      </c>
      <c r="F1666" s="13">
        <v>122.3</v>
      </c>
      <c r="G1666" s="13">
        <f t="shared" si="332"/>
        <v>0.20833333333333215</v>
      </c>
      <c r="H1666" s="13">
        <f t="shared" si="326"/>
        <v>0.75</v>
      </c>
      <c r="I1666" s="13">
        <f>'Vehicle Data'!$B$6*'WLTP Calculations'!G1666</f>
        <v>60.976249999999659</v>
      </c>
      <c r="J1666" s="13">
        <f>'Vehicle Data'!$B$6*9.81*'Vehicle Data'!$B$8</f>
        <v>57.42499320000001</v>
      </c>
      <c r="K1666" s="13">
        <f>0.5*(1.225*'Vehicle Data'!B$9*'Vehicle Data'!B$7*'WLTP Calculations'!F1666)</f>
        <v>14.831932500000001</v>
      </c>
      <c r="L1666" s="13">
        <f t="shared" si="333"/>
        <v>0.13323317569999965</v>
      </c>
      <c r="M1666" s="13">
        <f t="shared" si="334"/>
        <v>4.5262270522527661</v>
      </c>
      <c r="N1666" s="13">
        <f t="shared" si="335"/>
        <v>4.5426895109416554</v>
      </c>
      <c r="O1666" s="13">
        <f t="shared" si="327"/>
        <v>844.94024903514787</v>
      </c>
      <c r="P1666" s="13">
        <f t="shared" si="328"/>
        <v>0</v>
      </c>
      <c r="Q1666" s="9">
        <f t="shared" si="336"/>
        <v>332644.50080973509</v>
      </c>
      <c r="R1666" s="9">
        <f t="shared" si="329"/>
        <v>332.64450080973512</v>
      </c>
      <c r="S1666" s="9">
        <f t="shared" si="337"/>
        <v>100445.11563079467</v>
      </c>
      <c r="T1666" s="38">
        <f t="shared" si="330"/>
        <v>100.44511563079466</v>
      </c>
      <c r="U1666" s="38">
        <f t="shared" si="331"/>
        <v>6528.9325160016533</v>
      </c>
      <c r="V1666" s="34"/>
      <c r="W1666" s="34"/>
      <c r="X1666" s="34"/>
      <c r="Y1666" s="34"/>
      <c r="Z1666" s="34"/>
      <c r="AA1666" s="34"/>
      <c r="AB1666" s="34"/>
      <c r="AC1666" s="34"/>
      <c r="AD1666" s="34"/>
      <c r="AE1666" s="34"/>
      <c r="AF1666" s="34"/>
      <c r="AG1666" s="34"/>
    </row>
    <row r="1667" spans="2:33" x14ac:dyDescent="0.75">
      <c r="B1667" s="7" t="s">
        <v>11</v>
      </c>
      <c r="C1667" s="7">
        <v>1663</v>
      </c>
      <c r="D1667" s="7">
        <v>186</v>
      </c>
      <c r="E1667" s="7">
        <f t="shared" si="325"/>
        <v>34.194444444444443</v>
      </c>
      <c r="F1667" s="13">
        <v>123.1</v>
      </c>
      <c r="G1667" s="13">
        <f t="shared" si="332"/>
        <v>0.20833333333333215</v>
      </c>
      <c r="H1667" s="13">
        <f t="shared" si="326"/>
        <v>0.75</v>
      </c>
      <c r="I1667" s="13">
        <f>'Vehicle Data'!$B$6*'WLTP Calculations'!G1667</f>
        <v>60.976249999999659</v>
      </c>
      <c r="J1667" s="13">
        <f>'Vehicle Data'!$B$6*9.81*'Vehicle Data'!$B$8</f>
        <v>57.42499320000001</v>
      </c>
      <c r="K1667" s="13">
        <f>0.5*(1.225*'Vehicle Data'!B$9*'Vehicle Data'!B$7*'WLTP Calculations'!F1667)</f>
        <v>14.928952499999999</v>
      </c>
      <c r="L1667" s="13">
        <f t="shared" si="333"/>
        <v>0.13333019569999968</v>
      </c>
      <c r="M1667" s="13">
        <f t="shared" si="334"/>
        <v>4.5591519696305447</v>
      </c>
      <c r="N1667" s="13">
        <f t="shared" si="335"/>
        <v>4.4337806078467619</v>
      </c>
      <c r="O1667" s="13">
        <f t="shared" si="327"/>
        <v>829.1169736673445</v>
      </c>
      <c r="P1667" s="13">
        <f t="shared" si="328"/>
        <v>0</v>
      </c>
      <c r="Q1667" s="9">
        <f t="shared" si="336"/>
        <v>333473.61778340244</v>
      </c>
      <c r="R1667" s="9">
        <f t="shared" si="329"/>
        <v>333.47361778340246</v>
      </c>
      <c r="S1667" s="9">
        <f t="shared" si="337"/>
        <v>100445.11563079467</v>
      </c>
      <c r="T1667" s="38">
        <f t="shared" si="330"/>
        <v>100.44511563079466</v>
      </c>
      <c r="U1667" s="38">
        <f t="shared" si="331"/>
        <v>6528.9325160016533</v>
      </c>
      <c r="V1667" s="34"/>
      <c r="W1667" s="34"/>
      <c r="X1667" s="34"/>
      <c r="Y1667" s="34"/>
      <c r="Z1667" s="34"/>
      <c r="AA1667" s="34"/>
      <c r="AB1667" s="34"/>
      <c r="AC1667" s="34"/>
      <c r="AD1667" s="34"/>
      <c r="AE1667" s="34"/>
      <c r="AF1667" s="34"/>
      <c r="AG1667" s="34"/>
    </row>
    <row r="1668" spans="2:33" x14ac:dyDescent="0.75">
      <c r="B1668" s="7" t="s">
        <v>11</v>
      </c>
      <c r="C1668" s="7">
        <v>1664</v>
      </c>
      <c r="D1668" s="7">
        <v>187</v>
      </c>
      <c r="E1668" s="7">
        <f t="shared" ref="E1668:E1731" si="338">F1668/3.6</f>
        <v>34.388888888888886</v>
      </c>
      <c r="F1668" s="13">
        <v>123.8</v>
      </c>
      <c r="G1668" s="13">
        <f t="shared" si="332"/>
        <v>0.18055555555555713</v>
      </c>
      <c r="H1668" s="13">
        <f t="shared" si="326"/>
        <v>0.65000000000000568</v>
      </c>
      <c r="I1668" s="13">
        <f>'Vehicle Data'!$B$6*'WLTP Calculations'!G1668</f>
        <v>52.846083333333802</v>
      </c>
      <c r="J1668" s="13">
        <f>'Vehicle Data'!$B$6*9.81*'Vehicle Data'!$B$8</f>
        <v>57.42499320000001</v>
      </c>
      <c r="K1668" s="13">
        <f>0.5*(1.225*'Vehicle Data'!B$9*'Vehicle Data'!B$7*'WLTP Calculations'!F1668)</f>
        <v>15.013845</v>
      </c>
      <c r="L1668" s="13">
        <f t="shared" si="333"/>
        <v>0.12528492153333382</v>
      </c>
      <c r="M1668" s="13">
        <f t="shared" si="334"/>
        <v>4.308409246062979</v>
      </c>
      <c r="N1668" s="13">
        <f t="shared" si="335"/>
        <v>4.249871267209274</v>
      </c>
      <c r="O1668" s="13">
        <f t="shared" si="327"/>
        <v>798.97579823534352</v>
      </c>
      <c r="P1668" s="13">
        <f t="shared" si="328"/>
        <v>0</v>
      </c>
      <c r="Q1668" s="9">
        <f t="shared" si="336"/>
        <v>334272.59358163778</v>
      </c>
      <c r="R1668" s="9">
        <f t="shared" si="329"/>
        <v>334.27259358163775</v>
      </c>
      <c r="S1668" s="9">
        <f t="shared" si="337"/>
        <v>100445.11563079467</v>
      </c>
      <c r="T1668" s="38">
        <f t="shared" si="330"/>
        <v>100.44511563079466</v>
      </c>
      <c r="U1668" s="38">
        <f t="shared" si="331"/>
        <v>6528.9325160016533</v>
      </c>
      <c r="V1668" s="34"/>
      <c r="W1668" s="34"/>
      <c r="X1668" s="34"/>
      <c r="Y1668" s="34"/>
      <c r="Z1668" s="34"/>
      <c r="AA1668" s="34"/>
      <c r="AB1668" s="34"/>
      <c r="AC1668" s="34"/>
      <c r="AD1668" s="34"/>
      <c r="AE1668" s="34"/>
      <c r="AF1668" s="34"/>
      <c r="AG1668" s="34"/>
    </row>
    <row r="1669" spans="2:33" x14ac:dyDescent="0.75">
      <c r="B1669" s="7" t="s">
        <v>11</v>
      </c>
      <c r="C1669" s="7">
        <v>1665</v>
      </c>
      <c r="D1669" s="7">
        <v>188</v>
      </c>
      <c r="E1669" s="7">
        <f t="shared" si="338"/>
        <v>34.555555555555557</v>
      </c>
      <c r="F1669" s="13">
        <v>124.4</v>
      </c>
      <c r="G1669" s="13">
        <f t="shared" si="332"/>
        <v>0.16666666666666785</v>
      </c>
      <c r="H1669" s="13">
        <f t="shared" ref="H1669:H1732" si="339">($F1670-$F1668)/2</f>
        <v>0.60000000000000142</v>
      </c>
      <c r="I1669" s="13">
        <f>'Vehicle Data'!$B$6*'WLTP Calculations'!G1669</f>
        <v>48.781000000000354</v>
      </c>
      <c r="J1669" s="13">
        <f>'Vehicle Data'!$B$6*9.81*'Vehicle Data'!$B$8</f>
        <v>57.42499320000001</v>
      </c>
      <c r="K1669" s="13">
        <f>0.5*(1.225*'Vehicle Data'!B$9*'Vehicle Data'!B$7*'WLTP Calculations'!F1669)</f>
        <v>15.086610000000002</v>
      </c>
      <c r="L1669" s="13">
        <f t="shared" si="333"/>
        <v>0.12129260320000038</v>
      </c>
      <c r="M1669" s="13">
        <f t="shared" si="334"/>
        <v>4.191333288355569</v>
      </c>
      <c r="N1669" s="13">
        <f t="shared" si="335"/>
        <v>4.0615555596870463</v>
      </c>
      <c r="O1669" s="13">
        <f t="shared" ref="O1669:O1732" si="340">IF((M1669 + M1670) / 2 &gt; 0, ((M1669 + M1670) / 2) * D1670, 0)</f>
        <v>767.63400078085169</v>
      </c>
      <c r="P1669" s="13">
        <f t="shared" ref="P1669:P1732" si="341">IF((M1669 + M1670) / 2 &lt; 0, ((M1669 + M1670) / 2) * D1670, 0)</f>
        <v>0</v>
      </c>
      <c r="Q1669" s="9">
        <f t="shared" si="336"/>
        <v>335040.22758241865</v>
      </c>
      <c r="R1669" s="9">
        <f t="shared" ref="R1669:R1732" si="342">Q1669/1000</f>
        <v>335.04022758241865</v>
      </c>
      <c r="S1669" s="9">
        <f t="shared" si="337"/>
        <v>100445.11563079467</v>
      </c>
      <c r="T1669" s="38">
        <f t="shared" ref="T1669:T1732" si="343">S1669/1000</f>
        <v>100.44511563079466</v>
      </c>
      <c r="U1669" s="38">
        <f t="shared" ref="U1669:U1732" si="344">T1669*X$4</f>
        <v>6528.9325160016533</v>
      </c>
      <c r="V1669" s="34"/>
      <c r="W1669" s="34"/>
      <c r="X1669" s="34"/>
      <c r="Y1669" s="34"/>
      <c r="Z1669" s="34"/>
      <c r="AA1669" s="34"/>
      <c r="AB1669" s="34"/>
      <c r="AC1669" s="34"/>
      <c r="AD1669" s="34"/>
      <c r="AE1669" s="34"/>
      <c r="AF1669" s="34"/>
      <c r="AG1669" s="34"/>
    </row>
    <row r="1670" spans="2:33" x14ac:dyDescent="0.75">
      <c r="B1670" s="7" t="s">
        <v>11</v>
      </c>
      <c r="C1670" s="7">
        <v>1666</v>
      </c>
      <c r="D1670" s="7">
        <v>189</v>
      </c>
      <c r="E1670" s="7">
        <f t="shared" si="338"/>
        <v>34.722222222222221</v>
      </c>
      <c r="F1670" s="13">
        <v>125</v>
      </c>
      <c r="G1670" s="13">
        <f t="shared" ref="G1670:G1733" si="345">($E1671-$E1669)/2</f>
        <v>0.13888888888888928</v>
      </c>
      <c r="H1670" s="13">
        <f t="shared" si="339"/>
        <v>0.5</v>
      </c>
      <c r="I1670" s="13">
        <f>'Vehicle Data'!$B$6*'WLTP Calculations'!G1670</f>
        <v>40.650833333333452</v>
      </c>
      <c r="J1670" s="13">
        <f>'Vehicle Data'!$B$6*9.81*'Vehicle Data'!$B$8</f>
        <v>57.42499320000001</v>
      </c>
      <c r="K1670" s="13">
        <f>0.5*(1.225*'Vehicle Data'!B$9*'Vehicle Data'!B$7*'WLTP Calculations'!F1670)</f>
        <v>15.159375000000001</v>
      </c>
      <c r="L1670" s="13">
        <f t="shared" ref="L1670:L1733" si="346">(I1670+J1670+K1670)/1000</f>
        <v>0.11323520153333347</v>
      </c>
      <c r="M1670" s="13">
        <f t="shared" ref="M1670:M1733" si="347">(L1670*E1670)</f>
        <v>3.9317778310185232</v>
      </c>
      <c r="N1670" s="13">
        <f t="shared" ref="N1670:N1733" si="348">(((M1670+M1671)/2)*(C1671-C1670))</f>
        <v>3.7973131552703712</v>
      </c>
      <c r="O1670" s="13">
        <f t="shared" si="340"/>
        <v>721.48949950137057</v>
      </c>
      <c r="P1670" s="13">
        <f t="shared" si="341"/>
        <v>0</v>
      </c>
      <c r="Q1670" s="9">
        <f t="shared" ref="Q1670:Q1733" si="349">(Q1669+O1670)</f>
        <v>335761.71708192001</v>
      </c>
      <c r="R1670" s="9">
        <f t="shared" si="342"/>
        <v>335.76171708191998</v>
      </c>
      <c r="S1670" s="9">
        <f t="shared" ref="S1670:T1733" si="350">S1669+(P1670*-1)</f>
        <v>100445.11563079467</v>
      </c>
      <c r="T1670" s="38">
        <f t="shared" si="343"/>
        <v>100.44511563079466</v>
      </c>
      <c r="U1670" s="38">
        <f t="shared" si="344"/>
        <v>6528.9325160016533</v>
      </c>
      <c r="V1670" s="34"/>
      <c r="W1670" s="34"/>
      <c r="X1670" s="34"/>
      <c r="Y1670" s="34"/>
      <c r="Z1670" s="34"/>
      <c r="AA1670" s="34"/>
      <c r="AB1670" s="34"/>
      <c r="AC1670" s="34"/>
      <c r="AD1670" s="34"/>
      <c r="AE1670" s="34"/>
      <c r="AF1670" s="34"/>
      <c r="AG1670" s="34"/>
    </row>
    <row r="1671" spans="2:33" x14ac:dyDescent="0.75">
      <c r="B1671" s="7" t="s">
        <v>11</v>
      </c>
      <c r="C1671" s="7">
        <v>1667</v>
      </c>
      <c r="D1671" s="7">
        <v>190</v>
      </c>
      <c r="E1671" s="7">
        <f t="shared" si="338"/>
        <v>34.833333333333336</v>
      </c>
      <c r="F1671" s="13">
        <v>125.4</v>
      </c>
      <c r="G1671" s="13">
        <f t="shared" si="345"/>
        <v>0.11111111111111072</v>
      </c>
      <c r="H1671" s="13">
        <f t="shared" si="339"/>
        <v>0.39999999999999858</v>
      </c>
      <c r="I1671" s="13">
        <f>'Vehicle Data'!$B$6*'WLTP Calculations'!G1671</f>
        <v>32.520666666666557</v>
      </c>
      <c r="J1671" s="13">
        <f>'Vehicle Data'!$B$6*9.81*'Vehicle Data'!$B$8</f>
        <v>57.42499320000001</v>
      </c>
      <c r="K1671" s="13">
        <f>0.5*(1.225*'Vehicle Data'!B$9*'Vehicle Data'!B$7*'WLTP Calculations'!F1671)</f>
        <v>15.207885000000001</v>
      </c>
      <c r="L1671" s="13">
        <f t="shared" si="346"/>
        <v>0.10515354486666657</v>
      </c>
      <c r="M1671" s="13">
        <f t="shared" si="347"/>
        <v>3.6628484795222191</v>
      </c>
      <c r="N1671" s="13">
        <f t="shared" si="348"/>
        <v>3.5985118812740682</v>
      </c>
      <c r="O1671" s="13">
        <f t="shared" si="340"/>
        <v>687.31576932334701</v>
      </c>
      <c r="P1671" s="13">
        <f t="shared" si="341"/>
        <v>0</v>
      </c>
      <c r="Q1671" s="9">
        <f t="shared" si="349"/>
        <v>336449.03285124333</v>
      </c>
      <c r="R1671" s="9">
        <f t="shared" si="342"/>
        <v>336.44903285124332</v>
      </c>
      <c r="S1671" s="9">
        <f t="shared" si="350"/>
        <v>100445.11563079467</v>
      </c>
      <c r="T1671" s="38">
        <f t="shared" si="343"/>
        <v>100.44511563079466</v>
      </c>
      <c r="U1671" s="38">
        <f t="shared" si="344"/>
        <v>6528.9325160016533</v>
      </c>
      <c r="V1671" s="34"/>
      <c r="W1671" s="34"/>
      <c r="X1671" s="34"/>
      <c r="Y1671" s="34"/>
      <c r="Z1671" s="34"/>
      <c r="AA1671" s="34"/>
      <c r="AB1671" s="34"/>
      <c r="AC1671" s="34"/>
      <c r="AD1671" s="34"/>
      <c r="AE1671" s="34"/>
      <c r="AF1671" s="34"/>
      <c r="AG1671" s="34"/>
    </row>
    <row r="1672" spans="2:33" x14ac:dyDescent="0.75">
      <c r="B1672" s="7" t="s">
        <v>11</v>
      </c>
      <c r="C1672" s="7">
        <v>1668</v>
      </c>
      <c r="D1672" s="7">
        <v>191</v>
      </c>
      <c r="E1672" s="7">
        <f t="shared" si="338"/>
        <v>34.944444444444443</v>
      </c>
      <c r="F1672" s="13">
        <v>125.8</v>
      </c>
      <c r="G1672" s="13">
        <f t="shared" si="345"/>
        <v>9.7222222222221433E-2</v>
      </c>
      <c r="H1672" s="13">
        <f t="shared" si="339"/>
        <v>0.34999999999999432</v>
      </c>
      <c r="I1672" s="13">
        <f>'Vehicle Data'!$B$6*'WLTP Calculations'!G1672</f>
        <v>28.455583333333106</v>
      </c>
      <c r="J1672" s="13">
        <f>'Vehicle Data'!$B$6*9.81*'Vehicle Data'!$B$8</f>
        <v>57.42499320000001</v>
      </c>
      <c r="K1672" s="13">
        <f>0.5*(1.225*'Vehicle Data'!B$9*'Vehicle Data'!B$7*'WLTP Calculations'!F1672)</f>
        <v>15.256395000000001</v>
      </c>
      <c r="L1672" s="13">
        <f t="shared" si="346"/>
        <v>0.10113697153333311</v>
      </c>
      <c r="M1672" s="13">
        <f t="shared" si="347"/>
        <v>3.5341752830259177</v>
      </c>
      <c r="N1672" s="13">
        <f t="shared" si="348"/>
        <v>3.4678311047449157</v>
      </c>
      <c r="O1672" s="13">
        <f t="shared" si="340"/>
        <v>665.82357211102385</v>
      </c>
      <c r="P1672" s="13">
        <f t="shared" si="341"/>
        <v>0</v>
      </c>
      <c r="Q1672" s="9">
        <f t="shared" si="349"/>
        <v>337114.85642335436</v>
      </c>
      <c r="R1672" s="9">
        <f t="shared" si="342"/>
        <v>337.11485642335435</v>
      </c>
      <c r="S1672" s="9">
        <f t="shared" si="350"/>
        <v>100445.11563079467</v>
      </c>
      <c r="T1672" s="38">
        <f t="shared" si="343"/>
        <v>100.44511563079466</v>
      </c>
      <c r="U1672" s="38">
        <f t="shared" si="344"/>
        <v>6528.9325160016533</v>
      </c>
      <c r="V1672" s="34"/>
      <c r="W1672" s="34"/>
      <c r="X1672" s="34"/>
      <c r="Y1672" s="34"/>
      <c r="Z1672" s="34"/>
      <c r="AA1672" s="34"/>
      <c r="AB1672" s="34"/>
      <c r="AC1672" s="34"/>
      <c r="AD1672" s="34"/>
      <c r="AE1672" s="34"/>
      <c r="AF1672" s="34"/>
      <c r="AG1672" s="34"/>
    </row>
    <row r="1673" spans="2:33" x14ac:dyDescent="0.75">
      <c r="B1673" s="7" t="s">
        <v>11</v>
      </c>
      <c r="C1673" s="7">
        <v>1669</v>
      </c>
      <c r="D1673" s="7">
        <v>192</v>
      </c>
      <c r="E1673" s="7">
        <f t="shared" si="338"/>
        <v>35.027777777777779</v>
      </c>
      <c r="F1673" s="13">
        <v>126.1</v>
      </c>
      <c r="G1673" s="13">
        <f t="shared" si="345"/>
        <v>8.3333333333335702E-2</v>
      </c>
      <c r="H1673" s="13">
        <f t="shared" si="339"/>
        <v>0.30000000000000426</v>
      </c>
      <c r="I1673" s="13">
        <f>'Vehicle Data'!$B$6*'WLTP Calculations'!G1673</f>
        <v>24.390500000000696</v>
      </c>
      <c r="J1673" s="13">
        <f>'Vehicle Data'!$B$6*9.81*'Vehicle Data'!$B$8</f>
        <v>57.42499320000001</v>
      </c>
      <c r="K1673" s="13">
        <f>0.5*(1.225*'Vehicle Data'!B$9*'Vehicle Data'!B$7*'WLTP Calculations'!F1673)</f>
        <v>15.2927775</v>
      </c>
      <c r="L1673" s="13">
        <f t="shared" si="346"/>
        <v>9.7108270700000707E-2</v>
      </c>
      <c r="M1673" s="13">
        <f t="shared" si="347"/>
        <v>3.4014869264639138</v>
      </c>
      <c r="N1673" s="13">
        <f t="shared" si="348"/>
        <v>3.3348070231134308</v>
      </c>
      <c r="O1673" s="13">
        <f t="shared" si="340"/>
        <v>643.61775546089211</v>
      </c>
      <c r="P1673" s="13">
        <f t="shared" si="341"/>
        <v>0</v>
      </c>
      <c r="Q1673" s="9">
        <f t="shared" si="349"/>
        <v>337758.47417881526</v>
      </c>
      <c r="R1673" s="9">
        <f t="shared" si="342"/>
        <v>337.75847417881528</v>
      </c>
      <c r="S1673" s="9">
        <f t="shared" si="350"/>
        <v>100445.11563079467</v>
      </c>
      <c r="T1673" s="38">
        <f t="shared" si="343"/>
        <v>100.44511563079466</v>
      </c>
      <c r="U1673" s="38">
        <f t="shared" si="344"/>
        <v>6528.9325160016533</v>
      </c>
      <c r="V1673" s="34"/>
      <c r="W1673" s="34"/>
      <c r="X1673" s="34"/>
      <c r="Y1673" s="34"/>
      <c r="Z1673" s="34"/>
      <c r="AA1673" s="34"/>
      <c r="AB1673" s="34"/>
      <c r="AC1673" s="34"/>
      <c r="AD1673" s="34"/>
      <c r="AE1673" s="34"/>
      <c r="AF1673" s="34"/>
      <c r="AG1673" s="34"/>
    </row>
    <row r="1674" spans="2:33" x14ac:dyDescent="0.75">
      <c r="B1674" s="7" t="s">
        <v>11</v>
      </c>
      <c r="C1674" s="7">
        <v>1670</v>
      </c>
      <c r="D1674" s="7">
        <v>193</v>
      </c>
      <c r="E1674" s="7">
        <f t="shared" si="338"/>
        <v>35.111111111111114</v>
      </c>
      <c r="F1674" s="13">
        <v>126.4</v>
      </c>
      <c r="G1674" s="13">
        <f t="shared" si="345"/>
        <v>6.9444444444442865E-2</v>
      </c>
      <c r="H1674" s="13">
        <f t="shared" si="339"/>
        <v>0.25</v>
      </c>
      <c r="I1674" s="13">
        <f>'Vehicle Data'!$B$6*'WLTP Calculations'!G1674</f>
        <v>20.325416666666207</v>
      </c>
      <c r="J1674" s="13">
        <f>'Vehicle Data'!$B$6*9.81*'Vehicle Data'!$B$8</f>
        <v>57.42499320000001</v>
      </c>
      <c r="K1674" s="13">
        <f>0.5*(1.225*'Vehicle Data'!B$9*'Vehicle Data'!B$7*'WLTP Calculations'!F1674)</f>
        <v>15.329160000000002</v>
      </c>
      <c r="L1674" s="13">
        <f t="shared" si="346"/>
        <v>9.3079569866666226E-2</v>
      </c>
      <c r="M1674" s="13">
        <f t="shared" si="347"/>
        <v>3.2681271197629478</v>
      </c>
      <c r="N1674" s="13">
        <f t="shared" si="348"/>
        <v>3.128183716564795</v>
      </c>
      <c r="O1674" s="13">
        <f t="shared" si="340"/>
        <v>606.86764101357028</v>
      </c>
      <c r="P1674" s="13">
        <f t="shared" si="341"/>
        <v>0</v>
      </c>
      <c r="Q1674" s="9">
        <f t="shared" si="349"/>
        <v>338365.34181982884</v>
      </c>
      <c r="R1674" s="9">
        <f t="shared" si="342"/>
        <v>338.36534181982881</v>
      </c>
      <c r="S1674" s="9">
        <f t="shared" si="350"/>
        <v>100445.11563079467</v>
      </c>
      <c r="T1674" s="38">
        <f t="shared" si="343"/>
        <v>100.44511563079466</v>
      </c>
      <c r="U1674" s="38">
        <f t="shared" si="344"/>
        <v>6528.9325160016533</v>
      </c>
      <c r="V1674" s="34"/>
      <c r="W1674" s="34"/>
      <c r="X1674" s="34"/>
      <c r="Y1674" s="34"/>
      <c r="Z1674" s="34"/>
      <c r="AA1674" s="34"/>
      <c r="AB1674" s="34"/>
      <c r="AC1674" s="34"/>
      <c r="AD1674" s="34"/>
      <c r="AE1674" s="34"/>
      <c r="AF1674" s="34"/>
      <c r="AG1674" s="34"/>
    </row>
    <row r="1675" spans="2:33" x14ac:dyDescent="0.75">
      <c r="B1675" s="7" t="s">
        <v>11</v>
      </c>
      <c r="C1675" s="7">
        <v>1671</v>
      </c>
      <c r="D1675" s="7">
        <v>194</v>
      </c>
      <c r="E1675" s="7">
        <f t="shared" si="338"/>
        <v>35.166666666666664</v>
      </c>
      <c r="F1675" s="13">
        <v>126.6</v>
      </c>
      <c r="G1675" s="13">
        <f t="shared" si="345"/>
        <v>4.1666666666664298E-2</v>
      </c>
      <c r="H1675" s="13">
        <f t="shared" si="339"/>
        <v>0.14999999999999858</v>
      </c>
      <c r="I1675" s="13">
        <f>'Vehicle Data'!$B$6*'WLTP Calculations'!G1675</f>
        <v>12.195249999999309</v>
      </c>
      <c r="J1675" s="13">
        <f>'Vehicle Data'!$B$6*9.81*'Vehicle Data'!$B$8</f>
        <v>57.42499320000001</v>
      </c>
      <c r="K1675" s="13">
        <f>0.5*(1.225*'Vehicle Data'!B$9*'Vehicle Data'!B$7*'WLTP Calculations'!F1675)</f>
        <v>15.353415</v>
      </c>
      <c r="L1675" s="13">
        <f t="shared" si="346"/>
        <v>8.4973658199999316E-2</v>
      </c>
      <c r="M1675" s="13">
        <f t="shared" si="347"/>
        <v>2.9882403133666422</v>
      </c>
      <c r="N1675" s="13">
        <f t="shared" si="348"/>
        <v>2.9180997386078626</v>
      </c>
      <c r="O1675" s="13">
        <f t="shared" si="340"/>
        <v>569.02944902853324</v>
      </c>
      <c r="P1675" s="13">
        <f t="shared" si="341"/>
        <v>0</v>
      </c>
      <c r="Q1675" s="9">
        <f t="shared" si="349"/>
        <v>338934.37126885739</v>
      </c>
      <c r="R1675" s="9">
        <f t="shared" si="342"/>
        <v>338.93437126885738</v>
      </c>
      <c r="S1675" s="9">
        <f t="shared" si="350"/>
        <v>100445.11563079467</v>
      </c>
      <c r="T1675" s="38">
        <f t="shared" si="343"/>
        <v>100.44511563079466</v>
      </c>
      <c r="U1675" s="38">
        <f t="shared" si="344"/>
        <v>6528.9325160016533</v>
      </c>
      <c r="V1675" s="34"/>
      <c r="W1675" s="34"/>
      <c r="X1675" s="34"/>
      <c r="Y1675" s="34"/>
      <c r="Z1675" s="34"/>
      <c r="AA1675" s="34"/>
      <c r="AB1675" s="34"/>
      <c r="AC1675" s="34"/>
      <c r="AD1675" s="34"/>
      <c r="AE1675" s="34"/>
      <c r="AF1675" s="34"/>
      <c r="AG1675" s="34"/>
    </row>
    <row r="1676" spans="2:33" x14ac:dyDescent="0.75">
      <c r="B1676" s="7" t="s">
        <v>11</v>
      </c>
      <c r="C1676" s="7">
        <v>1672</v>
      </c>
      <c r="D1676" s="7">
        <v>195</v>
      </c>
      <c r="E1676" s="7">
        <f t="shared" si="338"/>
        <v>35.194444444444443</v>
      </c>
      <c r="F1676" s="13">
        <v>126.7</v>
      </c>
      <c r="G1676" s="13">
        <f t="shared" si="345"/>
        <v>2.7777777777778567E-2</v>
      </c>
      <c r="H1676" s="13">
        <f t="shared" si="339"/>
        <v>0.10000000000000142</v>
      </c>
      <c r="I1676" s="13">
        <f>'Vehicle Data'!$B$6*'WLTP Calculations'!G1676</f>
        <v>8.1301666666668986</v>
      </c>
      <c r="J1676" s="13">
        <f>'Vehicle Data'!$B$6*9.81*'Vehicle Data'!$B$8</f>
        <v>57.42499320000001</v>
      </c>
      <c r="K1676" s="13">
        <f>0.5*(1.225*'Vehicle Data'!B$9*'Vehicle Data'!B$7*'WLTP Calculations'!F1676)</f>
        <v>15.365542500000002</v>
      </c>
      <c r="L1676" s="13">
        <f t="shared" si="346"/>
        <v>8.0920702366666916E-2</v>
      </c>
      <c r="M1676" s="13">
        <f t="shared" si="347"/>
        <v>2.8479591638490827</v>
      </c>
      <c r="N1676" s="13">
        <f t="shared" si="348"/>
        <v>2.8492966412430638</v>
      </c>
      <c r="O1676" s="13">
        <f t="shared" si="340"/>
        <v>558.46214168364054</v>
      </c>
      <c r="P1676" s="13">
        <f t="shared" si="341"/>
        <v>0</v>
      </c>
      <c r="Q1676" s="9">
        <f t="shared" si="349"/>
        <v>339492.833410541</v>
      </c>
      <c r="R1676" s="9">
        <f t="shared" si="342"/>
        <v>339.49283341054098</v>
      </c>
      <c r="S1676" s="9">
        <f t="shared" si="350"/>
        <v>100445.11563079467</v>
      </c>
      <c r="T1676" s="38">
        <f t="shared" si="343"/>
        <v>100.44511563079466</v>
      </c>
      <c r="U1676" s="38">
        <f t="shared" si="344"/>
        <v>6528.9325160016533</v>
      </c>
      <c r="V1676" s="34"/>
      <c r="W1676" s="34"/>
      <c r="X1676" s="34"/>
      <c r="Y1676" s="34"/>
      <c r="Z1676" s="34"/>
      <c r="AA1676" s="34"/>
      <c r="AB1676" s="34"/>
      <c r="AC1676" s="34"/>
      <c r="AD1676" s="34"/>
      <c r="AE1676" s="34"/>
      <c r="AF1676" s="34"/>
      <c r="AG1676" s="34"/>
    </row>
    <row r="1677" spans="2:33" x14ac:dyDescent="0.75">
      <c r="B1677" s="7" t="s">
        <v>11</v>
      </c>
      <c r="C1677" s="7">
        <v>1673</v>
      </c>
      <c r="D1677" s="7">
        <v>196</v>
      </c>
      <c r="E1677" s="7">
        <f t="shared" si="338"/>
        <v>35.222222222222221</v>
      </c>
      <c r="F1677" s="13">
        <v>126.8</v>
      </c>
      <c r="G1677" s="13">
        <f t="shared" si="345"/>
        <v>2.7777777777778567E-2</v>
      </c>
      <c r="H1677" s="13">
        <f t="shared" si="339"/>
        <v>0.10000000000000142</v>
      </c>
      <c r="I1677" s="13">
        <f>'Vehicle Data'!$B$6*'WLTP Calculations'!G1677</f>
        <v>8.1301666666668986</v>
      </c>
      <c r="J1677" s="13">
        <f>'Vehicle Data'!$B$6*9.81*'Vehicle Data'!$B$8</f>
        <v>57.42499320000001</v>
      </c>
      <c r="K1677" s="13">
        <f>0.5*(1.225*'Vehicle Data'!B$9*'Vehicle Data'!B$7*'WLTP Calculations'!F1677)</f>
        <v>15.37767</v>
      </c>
      <c r="L1677" s="13">
        <f t="shared" si="346"/>
        <v>8.0932829866666903E-2</v>
      </c>
      <c r="M1677" s="13">
        <f t="shared" si="347"/>
        <v>2.8506341186370454</v>
      </c>
      <c r="N1677" s="13">
        <f t="shared" si="348"/>
        <v>2.7803248391560249</v>
      </c>
      <c r="O1677" s="13">
        <f t="shared" si="340"/>
        <v>547.72399331373686</v>
      </c>
      <c r="P1677" s="13">
        <f t="shared" si="341"/>
        <v>0</v>
      </c>
      <c r="Q1677" s="9">
        <f t="shared" si="349"/>
        <v>340040.55740385473</v>
      </c>
      <c r="R1677" s="9">
        <f t="shared" si="342"/>
        <v>340.04055740385473</v>
      </c>
      <c r="S1677" s="9">
        <f t="shared" si="350"/>
        <v>100445.11563079467</v>
      </c>
      <c r="T1677" s="38">
        <f t="shared" si="343"/>
        <v>100.44511563079466</v>
      </c>
      <c r="U1677" s="38">
        <f t="shared" si="344"/>
        <v>6528.9325160016533</v>
      </c>
      <c r="V1677" s="34"/>
      <c r="W1677" s="34"/>
      <c r="X1677" s="34"/>
      <c r="Y1677" s="34"/>
      <c r="Z1677" s="34"/>
      <c r="AA1677" s="34"/>
      <c r="AB1677" s="34"/>
      <c r="AC1677" s="34"/>
      <c r="AD1677" s="34"/>
      <c r="AE1677" s="34"/>
      <c r="AF1677" s="34"/>
      <c r="AG1677" s="34"/>
    </row>
    <row r="1678" spans="2:33" x14ac:dyDescent="0.75">
      <c r="B1678" s="7" t="s">
        <v>11</v>
      </c>
      <c r="C1678" s="7">
        <v>1674</v>
      </c>
      <c r="D1678" s="7">
        <v>197</v>
      </c>
      <c r="E1678" s="7">
        <f t="shared" si="338"/>
        <v>35.25</v>
      </c>
      <c r="F1678" s="13">
        <v>126.9</v>
      </c>
      <c r="G1678" s="13">
        <f t="shared" si="345"/>
        <v>1.3888888888889284E-2</v>
      </c>
      <c r="H1678" s="13">
        <f t="shared" si="339"/>
        <v>5.0000000000004263E-2</v>
      </c>
      <c r="I1678" s="13">
        <f>'Vehicle Data'!$B$6*'WLTP Calculations'!G1678</f>
        <v>4.0650833333334493</v>
      </c>
      <c r="J1678" s="13">
        <f>'Vehicle Data'!$B$6*9.81*'Vehicle Data'!$B$8</f>
        <v>57.42499320000001</v>
      </c>
      <c r="K1678" s="13">
        <f>0.5*(1.225*'Vehicle Data'!B$9*'Vehicle Data'!B$7*'WLTP Calculations'!F1678)</f>
        <v>15.389797500000002</v>
      </c>
      <c r="L1678" s="13">
        <f t="shared" si="346"/>
        <v>7.6879874033333462E-2</v>
      </c>
      <c r="M1678" s="13">
        <f t="shared" si="347"/>
        <v>2.7100155596750044</v>
      </c>
      <c r="N1678" s="13">
        <f t="shared" si="348"/>
        <v>2.6383684659250024</v>
      </c>
      <c r="O1678" s="13">
        <f t="shared" si="340"/>
        <v>522.39695625315051</v>
      </c>
      <c r="P1678" s="13">
        <f t="shared" si="341"/>
        <v>0</v>
      </c>
      <c r="Q1678" s="9">
        <f t="shared" si="349"/>
        <v>340562.95436010789</v>
      </c>
      <c r="R1678" s="9">
        <f t="shared" si="342"/>
        <v>340.56295436010788</v>
      </c>
      <c r="S1678" s="9">
        <f t="shared" si="350"/>
        <v>100445.11563079467</v>
      </c>
      <c r="T1678" s="38">
        <f t="shared" si="343"/>
        <v>100.44511563079466</v>
      </c>
      <c r="U1678" s="38">
        <f t="shared" si="344"/>
        <v>6528.9325160016533</v>
      </c>
      <c r="V1678" s="34"/>
      <c r="W1678" s="34"/>
      <c r="X1678" s="34"/>
      <c r="Y1678" s="34"/>
      <c r="Z1678" s="34"/>
      <c r="AA1678" s="34"/>
      <c r="AB1678" s="34"/>
      <c r="AC1678" s="34"/>
      <c r="AD1678" s="34"/>
      <c r="AE1678" s="34"/>
      <c r="AF1678" s="34"/>
      <c r="AG1678" s="34"/>
    </row>
    <row r="1679" spans="2:33" x14ac:dyDescent="0.75">
      <c r="B1679" s="7" t="s">
        <v>11</v>
      </c>
      <c r="C1679" s="7">
        <v>1675</v>
      </c>
      <c r="D1679" s="7">
        <v>198</v>
      </c>
      <c r="E1679" s="7">
        <f t="shared" si="338"/>
        <v>35.25</v>
      </c>
      <c r="F1679" s="13">
        <v>126.9</v>
      </c>
      <c r="G1679" s="13">
        <f t="shared" si="345"/>
        <v>0</v>
      </c>
      <c r="H1679" s="13">
        <f t="shared" si="339"/>
        <v>0</v>
      </c>
      <c r="I1679" s="13">
        <f>'Vehicle Data'!$B$6*'WLTP Calculations'!G1679</f>
        <v>0</v>
      </c>
      <c r="J1679" s="13">
        <f>'Vehicle Data'!$B$6*9.81*'Vehicle Data'!$B$8</f>
        <v>57.42499320000001</v>
      </c>
      <c r="K1679" s="13">
        <f>0.5*(1.225*'Vehicle Data'!B$9*'Vehicle Data'!B$7*'WLTP Calculations'!F1679)</f>
        <v>15.389797500000002</v>
      </c>
      <c r="L1679" s="13">
        <f t="shared" si="346"/>
        <v>7.2814790700000021E-2</v>
      </c>
      <c r="M1679" s="13">
        <f t="shared" si="347"/>
        <v>2.5667213721750008</v>
      </c>
      <c r="N1679" s="13">
        <f t="shared" si="348"/>
        <v>2.4950742784249984</v>
      </c>
      <c r="O1679" s="13">
        <f t="shared" si="340"/>
        <v>496.51978140657468</v>
      </c>
      <c r="P1679" s="13">
        <f t="shared" si="341"/>
        <v>0</v>
      </c>
      <c r="Q1679" s="9">
        <f t="shared" si="349"/>
        <v>341059.47414151445</v>
      </c>
      <c r="R1679" s="9">
        <f t="shared" si="342"/>
        <v>341.05947414151444</v>
      </c>
      <c r="S1679" s="9">
        <f t="shared" si="350"/>
        <v>100445.11563079467</v>
      </c>
      <c r="T1679" s="38">
        <f t="shared" si="343"/>
        <v>100.44511563079466</v>
      </c>
      <c r="U1679" s="38">
        <f t="shared" si="344"/>
        <v>6528.9325160016533</v>
      </c>
      <c r="V1679" s="34"/>
      <c r="W1679" s="34"/>
      <c r="X1679" s="34"/>
      <c r="Y1679" s="34"/>
      <c r="Z1679" s="34"/>
      <c r="AA1679" s="34"/>
      <c r="AB1679" s="34"/>
      <c r="AC1679" s="34"/>
      <c r="AD1679" s="34"/>
      <c r="AE1679" s="34"/>
      <c r="AF1679" s="34"/>
      <c r="AG1679" s="34"/>
    </row>
    <row r="1680" spans="2:33" x14ac:dyDescent="0.75">
      <c r="B1680" s="7" t="s">
        <v>11</v>
      </c>
      <c r="C1680" s="7">
        <v>1676</v>
      </c>
      <c r="D1680" s="7">
        <v>199</v>
      </c>
      <c r="E1680" s="7">
        <f t="shared" si="338"/>
        <v>35.25</v>
      </c>
      <c r="F1680" s="13">
        <v>126.9</v>
      </c>
      <c r="G1680" s="13">
        <f t="shared" si="345"/>
        <v>-1.3888888888889284E-2</v>
      </c>
      <c r="H1680" s="13">
        <f t="shared" si="339"/>
        <v>-5.0000000000004263E-2</v>
      </c>
      <c r="I1680" s="13">
        <f>'Vehicle Data'!$B$6*'WLTP Calculations'!G1680</f>
        <v>-4.0650833333334493</v>
      </c>
      <c r="J1680" s="13">
        <f>'Vehicle Data'!$B$6*9.81*'Vehicle Data'!$B$8</f>
        <v>57.42499320000001</v>
      </c>
      <c r="K1680" s="13">
        <f>0.5*(1.225*'Vehicle Data'!B$9*'Vehicle Data'!B$7*'WLTP Calculations'!F1680)</f>
        <v>15.389797500000002</v>
      </c>
      <c r="L1680" s="13">
        <f t="shared" si="346"/>
        <v>6.8749707366666565E-2</v>
      </c>
      <c r="M1680" s="13">
        <f t="shared" si="347"/>
        <v>2.4234271846749964</v>
      </c>
      <c r="N1680" s="13">
        <f t="shared" si="348"/>
        <v>2.2790774803597147</v>
      </c>
      <c r="O1680" s="13">
        <f t="shared" si="340"/>
        <v>455.81549607194296</v>
      </c>
      <c r="P1680" s="13">
        <f t="shared" si="341"/>
        <v>0</v>
      </c>
      <c r="Q1680" s="9">
        <f t="shared" si="349"/>
        <v>341515.28963758639</v>
      </c>
      <c r="R1680" s="9">
        <f t="shared" si="342"/>
        <v>341.51528963758642</v>
      </c>
      <c r="S1680" s="9">
        <f t="shared" si="350"/>
        <v>100445.11563079467</v>
      </c>
      <c r="T1680" s="38">
        <f t="shared" si="343"/>
        <v>100.44511563079466</v>
      </c>
      <c r="U1680" s="38">
        <f t="shared" si="344"/>
        <v>6528.9325160016533</v>
      </c>
      <c r="V1680" s="34"/>
      <c r="W1680" s="34"/>
      <c r="X1680" s="34"/>
      <c r="Y1680" s="34"/>
      <c r="Z1680" s="34"/>
      <c r="AA1680" s="34"/>
      <c r="AB1680" s="34"/>
      <c r="AC1680" s="34"/>
      <c r="AD1680" s="34"/>
      <c r="AE1680" s="34"/>
      <c r="AF1680" s="34"/>
      <c r="AG1680" s="34"/>
    </row>
    <row r="1681" spans="2:33" x14ac:dyDescent="0.75">
      <c r="B1681" s="7" t="s">
        <v>11</v>
      </c>
      <c r="C1681" s="7">
        <v>1677</v>
      </c>
      <c r="D1681" s="7">
        <v>200</v>
      </c>
      <c r="E1681" s="7">
        <f t="shared" si="338"/>
        <v>35.222222222222221</v>
      </c>
      <c r="F1681" s="13">
        <v>126.8</v>
      </c>
      <c r="G1681" s="13">
        <f t="shared" si="345"/>
        <v>-4.1666666666667851E-2</v>
      </c>
      <c r="H1681" s="13">
        <f t="shared" si="339"/>
        <v>-0.15000000000000568</v>
      </c>
      <c r="I1681" s="13">
        <f>'Vehicle Data'!$B$6*'WLTP Calculations'!G1681</f>
        <v>-12.195250000000348</v>
      </c>
      <c r="J1681" s="13">
        <f>'Vehicle Data'!$B$6*9.81*'Vehicle Data'!$B$8</f>
        <v>57.42499320000001</v>
      </c>
      <c r="K1681" s="13">
        <f>0.5*(1.225*'Vehicle Data'!B$9*'Vehicle Data'!B$7*'WLTP Calculations'!F1681)</f>
        <v>15.37767</v>
      </c>
      <c r="L1681" s="13">
        <f t="shared" si="346"/>
        <v>6.0607413199999662E-2</v>
      </c>
      <c r="M1681" s="13">
        <f t="shared" si="347"/>
        <v>2.1347277760444325</v>
      </c>
      <c r="N1681" s="13">
        <f t="shared" si="348"/>
        <v>1.9896623224833174</v>
      </c>
      <c r="O1681" s="13">
        <f t="shared" si="340"/>
        <v>399.9221268191468</v>
      </c>
      <c r="P1681" s="13">
        <f t="shared" si="341"/>
        <v>0</v>
      </c>
      <c r="Q1681" s="9">
        <f t="shared" si="349"/>
        <v>341915.21176440554</v>
      </c>
      <c r="R1681" s="9">
        <f t="shared" si="342"/>
        <v>341.91521176440551</v>
      </c>
      <c r="S1681" s="9">
        <f t="shared" si="350"/>
        <v>100445.11563079467</v>
      </c>
      <c r="T1681" s="38">
        <f t="shared" si="343"/>
        <v>100.44511563079466</v>
      </c>
      <c r="U1681" s="38">
        <f t="shared" si="344"/>
        <v>6528.9325160016533</v>
      </c>
      <c r="V1681" s="34"/>
      <c r="W1681" s="34"/>
      <c r="X1681" s="34"/>
      <c r="Y1681" s="34"/>
      <c r="Z1681" s="34"/>
      <c r="AA1681" s="34"/>
      <c r="AB1681" s="34"/>
      <c r="AC1681" s="34"/>
      <c r="AD1681" s="34"/>
      <c r="AE1681" s="34"/>
      <c r="AF1681" s="34"/>
      <c r="AG1681" s="34"/>
    </row>
    <row r="1682" spans="2:33" x14ac:dyDescent="0.75">
      <c r="B1682" s="7" t="s">
        <v>11</v>
      </c>
      <c r="C1682" s="7">
        <v>1678</v>
      </c>
      <c r="D1682" s="7">
        <v>201</v>
      </c>
      <c r="E1682" s="7">
        <f t="shared" si="338"/>
        <v>35.166666666666664</v>
      </c>
      <c r="F1682" s="13">
        <v>126.6</v>
      </c>
      <c r="G1682" s="13">
        <f t="shared" si="345"/>
        <v>-6.9444444444446418E-2</v>
      </c>
      <c r="H1682" s="13">
        <f t="shared" si="339"/>
        <v>-0.25</v>
      </c>
      <c r="I1682" s="13">
        <f>'Vehicle Data'!$B$6*'WLTP Calculations'!G1682</f>
        <v>-20.325416666667248</v>
      </c>
      <c r="J1682" s="13">
        <f>'Vehicle Data'!$B$6*9.81*'Vehicle Data'!$B$8</f>
        <v>57.42499320000001</v>
      </c>
      <c r="K1682" s="13">
        <f>0.5*(1.225*'Vehicle Data'!B$9*'Vehicle Data'!B$7*'WLTP Calculations'!F1682)</f>
        <v>15.353415</v>
      </c>
      <c r="L1682" s="13">
        <f t="shared" si="346"/>
        <v>5.2452991533332764E-2</v>
      </c>
      <c r="M1682" s="13">
        <f t="shared" si="347"/>
        <v>1.8445968689222021</v>
      </c>
      <c r="N1682" s="13">
        <f t="shared" si="348"/>
        <v>1.7704647811152738</v>
      </c>
      <c r="O1682" s="13">
        <f t="shared" si="340"/>
        <v>357.63388578528532</v>
      </c>
      <c r="P1682" s="13">
        <f t="shared" si="341"/>
        <v>0</v>
      </c>
      <c r="Q1682" s="9">
        <f t="shared" si="349"/>
        <v>342272.84565019084</v>
      </c>
      <c r="R1682" s="9">
        <f t="shared" si="342"/>
        <v>342.27284565019085</v>
      </c>
      <c r="S1682" s="9">
        <f t="shared" si="350"/>
        <v>100445.11563079467</v>
      </c>
      <c r="T1682" s="38">
        <f t="shared" si="343"/>
        <v>100.44511563079466</v>
      </c>
      <c r="U1682" s="38">
        <f t="shared" si="344"/>
        <v>6528.9325160016533</v>
      </c>
      <c r="V1682" s="34"/>
      <c r="W1682" s="34"/>
      <c r="X1682" s="34"/>
      <c r="Y1682" s="34"/>
      <c r="Z1682" s="34"/>
      <c r="AA1682" s="34"/>
      <c r="AB1682" s="34"/>
      <c r="AC1682" s="34"/>
      <c r="AD1682" s="34"/>
      <c r="AE1682" s="34"/>
      <c r="AF1682" s="34"/>
      <c r="AG1682" s="34"/>
    </row>
    <row r="1683" spans="2:33" x14ac:dyDescent="0.75">
      <c r="B1683" s="7" t="s">
        <v>11</v>
      </c>
      <c r="C1683" s="7">
        <v>1679</v>
      </c>
      <c r="D1683" s="7">
        <v>202</v>
      </c>
      <c r="E1683" s="7">
        <f t="shared" si="338"/>
        <v>35.083333333333329</v>
      </c>
      <c r="F1683" s="13">
        <v>126.3</v>
      </c>
      <c r="G1683" s="13">
        <f t="shared" si="345"/>
        <v>-8.3333333333332149E-2</v>
      </c>
      <c r="H1683" s="13">
        <f t="shared" si="339"/>
        <v>-0.29999999999999716</v>
      </c>
      <c r="I1683" s="13">
        <f>'Vehicle Data'!$B$6*'WLTP Calculations'!G1683</f>
        <v>-24.390499999999655</v>
      </c>
      <c r="J1683" s="13">
        <f>'Vehicle Data'!$B$6*9.81*'Vehicle Data'!$B$8</f>
        <v>57.42499320000001</v>
      </c>
      <c r="K1683" s="13">
        <f>0.5*(1.225*'Vehicle Data'!B$9*'Vehicle Data'!B$7*'WLTP Calculations'!F1683)</f>
        <v>15.3170325</v>
      </c>
      <c r="L1683" s="13">
        <f t="shared" si="346"/>
        <v>4.8351525700000349E-2</v>
      </c>
      <c r="M1683" s="13">
        <f t="shared" si="347"/>
        <v>1.6963326933083454</v>
      </c>
      <c r="N1683" s="13">
        <f t="shared" si="348"/>
        <v>1.693681352654179</v>
      </c>
      <c r="O1683" s="13">
        <f t="shared" si="340"/>
        <v>343.81731458879835</v>
      </c>
      <c r="P1683" s="13">
        <f t="shared" si="341"/>
        <v>0</v>
      </c>
      <c r="Q1683" s="9">
        <f t="shared" si="349"/>
        <v>342616.66296477965</v>
      </c>
      <c r="R1683" s="9">
        <f t="shared" si="342"/>
        <v>342.61666296477966</v>
      </c>
      <c r="S1683" s="9">
        <f t="shared" si="350"/>
        <v>100445.11563079467</v>
      </c>
      <c r="T1683" s="38">
        <f t="shared" si="343"/>
        <v>100.44511563079466</v>
      </c>
      <c r="U1683" s="38">
        <f t="shared" si="344"/>
        <v>6528.9325160016533</v>
      </c>
      <c r="V1683" s="34"/>
      <c r="W1683" s="34"/>
      <c r="X1683" s="34"/>
      <c r="Y1683" s="34"/>
      <c r="Z1683" s="34"/>
      <c r="AA1683" s="34"/>
      <c r="AB1683" s="34"/>
      <c r="AC1683" s="34"/>
      <c r="AD1683" s="34"/>
      <c r="AE1683" s="34"/>
      <c r="AF1683" s="34"/>
      <c r="AG1683" s="34"/>
    </row>
    <row r="1684" spans="2:33" x14ac:dyDescent="0.75">
      <c r="B1684" s="7" t="s">
        <v>11</v>
      </c>
      <c r="C1684" s="7">
        <v>1680</v>
      </c>
      <c r="D1684" s="7">
        <v>203</v>
      </c>
      <c r="E1684" s="7">
        <f t="shared" si="338"/>
        <v>35</v>
      </c>
      <c r="F1684" s="13">
        <v>126</v>
      </c>
      <c r="G1684" s="13">
        <f t="shared" si="345"/>
        <v>-8.3333333333332149E-2</v>
      </c>
      <c r="H1684" s="13">
        <f t="shared" si="339"/>
        <v>-0.29999999999999716</v>
      </c>
      <c r="I1684" s="13">
        <f>'Vehicle Data'!$B$6*'WLTP Calculations'!G1684</f>
        <v>-24.390499999999655</v>
      </c>
      <c r="J1684" s="13">
        <f>'Vehicle Data'!$B$6*9.81*'Vehicle Data'!$B$8</f>
        <v>57.42499320000001</v>
      </c>
      <c r="K1684" s="13">
        <f>0.5*(1.225*'Vehicle Data'!B$9*'Vehicle Data'!B$7*'WLTP Calculations'!F1684)</f>
        <v>15.280650000000001</v>
      </c>
      <c r="L1684" s="13">
        <f t="shared" si="346"/>
        <v>4.8315143200000354E-2</v>
      </c>
      <c r="M1684" s="13">
        <f t="shared" si="347"/>
        <v>1.6910300120000124</v>
      </c>
      <c r="N1684" s="13">
        <f t="shared" si="348"/>
        <v>1.8303208629430536</v>
      </c>
      <c r="O1684" s="13">
        <f t="shared" si="340"/>
        <v>373.38545604038296</v>
      </c>
      <c r="P1684" s="13">
        <f t="shared" si="341"/>
        <v>0</v>
      </c>
      <c r="Q1684" s="9">
        <f t="shared" si="349"/>
        <v>342990.04842082004</v>
      </c>
      <c r="R1684" s="9">
        <f t="shared" si="342"/>
        <v>342.99004842082002</v>
      </c>
      <c r="S1684" s="9">
        <f t="shared" si="350"/>
        <v>100445.11563079467</v>
      </c>
      <c r="T1684" s="38">
        <f t="shared" si="343"/>
        <v>100.44511563079466</v>
      </c>
      <c r="U1684" s="38">
        <f t="shared" si="344"/>
        <v>6528.9325160016533</v>
      </c>
      <c r="V1684" s="34"/>
      <c r="W1684" s="34"/>
      <c r="X1684" s="34"/>
      <c r="Y1684" s="34"/>
      <c r="Z1684" s="34"/>
      <c r="AA1684" s="34"/>
      <c r="AB1684" s="34"/>
      <c r="AC1684" s="34"/>
      <c r="AD1684" s="34"/>
      <c r="AE1684" s="34"/>
      <c r="AF1684" s="34"/>
      <c r="AG1684" s="34"/>
    </row>
    <row r="1685" spans="2:33" x14ac:dyDescent="0.75">
      <c r="B1685" s="7" t="s">
        <v>11</v>
      </c>
      <c r="C1685" s="7">
        <v>1681</v>
      </c>
      <c r="D1685" s="7">
        <v>204</v>
      </c>
      <c r="E1685" s="7">
        <f t="shared" si="338"/>
        <v>34.916666666666664</v>
      </c>
      <c r="F1685" s="13">
        <v>125.7</v>
      </c>
      <c r="G1685" s="13">
        <f t="shared" si="345"/>
        <v>-5.5555555555557135E-2</v>
      </c>
      <c r="H1685" s="13">
        <f t="shared" si="339"/>
        <v>-0.20000000000000284</v>
      </c>
      <c r="I1685" s="13">
        <f>'Vehicle Data'!$B$6*'WLTP Calculations'!G1685</f>
        <v>-16.260333333333797</v>
      </c>
      <c r="J1685" s="13">
        <f>'Vehicle Data'!$B$6*9.81*'Vehicle Data'!$B$8</f>
        <v>57.42499320000001</v>
      </c>
      <c r="K1685" s="13">
        <f>0.5*(1.225*'Vehicle Data'!B$9*'Vehicle Data'!B$7*'WLTP Calculations'!F1685)</f>
        <v>15.244267500000001</v>
      </c>
      <c r="L1685" s="13">
        <f t="shared" si="346"/>
        <v>5.6408927366666209E-2</v>
      </c>
      <c r="M1685" s="13">
        <f t="shared" si="347"/>
        <v>1.9696117138860949</v>
      </c>
      <c r="N1685" s="13">
        <f t="shared" si="348"/>
        <v>2.1813560601726754</v>
      </c>
      <c r="O1685" s="13">
        <f t="shared" si="340"/>
        <v>447.17799233539847</v>
      </c>
      <c r="P1685" s="13">
        <f t="shared" si="341"/>
        <v>0</v>
      </c>
      <c r="Q1685" s="9">
        <f t="shared" si="349"/>
        <v>343437.22641315544</v>
      </c>
      <c r="R1685" s="9">
        <f t="shared" si="342"/>
        <v>343.43722641315543</v>
      </c>
      <c r="S1685" s="9">
        <f t="shared" si="350"/>
        <v>100445.11563079467</v>
      </c>
      <c r="T1685" s="38">
        <f t="shared" si="343"/>
        <v>100.44511563079466</v>
      </c>
      <c r="U1685" s="38">
        <f t="shared" si="344"/>
        <v>6528.9325160016533</v>
      </c>
      <c r="V1685" s="34"/>
      <c r="W1685" s="34"/>
      <c r="X1685" s="34"/>
      <c r="Y1685" s="34"/>
      <c r="Z1685" s="34"/>
      <c r="AA1685" s="34"/>
      <c r="AB1685" s="34"/>
      <c r="AC1685" s="34"/>
      <c r="AD1685" s="34"/>
      <c r="AE1685" s="34"/>
      <c r="AF1685" s="34"/>
      <c r="AG1685" s="34"/>
    </row>
    <row r="1686" spans="2:33" x14ac:dyDescent="0.75">
      <c r="B1686" s="7" t="s">
        <v>11</v>
      </c>
      <c r="C1686" s="7">
        <v>1682</v>
      </c>
      <c r="D1686" s="7">
        <v>205</v>
      </c>
      <c r="E1686" s="7">
        <f t="shared" si="338"/>
        <v>34.888888888888886</v>
      </c>
      <c r="F1686" s="13">
        <v>125.6</v>
      </c>
      <c r="G1686" s="13">
        <f t="shared" si="345"/>
        <v>-1.3888888888889284E-2</v>
      </c>
      <c r="H1686" s="13">
        <f t="shared" si="339"/>
        <v>-5.0000000000004263E-2</v>
      </c>
      <c r="I1686" s="13">
        <f>'Vehicle Data'!$B$6*'WLTP Calculations'!G1686</f>
        <v>-4.0650833333334493</v>
      </c>
      <c r="J1686" s="13">
        <f>'Vehicle Data'!$B$6*9.81*'Vehicle Data'!$B$8</f>
        <v>57.42499320000001</v>
      </c>
      <c r="K1686" s="13">
        <f>0.5*(1.225*'Vehicle Data'!B$9*'Vehicle Data'!B$7*'WLTP Calculations'!F1686)</f>
        <v>15.232140000000001</v>
      </c>
      <c r="L1686" s="13">
        <f t="shared" si="346"/>
        <v>6.8592049866666574E-2</v>
      </c>
      <c r="M1686" s="13">
        <f t="shared" si="347"/>
        <v>2.3931004064592556</v>
      </c>
      <c r="N1686" s="13">
        <f t="shared" si="348"/>
        <v>2.6058397675703726</v>
      </c>
      <c r="O1686" s="13">
        <f t="shared" si="340"/>
        <v>536.80299211949671</v>
      </c>
      <c r="P1686" s="13">
        <f t="shared" si="341"/>
        <v>0</v>
      </c>
      <c r="Q1686" s="9">
        <f t="shared" si="349"/>
        <v>343974.02940527495</v>
      </c>
      <c r="R1686" s="9">
        <f t="shared" si="342"/>
        <v>343.97402940527496</v>
      </c>
      <c r="S1686" s="9">
        <f t="shared" si="350"/>
        <v>100445.11563079467</v>
      </c>
      <c r="T1686" s="38">
        <f t="shared" si="343"/>
        <v>100.44511563079466</v>
      </c>
      <c r="U1686" s="38">
        <f t="shared" si="344"/>
        <v>6528.9325160016533</v>
      </c>
      <c r="V1686" s="34"/>
      <c r="W1686" s="34"/>
      <c r="X1686" s="34"/>
      <c r="Y1686" s="34"/>
      <c r="Z1686" s="34"/>
      <c r="AA1686" s="34"/>
      <c r="AB1686" s="34"/>
      <c r="AC1686" s="34"/>
      <c r="AD1686" s="34"/>
      <c r="AE1686" s="34"/>
      <c r="AF1686" s="34"/>
      <c r="AG1686" s="34"/>
    </row>
    <row r="1687" spans="2:33" x14ac:dyDescent="0.75">
      <c r="B1687" s="7" t="s">
        <v>11</v>
      </c>
      <c r="C1687" s="7">
        <v>1683</v>
      </c>
      <c r="D1687" s="7">
        <v>206</v>
      </c>
      <c r="E1687" s="7">
        <f t="shared" si="338"/>
        <v>34.888888888888886</v>
      </c>
      <c r="F1687" s="13">
        <v>125.6</v>
      </c>
      <c r="G1687" s="13">
        <f t="shared" si="345"/>
        <v>2.7777777777778567E-2</v>
      </c>
      <c r="H1687" s="13">
        <f t="shared" si="339"/>
        <v>0.10000000000000142</v>
      </c>
      <c r="I1687" s="13">
        <f>'Vehicle Data'!$B$6*'WLTP Calculations'!G1687</f>
        <v>8.1301666666668986</v>
      </c>
      <c r="J1687" s="13">
        <f>'Vehicle Data'!$B$6*9.81*'Vehicle Data'!$B$8</f>
        <v>57.42499320000001</v>
      </c>
      <c r="K1687" s="13">
        <f>0.5*(1.225*'Vehicle Data'!B$9*'Vehicle Data'!B$7*'WLTP Calculations'!F1687)</f>
        <v>15.232140000000001</v>
      </c>
      <c r="L1687" s="13">
        <f t="shared" si="346"/>
        <v>8.0787299866666912E-2</v>
      </c>
      <c r="M1687" s="13">
        <f t="shared" si="347"/>
        <v>2.8185791286814896</v>
      </c>
      <c r="N1687" s="13">
        <f t="shared" si="348"/>
        <v>3.105351166501868</v>
      </c>
      <c r="O1687" s="13">
        <f t="shared" si="340"/>
        <v>642.80769146588671</v>
      </c>
      <c r="P1687" s="13">
        <f t="shared" si="341"/>
        <v>0</v>
      </c>
      <c r="Q1687" s="9">
        <f t="shared" si="349"/>
        <v>344616.83709674084</v>
      </c>
      <c r="R1687" s="9">
        <f t="shared" si="342"/>
        <v>344.61683709674082</v>
      </c>
      <c r="S1687" s="9">
        <f t="shared" si="350"/>
        <v>100445.11563079467</v>
      </c>
      <c r="T1687" s="38">
        <f t="shared" si="343"/>
        <v>100.44511563079466</v>
      </c>
      <c r="U1687" s="38">
        <f t="shared" si="344"/>
        <v>6528.9325160016533</v>
      </c>
      <c r="V1687" s="34"/>
      <c r="W1687" s="34"/>
      <c r="X1687" s="34"/>
      <c r="Y1687" s="34"/>
      <c r="Z1687" s="34"/>
      <c r="AA1687" s="34"/>
      <c r="AB1687" s="34"/>
      <c r="AC1687" s="34"/>
      <c r="AD1687" s="34"/>
      <c r="AE1687" s="34"/>
      <c r="AF1687" s="34"/>
      <c r="AG1687" s="34"/>
    </row>
    <row r="1688" spans="2:33" x14ac:dyDescent="0.75">
      <c r="B1688" s="7" t="s">
        <v>11</v>
      </c>
      <c r="C1688" s="7">
        <v>1684</v>
      </c>
      <c r="D1688" s="7">
        <v>207</v>
      </c>
      <c r="E1688" s="7">
        <f t="shared" si="338"/>
        <v>34.944444444444443</v>
      </c>
      <c r="F1688" s="13">
        <v>125.8</v>
      </c>
      <c r="G1688" s="13">
        <f t="shared" si="345"/>
        <v>8.3333333333335702E-2</v>
      </c>
      <c r="H1688" s="13">
        <f t="shared" si="339"/>
        <v>0.30000000000000426</v>
      </c>
      <c r="I1688" s="13">
        <f>'Vehicle Data'!$B$6*'WLTP Calculations'!G1688</f>
        <v>24.390500000000696</v>
      </c>
      <c r="J1688" s="13">
        <f>'Vehicle Data'!$B$6*9.81*'Vehicle Data'!$B$8</f>
        <v>57.42499320000001</v>
      </c>
      <c r="K1688" s="13">
        <f>0.5*(1.225*'Vehicle Data'!B$9*'Vehicle Data'!B$7*'WLTP Calculations'!F1688)</f>
        <v>15.256395000000001</v>
      </c>
      <c r="L1688" s="13">
        <f t="shared" si="346"/>
        <v>9.7071888200000706E-2</v>
      </c>
      <c r="M1688" s="13">
        <f t="shared" si="347"/>
        <v>3.3921232043222469</v>
      </c>
      <c r="N1688" s="13">
        <f t="shared" si="348"/>
        <v>3.5408701141296404</v>
      </c>
      <c r="O1688" s="13">
        <f t="shared" si="340"/>
        <v>736.50098373896515</v>
      </c>
      <c r="P1688" s="13">
        <f t="shared" si="341"/>
        <v>0</v>
      </c>
      <c r="Q1688" s="9">
        <f t="shared" si="349"/>
        <v>345353.33808047982</v>
      </c>
      <c r="R1688" s="9">
        <f t="shared" si="342"/>
        <v>345.35333808047983</v>
      </c>
      <c r="S1688" s="9">
        <f t="shared" si="350"/>
        <v>100445.11563079467</v>
      </c>
      <c r="T1688" s="38">
        <f t="shared" si="343"/>
        <v>100.44511563079466</v>
      </c>
      <c r="U1688" s="38">
        <f t="shared" si="344"/>
        <v>6528.9325160016533</v>
      </c>
      <c r="V1688" s="34"/>
      <c r="W1688" s="34"/>
      <c r="X1688" s="34"/>
      <c r="Y1688" s="34"/>
      <c r="Z1688" s="34"/>
      <c r="AA1688" s="34"/>
      <c r="AB1688" s="34"/>
      <c r="AC1688" s="34"/>
      <c r="AD1688" s="34"/>
      <c r="AE1688" s="34"/>
      <c r="AF1688" s="34"/>
      <c r="AG1688" s="34"/>
    </row>
    <row r="1689" spans="2:33" x14ac:dyDescent="0.75">
      <c r="B1689" s="7" t="s">
        <v>11</v>
      </c>
      <c r="C1689" s="7">
        <v>1685</v>
      </c>
      <c r="D1689" s="7">
        <v>208</v>
      </c>
      <c r="E1689" s="7">
        <f t="shared" si="338"/>
        <v>35.055555555555557</v>
      </c>
      <c r="F1689" s="13">
        <v>126.2</v>
      </c>
      <c r="G1689" s="13">
        <f t="shared" si="345"/>
        <v>0.11111111111111072</v>
      </c>
      <c r="H1689" s="13">
        <f t="shared" si="339"/>
        <v>0.39999999999999858</v>
      </c>
      <c r="I1689" s="13">
        <f>'Vehicle Data'!$B$6*'WLTP Calculations'!G1689</f>
        <v>32.520666666666557</v>
      </c>
      <c r="J1689" s="13">
        <f>'Vehicle Data'!$B$6*9.81*'Vehicle Data'!$B$8</f>
        <v>57.42499320000001</v>
      </c>
      <c r="K1689" s="13">
        <f>0.5*(1.225*'Vehicle Data'!B$9*'Vehicle Data'!B$7*'WLTP Calculations'!F1689)</f>
        <v>15.304905000000002</v>
      </c>
      <c r="L1689" s="13">
        <f t="shared" si="346"/>
        <v>0.10525056486666658</v>
      </c>
      <c r="M1689" s="13">
        <f t="shared" si="347"/>
        <v>3.6896170239370338</v>
      </c>
      <c r="N1689" s="13">
        <f t="shared" si="348"/>
        <v>3.6963172450407376</v>
      </c>
      <c r="O1689" s="13">
        <f t="shared" si="340"/>
        <v>772.53030421351411</v>
      </c>
      <c r="P1689" s="13">
        <f t="shared" si="341"/>
        <v>0</v>
      </c>
      <c r="Q1689" s="9">
        <f t="shared" si="349"/>
        <v>346125.86838469334</v>
      </c>
      <c r="R1689" s="9">
        <f t="shared" si="342"/>
        <v>346.12586838469332</v>
      </c>
      <c r="S1689" s="9">
        <f t="shared" si="350"/>
        <v>100445.11563079467</v>
      </c>
      <c r="T1689" s="38">
        <f t="shared" si="343"/>
        <v>100.44511563079466</v>
      </c>
      <c r="U1689" s="38">
        <f t="shared" si="344"/>
        <v>6528.9325160016533</v>
      </c>
      <c r="V1689" s="34"/>
      <c r="W1689" s="34"/>
      <c r="X1689" s="34"/>
      <c r="Y1689" s="34"/>
      <c r="Z1689" s="34"/>
      <c r="AA1689" s="34"/>
      <c r="AB1689" s="34"/>
      <c r="AC1689" s="34"/>
      <c r="AD1689" s="34"/>
      <c r="AE1689" s="34"/>
      <c r="AF1689" s="34"/>
      <c r="AG1689" s="34"/>
    </row>
    <row r="1690" spans="2:33" x14ac:dyDescent="0.75">
      <c r="B1690" s="7" t="s">
        <v>11</v>
      </c>
      <c r="C1690" s="7">
        <v>1686</v>
      </c>
      <c r="D1690" s="7">
        <v>209</v>
      </c>
      <c r="E1690" s="7">
        <f t="shared" si="338"/>
        <v>35.166666666666664</v>
      </c>
      <c r="F1690" s="13">
        <v>126.6</v>
      </c>
      <c r="G1690" s="13">
        <f t="shared" si="345"/>
        <v>0.11111111111111072</v>
      </c>
      <c r="H1690" s="13">
        <f t="shared" si="339"/>
        <v>0.39999999999999858</v>
      </c>
      <c r="I1690" s="13">
        <f>'Vehicle Data'!$B$6*'WLTP Calculations'!G1690</f>
        <v>32.520666666666557</v>
      </c>
      <c r="J1690" s="13">
        <f>'Vehicle Data'!$B$6*9.81*'Vehicle Data'!$B$8</f>
        <v>57.42499320000001</v>
      </c>
      <c r="K1690" s="13">
        <f>0.5*(1.225*'Vehicle Data'!B$9*'Vehicle Data'!B$7*'WLTP Calculations'!F1690)</f>
        <v>15.353415</v>
      </c>
      <c r="L1690" s="13">
        <f t="shared" si="346"/>
        <v>0.10529907486666658</v>
      </c>
      <c r="M1690" s="13">
        <f t="shared" si="347"/>
        <v>3.7030174661444413</v>
      </c>
      <c r="N1690" s="13">
        <f t="shared" si="348"/>
        <v>3.7097230772481629</v>
      </c>
      <c r="O1690" s="13">
        <f t="shared" si="340"/>
        <v>779.04184622211415</v>
      </c>
      <c r="P1690" s="13">
        <f t="shared" si="341"/>
        <v>0</v>
      </c>
      <c r="Q1690" s="9">
        <f t="shared" si="349"/>
        <v>346904.91023091547</v>
      </c>
      <c r="R1690" s="9">
        <f t="shared" si="342"/>
        <v>346.90491023091545</v>
      </c>
      <c r="S1690" s="9">
        <f t="shared" si="350"/>
        <v>100445.11563079467</v>
      </c>
      <c r="T1690" s="38">
        <f t="shared" si="343"/>
        <v>100.44511563079466</v>
      </c>
      <c r="U1690" s="38">
        <f t="shared" si="344"/>
        <v>6528.9325160016533</v>
      </c>
      <c r="V1690" s="34"/>
      <c r="W1690" s="34"/>
      <c r="X1690" s="34"/>
      <c r="Y1690" s="34"/>
      <c r="Z1690" s="34"/>
      <c r="AA1690" s="34"/>
      <c r="AB1690" s="34"/>
      <c r="AC1690" s="34"/>
      <c r="AD1690" s="34"/>
      <c r="AE1690" s="34"/>
      <c r="AF1690" s="34"/>
      <c r="AG1690" s="34"/>
    </row>
    <row r="1691" spans="2:33" x14ac:dyDescent="0.75">
      <c r="B1691" s="7" t="s">
        <v>11</v>
      </c>
      <c r="C1691" s="7">
        <v>1687</v>
      </c>
      <c r="D1691" s="7">
        <v>210</v>
      </c>
      <c r="E1691" s="7">
        <f t="shared" si="338"/>
        <v>35.277777777777779</v>
      </c>
      <c r="F1691" s="13">
        <v>127</v>
      </c>
      <c r="G1691" s="13">
        <f t="shared" si="345"/>
        <v>0.11111111111111427</v>
      </c>
      <c r="H1691" s="13">
        <f t="shared" si="339"/>
        <v>0.40000000000000568</v>
      </c>
      <c r="I1691" s="13">
        <f>'Vehicle Data'!$B$6*'WLTP Calculations'!G1691</f>
        <v>32.520666666667594</v>
      </c>
      <c r="J1691" s="13">
        <f>'Vehicle Data'!$B$6*9.81*'Vehicle Data'!$B$8</f>
        <v>57.42499320000001</v>
      </c>
      <c r="K1691" s="13">
        <f>0.5*(1.225*'Vehicle Data'!B$9*'Vehicle Data'!B$7*'WLTP Calculations'!F1691)</f>
        <v>15.401925</v>
      </c>
      <c r="L1691" s="13">
        <f t="shared" si="346"/>
        <v>0.10534758486666761</v>
      </c>
      <c r="M1691" s="13">
        <f t="shared" si="347"/>
        <v>3.7164286883518849</v>
      </c>
      <c r="N1691" s="13">
        <f t="shared" si="348"/>
        <v>3.579280907048159</v>
      </c>
      <c r="O1691" s="13">
        <f t="shared" si="340"/>
        <v>755.22827138716161</v>
      </c>
      <c r="P1691" s="13">
        <f t="shared" si="341"/>
        <v>0</v>
      </c>
      <c r="Q1691" s="9">
        <f t="shared" si="349"/>
        <v>347660.13850230264</v>
      </c>
      <c r="R1691" s="9">
        <f t="shared" si="342"/>
        <v>347.66013850230263</v>
      </c>
      <c r="S1691" s="9">
        <f t="shared" si="350"/>
        <v>100445.11563079467</v>
      </c>
      <c r="T1691" s="38">
        <f t="shared" si="343"/>
        <v>100.44511563079466</v>
      </c>
      <c r="U1691" s="38">
        <f t="shared" si="344"/>
        <v>6528.9325160016533</v>
      </c>
      <c r="V1691" s="34"/>
      <c r="W1691" s="34"/>
      <c r="X1691" s="34"/>
      <c r="Y1691" s="34"/>
      <c r="Z1691" s="34"/>
      <c r="AA1691" s="34"/>
      <c r="AB1691" s="34"/>
      <c r="AC1691" s="34"/>
      <c r="AD1691" s="34"/>
      <c r="AE1691" s="34"/>
      <c r="AF1691" s="34"/>
      <c r="AG1691" s="34"/>
    </row>
    <row r="1692" spans="2:33" x14ac:dyDescent="0.75">
      <c r="B1692" s="7" t="s">
        <v>11</v>
      </c>
      <c r="C1692" s="7">
        <v>1688</v>
      </c>
      <c r="D1692" s="7">
        <v>211</v>
      </c>
      <c r="E1692" s="7">
        <f t="shared" si="338"/>
        <v>35.388888888888893</v>
      </c>
      <c r="F1692" s="13">
        <v>127.4</v>
      </c>
      <c r="G1692" s="13">
        <f t="shared" si="345"/>
        <v>8.3333333333332149E-2</v>
      </c>
      <c r="H1692" s="13">
        <f t="shared" si="339"/>
        <v>0.29999999999999716</v>
      </c>
      <c r="I1692" s="13">
        <f>'Vehicle Data'!$B$6*'WLTP Calculations'!G1692</f>
        <v>24.390499999999655</v>
      </c>
      <c r="J1692" s="13">
        <f>'Vehicle Data'!$B$6*9.81*'Vehicle Data'!$B$8</f>
        <v>57.42499320000001</v>
      </c>
      <c r="K1692" s="13">
        <f>0.5*(1.225*'Vehicle Data'!B$9*'Vehicle Data'!B$7*'WLTP Calculations'!F1692)</f>
        <v>15.450435000000002</v>
      </c>
      <c r="L1692" s="13">
        <f t="shared" si="346"/>
        <v>9.7265928199999657E-2</v>
      </c>
      <c r="M1692" s="13">
        <f t="shared" si="347"/>
        <v>3.4421331257444328</v>
      </c>
      <c r="N1692" s="13">
        <f t="shared" si="348"/>
        <v>3.3011801892129471</v>
      </c>
      <c r="O1692" s="13">
        <f t="shared" si="340"/>
        <v>699.85020011314475</v>
      </c>
      <c r="P1692" s="13">
        <f t="shared" si="341"/>
        <v>0</v>
      </c>
      <c r="Q1692" s="9">
        <f t="shared" si="349"/>
        <v>348359.98870241578</v>
      </c>
      <c r="R1692" s="9">
        <f t="shared" si="342"/>
        <v>348.35998870241576</v>
      </c>
      <c r="S1692" s="9">
        <f t="shared" si="350"/>
        <v>100445.11563079467</v>
      </c>
      <c r="T1692" s="38">
        <f t="shared" si="343"/>
        <v>100.44511563079466</v>
      </c>
      <c r="U1692" s="38">
        <f t="shared" si="344"/>
        <v>6528.9325160016533</v>
      </c>
      <c r="V1692" s="34"/>
      <c r="W1692" s="34"/>
      <c r="X1692" s="34"/>
      <c r="Y1692" s="34"/>
      <c r="Z1692" s="34"/>
      <c r="AA1692" s="34"/>
      <c r="AB1692" s="34"/>
      <c r="AC1692" s="34"/>
      <c r="AD1692" s="34"/>
      <c r="AE1692" s="34"/>
      <c r="AF1692" s="34"/>
      <c r="AG1692" s="34"/>
    </row>
    <row r="1693" spans="2:33" x14ac:dyDescent="0.75">
      <c r="B1693" s="7" t="s">
        <v>11</v>
      </c>
      <c r="C1693" s="7">
        <v>1689</v>
      </c>
      <c r="D1693" s="7">
        <v>212</v>
      </c>
      <c r="E1693" s="7">
        <f t="shared" si="338"/>
        <v>35.444444444444443</v>
      </c>
      <c r="F1693" s="13">
        <v>127.6</v>
      </c>
      <c r="G1693" s="13">
        <f t="shared" si="345"/>
        <v>5.5555555555553582E-2</v>
      </c>
      <c r="H1693" s="13">
        <f t="shared" si="339"/>
        <v>0.19999999999999574</v>
      </c>
      <c r="I1693" s="13">
        <f>'Vehicle Data'!$B$6*'WLTP Calculations'!G1693</f>
        <v>16.260333333332756</v>
      </c>
      <c r="J1693" s="13">
        <f>'Vehicle Data'!$B$6*9.81*'Vehicle Data'!$B$8</f>
        <v>57.42499320000001</v>
      </c>
      <c r="K1693" s="13">
        <f>0.5*(1.225*'Vehicle Data'!B$9*'Vehicle Data'!B$7*'WLTP Calculations'!F1693)</f>
        <v>15.474690000000001</v>
      </c>
      <c r="L1693" s="13">
        <f t="shared" si="346"/>
        <v>8.9160016533332762E-2</v>
      </c>
      <c r="M1693" s="13">
        <f t="shared" si="347"/>
        <v>3.160227252681461</v>
      </c>
      <c r="N1693" s="13">
        <f t="shared" si="348"/>
        <v>3.0909792168907368</v>
      </c>
      <c r="O1693" s="13">
        <f t="shared" si="340"/>
        <v>658.37857319772695</v>
      </c>
      <c r="P1693" s="13">
        <f t="shared" si="341"/>
        <v>0</v>
      </c>
      <c r="Q1693" s="9">
        <f t="shared" si="349"/>
        <v>349018.36727561353</v>
      </c>
      <c r="R1693" s="9">
        <f t="shared" si="342"/>
        <v>349.01836727561351</v>
      </c>
      <c r="S1693" s="9">
        <f t="shared" si="350"/>
        <v>100445.11563079467</v>
      </c>
      <c r="T1693" s="38">
        <f t="shared" si="343"/>
        <v>100.44511563079466</v>
      </c>
      <c r="U1693" s="38">
        <f t="shared" si="344"/>
        <v>6528.9325160016533</v>
      </c>
      <c r="V1693" s="34"/>
      <c r="W1693" s="34"/>
      <c r="X1693" s="34"/>
      <c r="Y1693" s="34"/>
      <c r="Z1693" s="34"/>
      <c r="AA1693" s="34"/>
      <c r="AB1693" s="34"/>
      <c r="AC1693" s="34"/>
      <c r="AD1693" s="34"/>
      <c r="AE1693" s="34"/>
      <c r="AF1693" s="34"/>
      <c r="AG1693" s="34"/>
    </row>
    <row r="1694" spans="2:33" x14ac:dyDescent="0.75">
      <c r="B1694" s="7" t="s">
        <v>11</v>
      </c>
      <c r="C1694" s="7">
        <v>1690</v>
      </c>
      <c r="D1694" s="7">
        <v>213</v>
      </c>
      <c r="E1694" s="7">
        <f t="shared" si="338"/>
        <v>35.5</v>
      </c>
      <c r="F1694" s="13">
        <v>127.8</v>
      </c>
      <c r="G1694" s="13">
        <f t="shared" si="345"/>
        <v>4.1666666666667851E-2</v>
      </c>
      <c r="H1694" s="13">
        <f t="shared" si="339"/>
        <v>0.15000000000000568</v>
      </c>
      <c r="I1694" s="13">
        <f>'Vehicle Data'!$B$6*'WLTP Calculations'!G1694</f>
        <v>12.195250000000348</v>
      </c>
      <c r="J1694" s="13">
        <f>'Vehicle Data'!$B$6*9.81*'Vehicle Data'!$B$8</f>
        <v>57.42499320000001</v>
      </c>
      <c r="K1694" s="13">
        <f>0.5*(1.225*'Vehicle Data'!B$9*'Vehicle Data'!B$7*'WLTP Calculations'!F1694)</f>
        <v>15.498945000000001</v>
      </c>
      <c r="L1694" s="13">
        <f t="shared" si="346"/>
        <v>8.5119188200000362E-2</v>
      </c>
      <c r="M1694" s="13">
        <f t="shared" si="347"/>
        <v>3.0217311811000127</v>
      </c>
      <c r="N1694" s="13">
        <f t="shared" si="348"/>
        <v>2.9509171349523253</v>
      </c>
      <c r="O1694" s="13">
        <f t="shared" si="340"/>
        <v>631.49626687979764</v>
      </c>
      <c r="P1694" s="13">
        <f t="shared" si="341"/>
        <v>0</v>
      </c>
      <c r="Q1694" s="9">
        <f t="shared" si="349"/>
        <v>349649.86354249332</v>
      </c>
      <c r="R1694" s="9">
        <f t="shared" si="342"/>
        <v>349.64986354249334</v>
      </c>
      <c r="S1694" s="9">
        <f t="shared" si="350"/>
        <v>100445.11563079467</v>
      </c>
      <c r="T1694" s="38">
        <f t="shared" si="343"/>
        <v>100.44511563079466</v>
      </c>
      <c r="U1694" s="38">
        <f t="shared" si="344"/>
        <v>6528.9325160016533</v>
      </c>
      <c r="V1694" s="34"/>
      <c r="W1694" s="34"/>
      <c r="X1694" s="34"/>
      <c r="Y1694" s="34"/>
      <c r="Z1694" s="34"/>
      <c r="AA1694" s="34"/>
      <c r="AB1694" s="34"/>
      <c r="AC1694" s="34"/>
      <c r="AD1694" s="34"/>
      <c r="AE1694" s="34"/>
      <c r="AF1694" s="34"/>
      <c r="AG1694" s="34"/>
    </row>
    <row r="1695" spans="2:33" x14ac:dyDescent="0.75">
      <c r="B1695" s="7" t="s">
        <v>11</v>
      </c>
      <c r="C1695" s="7">
        <v>1691</v>
      </c>
      <c r="D1695" s="7">
        <v>214</v>
      </c>
      <c r="E1695" s="7">
        <f t="shared" si="338"/>
        <v>35.527777777777779</v>
      </c>
      <c r="F1695" s="13">
        <v>127.9</v>
      </c>
      <c r="G1695" s="13">
        <f t="shared" si="345"/>
        <v>2.7777777777778567E-2</v>
      </c>
      <c r="H1695" s="13">
        <f t="shared" si="339"/>
        <v>0.10000000000000142</v>
      </c>
      <c r="I1695" s="13">
        <f>'Vehicle Data'!$B$6*'WLTP Calculations'!G1695</f>
        <v>8.1301666666668986</v>
      </c>
      <c r="J1695" s="13">
        <f>'Vehicle Data'!$B$6*9.81*'Vehicle Data'!$B$8</f>
        <v>57.42499320000001</v>
      </c>
      <c r="K1695" s="13">
        <f>0.5*(1.225*'Vehicle Data'!B$9*'Vehicle Data'!B$7*'WLTP Calculations'!F1695)</f>
        <v>15.511072500000001</v>
      </c>
      <c r="L1695" s="13">
        <f t="shared" si="346"/>
        <v>8.1066232366666907E-2</v>
      </c>
      <c r="M1695" s="13">
        <f t="shared" si="347"/>
        <v>2.8801030888046384</v>
      </c>
      <c r="N1695" s="13">
        <f t="shared" si="348"/>
        <v>2.8814446086986019</v>
      </c>
      <c r="O1695" s="13">
        <f t="shared" si="340"/>
        <v>619.51059087019939</v>
      </c>
      <c r="P1695" s="13">
        <f t="shared" si="341"/>
        <v>0</v>
      </c>
      <c r="Q1695" s="9">
        <f t="shared" si="349"/>
        <v>350269.37413336354</v>
      </c>
      <c r="R1695" s="9">
        <f t="shared" si="342"/>
        <v>350.26937413336356</v>
      </c>
      <c r="S1695" s="9">
        <f t="shared" si="350"/>
        <v>100445.11563079467</v>
      </c>
      <c r="T1695" s="38">
        <f t="shared" si="343"/>
        <v>100.44511563079466</v>
      </c>
      <c r="U1695" s="38">
        <f t="shared" si="344"/>
        <v>6528.9325160016533</v>
      </c>
      <c r="V1695" s="34"/>
      <c r="W1695" s="34"/>
      <c r="X1695" s="34"/>
      <c r="Y1695" s="34"/>
      <c r="Z1695" s="34"/>
      <c r="AA1695" s="34"/>
      <c r="AB1695" s="34"/>
      <c r="AC1695" s="34"/>
      <c r="AD1695" s="34"/>
      <c r="AE1695" s="34"/>
      <c r="AF1695" s="34"/>
      <c r="AG1695" s="34"/>
    </row>
    <row r="1696" spans="2:33" x14ac:dyDescent="0.75">
      <c r="B1696" s="7" t="s">
        <v>11</v>
      </c>
      <c r="C1696" s="7">
        <v>1692</v>
      </c>
      <c r="D1696" s="7">
        <v>215</v>
      </c>
      <c r="E1696" s="7">
        <f t="shared" si="338"/>
        <v>35.555555555555557</v>
      </c>
      <c r="F1696" s="13">
        <v>128</v>
      </c>
      <c r="G1696" s="13">
        <f t="shared" si="345"/>
        <v>2.7777777777775015E-2</v>
      </c>
      <c r="H1696" s="13">
        <f t="shared" si="339"/>
        <v>9.9999999999994316E-2</v>
      </c>
      <c r="I1696" s="13">
        <f>'Vehicle Data'!$B$6*'WLTP Calculations'!G1696</f>
        <v>8.1301666666658594</v>
      </c>
      <c r="J1696" s="13">
        <f>'Vehicle Data'!$B$6*9.81*'Vehicle Data'!$B$8</f>
        <v>57.42499320000001</v>
      </c>
      <c r="K1696" s="13">
        <f>0.5*(1.225*'Vehicle Data'!B$9*'Vehicle Data'!B$7*'WLTP Calculations'!F1696)</f>
        <v>15.523200000000001</v>
      </c>
      <c r="L1696" s="13">
        <f t="shared" si="346"/>
        <v>8.1078359866665881E-2</v>
      </c>
      <c r="M1696" s="13">
        <f t="shared" si="347"/>
        <v>2.8827861285925649</v>
      </c>
      <c r="N1696" s="13">
        <f t="shared" si="348"/>
        <v>2.884127985361546</v>
      </c>
      <c r="O1696" s="13">
        <f t="shared" si="340"/>
        <v>622.97164483809399</v>
      </c>
      <c r="P1696" s="13">
        <f t="shared" si="341"/>
        <v>0</v>
      </c>
      <c r="Q1696" s="9">
        <f t="shared" si="349"/>
        <v>350892.34577820165</v>
      </c>
      <c r="R1696" s="9">
        <f t="shared" si="342"/>
        <v>350.89234577820167</v>
      </c>
      <c r="S1696" s="9">
        <f t="shared" si="350"/>
        <v>100445.11563079467</v>
      </c>
      <c r="T1696" s="38">
        <f t="shared" si="343"/>
        <v>100.44511563079466</v>
      </c>
      <c r="U1696" s="38">
        <f t="shared" si="344"/>
        <v>6528.9325160016533</v>
      </c>
      <c r="V1696" s="34"/>
      <c r="W1696" s="34"/>
      <c r="X1696" s="34"/>
      <c r="Y1696" s="34"/>
      <c r="Z1696" s="34"/>
      <c r="AA1696" s="34"/>
      <c r="AB1696" s="34"/>
      <c r="AC1696" s="34"/>
      <c r="AD1696" s="34"/>
      <c r="AE1696" s="34"/>
      <c r="AF1696" s="34"/>
      <c r="AG1696" s="34"/>
    </row>
    <row r="1697" spans="2:33" x14ac:dyDescent="0.75">
      <c r="B1697" s="7" t="s">
        <v>11</v>
      </c>
      <c r="C1697" s="7">
        <v>1693</v>
      </c>
      <c r="D1697" s="7">
        <v>216</v>
      </c>
      <c r="E1697" s="7">
        <f t="shared" si="338"/>
        <v>35.583333333333329</v>
      </c>
      <c r="F1697" s="13">
        <v>128.1</v>
      </c>
      <c r="G1697" s="13">
        <f t="shared" si="345"/>
        <v>2.7777777777775015E-2</v>
      </c>
      <c r="H1697" s="13">
        <f t="shared" si="339"/>
        <v>9.9999999999994316E-2</v>
      </c>
      <c r="I1697" s="13">
        <f>'Vehicle Data'!$B$6*'WLTP Calculations'!G1697</f>
        <v>8.1301666666658594</v>
      </c>
      <c r="J1697" s="13">
        <f>'Vehicle Data'!$B$6*9.81*'Vehicle Data'!$B$8</f>
        <v>57.42499320000001</v>
      </c>
      <c r="K1697" s="13">
        <f>0.5*(1.225*'Vehicle Data'!B$9*'Vehicle Data'!B$7*'WLTP Calculations'!F1697)</f>
        <v>15.535327500000001</v>
      </c>
      <c r="L1697" s="13">
        <f t="shared" si="346"/>
        <v>8.1090487366665881E-2</v>
      </c>
      <c r="M1697" s="13">
        <f t="shared" si="347"/>
        <v>2.8854698421305272</v>
      </c>
      <c r="N1697" s="13">
        <f t="shared" si="348"/>
        <v>2.8868120357745455</v>
      </c>
      <c r="O1697" s="13">
        <f t="shared" si="340"/>
        <v>626.43821176307642</v>
      </c>
      <c r="P1697" s="13">
        <f t="shared" si="341"/>
        <v>0</v>
      </c>
      <c r="Q1697" s="9">
        <f t="shared" si="349"/>
        <v>351518.78398996475</v>
      </c>
      <c r="R1697" s="9">
        <f t="shared" si="342"/>
        <v>351.51878398996473</v>
      </c>
      <c r="S1697" s="9">
        <f t="shared" si="350"/>
        <v>100445.11563079467</v>
      </c>
      <c r="T1697" s="38">
        <f t="shared" si="343"/>
        <v>100.44511563079466</v>
      </c>
      <c r="U1697" s="38">
        <f t="shared" si="344"/>
        <v>6528.9325160016533</v>
      </c>
      <c r="V1697" s="34"/>
      <c r="W1697" s="34"/>
      <c r="X1697" s="34"/>
      <c r="Y1697" s="34"/>
      <c r="Z1697" s="34"/>
      <c r="AA1697" s="34"/>
      <c r="AB1697" s="34"/>
      <c r="AC1697" s="34"/>
      <c r="AD1697" s="34"/>
      <c r="AE1697" s="34"/>
      <c r="AF1697" s="34"/>
      <c r="AG1697" s="34"/>
    </row>
    <row r="1698" spans="2:33" x14ac:dyDescent="0.75">
      <c r="B1698" s="7" t="s">
        <v>11</v>
      </c>
      <c r="C1698" s="7">
        <v>1694</v>
      </c>
      <c r="D1698" s="7">
        <v>217</v>
      </c>
      <c r="E1698" s="7">
        <f t="shared" si="338"/>
        <v>35.611111111111107</v>
      </c>
      <c r="F1698" s="13">
        <v>128.19999999999999</v>
      </c>
      <c r="G1698" s="13">
        <f t="shared" si="345"/>
        <v>2.777777777778212E-2</v>
      </c>
      <c r="H1698" s="13">
        <f t="shared" si="339"/>
        <v>0.10000000000000853</v>
      </c>
      <c r="I1698" s="13">
        <f>'Vehicle Data'!$B$6*'WLTP Calculations'!G1698</f>
        <v>8.1301666666679377</v>
      </c>
      <c r="J1698" s="13">
        <f>'Vehicle Data'!$B$6*9.81*'Vehicle Data'!$B$8</f>
        <v>57.42499320000001</v>
      </c>
      <c r="K1698" s="13">
        <f>0.5*(1.225*'Vehicle Data'!B$9*'Vehicle Data'!B$7*'WLTP Calculations'!F1698)</f>
        <v>15.547454999999999</v>
      </c>
      <c r="L1698" s="13">
        <f t="shared" si="346"/>
        <v>8.1102614866667949E-2</v>
      </c>
      <c r="M1698" s="13">
        <f t="shared" si="347"/>
        <v>2.8881542294185638</v>
      </c>
      <c r="N1698" s="13">
        <f t="shared" si="348"/>
        <v>2.8894967599375274</v>
      </c>
      <c r="O1698" s="13">
        <f t="shared" si="340"/>
        <v>629.91029366638099</v>
      </c>
      <c r="P1698" s="13">
        <f t="shared" si="341"/>
        <v>0</v>
      </c>
      <c r="Q1698" s="9">
        <f t="shared" si="349"/>
        <v>352148.69428363111</v>
      </c>
      <c r="R1698" s="9">
        <f t="shared" si="342"/>
        <v>352.14869428363113</v>
      </c>
      <c r="S1698" s="9">
        <f t="shared" si="350"/>
        <v>100445.11563079467</v>
      </c>
      <c r="T1698" s="38">
        <f t="shared" si="343"/>
        <v>100.44511563079466</v>
      </c>
      <c r="U1698" s="38">
        <f t="shared" si="344"/>
        <v>6528.9325160016533</v>
      </c>
      <c r="V1698" s="34"/>
      <c r="W1698" s="34"/>
      <c r="X1698" s="34"/>
      <c r="Y1698" s="34"/>
      <c r="Z1698" s="34"/>
      <c r="AA1698" s="34"/>
      <c r="AB1698" s="34"/>
      <c r="AC1698" s="34"/>
      <c r="AD1698" s="34"/>
      <c r="AE1698" s="34"/>
      <c r="AF1698" s="34"/>
      <c r="AG1698" s="34"/>
    </row>
    <row r="1699" spans="2:33" x14ac:dyDescent="0.75">
      <c r="B1699" s="7" t="s">
        <v>11</v>
      </c>
      <c r="C1699" s="7">
        <v>1695</v>
      </c>
      <c r="D1699" s="7">
        <v>218</v>
      </c>
      <c r="E1699" s="7">
        <f t="shared" si="338"/>
        <v>35.638888888888893</v>
      </c>
      <c r="F1699" s="13">
        <v>128.30000000000001</v>
      </c>
      <c r="G1699" s="13">
        <f t="shared" si="345"/>
        <v>2.7777777777778567E-2</v>
      </c>
      <c r="H1699" s="13">
        <f t="shared" si="339"/>
        <v>0.10000000000000853</v>
      </c>
      <c r="I1699" s="13">
        <f>'Vehicle Data'!$B$6*'WLTP Calculations'!G1699</f>
        <v>8.1301666666668986</v>
      </c>
      <c r="J1699" s="13">
        <f>'Vehicle Data'!$B$6*9.81*'Vehicle Data'!$B$8</f>
        <v>57.42499320000001</v>
      </c>
      <c r="K1699" s="13">
        <f>0.5*(1.225*'Vehicle Data'!B$9*'Vehicle Data'!B$7*'WLTP Calculations'!F1699)</f>
        <v>15.559582500000003</v>
      </c>
      <c r="L1699" s="13">
        <f t="shared" si="346"/>
        <v>8.1114742366666923E-2</v>
      </c>
      <c r="M1699" s="13">
        <f t="shared" si="347"/>
        <v>2.890839290456491</v>
      </c>
      <c r="N1699" s="13">
        <f t="shared" si="348"/>
        <v>2.8921821578504536</v>
      </c>
      <c r="O1699" s="13">
        <f t="shared" si="340"/>
        <v>633.38789256924929</v>
      </c>
      <c r="P1699" s="13">
        <f t="shared" si="341"/>
        <v>0</v>
      </c>
      <c r="Q1699" s="9">
        <f t="shared" si="349"/>
        <v>352782.08217620035</v>
      </c>
      <c r="R1699" s="9">
        <f t="shared" si="342"/>
        <v>352.78208217620033</v>
      </c>
      <c r="S1699" s="9">
        <f t="shared" si="350"/>
        <v>100445.11563079467</v>
      </c>
      <c r="T1699" s="38">
        <f t="shared" si="343"/>
        <v>100.44511563079466</v>
      </c>
      <c r="U1699" s="38">
        <f t="shared" si="344"/>
        <v>6528.9325160016533</v>
      </c>
      <c r="V1699" s="34"/>
      <c r="W1699" s="34"/>
      <c r="X1699" s="34"/>
      <c r="Y1699" s="34"/>
      <c r="Z1699" s="34"/>
      <c r="AA1699" s="34"/>
      <c r="AB1699" s="34"/>
      <c r="AC1699" s="34"/>
      <c r="AD1699" s="34"/>
      <c r="AE1699" s="34"/>
      <c r="AF1699" s="34"/>
      <c r="AG1699" s="34"/>
    </row>
    <row r="1700" spans="2:33" x14ac:dyDescent="0.75">
      <c r="B1700" s="7" t="s">
        <v>11</v>
      </c>
      <c r="C1700" s="7">
        <v>1696</v>
      </c>
      <c r="D1700" s="7">
        <v>219</v>
      </c>
      <c r="E1700" s="7">
        <f t="shared" si="338"/>
        <v>35.666666666666664</v>
      </c>
      <c r="F1700" s="13">
        <v>128.4</v>
      </c>
      <c r="G1700" s="13">
        <f t="shared" si="345"/>
        <v>2.7777777777775015E-2</v>
      </c>
      <c r="H1700" s="13">
        <f t="shared" si="339"/>
        <v>9.9999999999994316E-2</v>
      </c>
      <c r="I1700" s="13">
        <f>'Vehicle Data'!$B$6*'WLTP Calculations'!G1700</f>
        <v>8.1301666666658594</v>
      </c>
      <c r="J1700" s="13">
        <f>'Vehicle Data'!$B$6*9.81*'Vehicle Data'!$B$8</f>
        <v>57.42499320000001</v>
      </c>
      <c r="K1700" s="13">
        <f>0.5*(1.225*'Vehicle Data'!B$9*'Vehicle Data'!B$7*'WLTP Calculations'!F1700)</f>
        <v>15.571710000000001</v>
      </c>
      <c r="L1700" s="13">
        <f t="shared" si="346"/>
        <v>8.1126869866665868E-2</v>
      </c>
      <c r="M1700" s="13">
        <f t="shared" si="347"/>
        <v>2.8935250252444158</v>
      </c>
      <c r="N1700" s="13">
        <f t="shared" si="348"/>
        <v>2.894868229513416</v>
      </c>
      <c r="O1700" s="13">
        <f t="shared" si="340"/>
        <v>636.87101049295154</v>
      </c>
      <c r="P1700" s="13">
        <f t="shared" si="341"/>
        <v>0</v>
      </c>
      <c r="Q1700" s="9">
        <f t="shared" si="349"/>
        <v>353418.95318669331</v>
      </c>
      <c r="R1700" s="9">
        <f t="shared" si="342"/>
        <v>353.41895318669333</v>
      </c>
      <c r="S1700" s="9">
        <f t="shared" si="350"/>
        <v>100445.11563079467</v>
      </c>
      <c r="T1700" s="38">
        <f t="shared" si="343"/>
        <v>100.44511563079466</v>
      </c>
      <c r="U1700" s="38">
        <f t="shared" si="344"/>
        <v>6528.9325160016533</v>
      </c>
      <c r="V1700" s="34"/>
      <c r="W1700" s="34"/>
      <c r="X1700" s="34"/>
      <c r="Y1700" s="34"/>
      <c r="Z1700" s="34"/>
      <c r="AA1700" s="34"/>
      <c r="AB1700" s="34"/>
      <c r="AC1700" s="34"/>
      <c r="AD1700" s="34"/>
      <c r="AE1700" s="34"/>
      <c r="AF1700" s="34"/>
      <c r="AG1700" s="34"/>
    </row>
    <row r="1701" spans="2:33" x14ac:dyDescent="0.75">
      <c r="B1701" s="7" t="s">
        <v>11</v>
      </c>
      <c r="C1701" s="7">
        <v>1697</v>
      </c>
      <c r="D1701" s="7">
        <v>220</v>
      </c>
      <c r="E1701" s="7">
        <f t="shared" si="338"/>
        <v>35.694444444444443</v>
      </c>
      <c r="F1701" s="13">
        <v>128.5</v>
      </c>
      <c r="G1701" s="13">
        <f t="shared" si="345"/>
        <v>2.7777777777778567E-2</v>
      </c>
      <c r="H1701" s="13">
        <f t="shared" si="339"/>
        <v>9.9999999999994316E-2</v>
      </c>
      <c r="I1701" s="13">
        <f>'Vehicle Data'!$B$6*'WLTP Calculations'!G1701</f>
        <v>8.1301666666668986</v>
      </c>
      <c r="J1701" s="13">
        <f>'Vehicle Data'!$B$6*9.81*'Vehicle Data'!$B$8</f>
        <v>57.42499320000001</v>
      </c>
      <c r="K1701" s="13">
        <f>0.5*(1.225*'Vehicle Data'!B$9*'Vehicle Data'!B$7*'WLTP Calculations'!F1701)</f>
        <v>15.583837500000001</v>
      </c>
      <c r="L1701" s="13">
        <f t="shared" si="346"/>
        <v>8.113899736666691E-2</v>
      </c>
      <c r="M1701" s="13">
        <f t="shared" si="347"/>
        <v>2.8962114337824159</v>
      </c>
      <c r="N1701" s="13">
        <f t="shared" si="348"/>
        <v>2.8249480698338028</v>
      </c>
      <c r="O1701" s="13">
        <f t="shared" si="340"/>
        <v>624.31352343327046</v>
      </c>
      <c r="P1701" s="13">
        <f t="shared" si="341"/>
        <v>0</v>
      </c>
      <c r="Q1701" s="9">
        <f t="shared" si="349"/>
        <v>354043.2667101266</v>
      </c>
      <c r="R1701" s="9">
        <f t="shared" si="342"/>
        <v>354.0432667101266</v>
      </c>
      <c r="S1701" s="9">
        <f t="shared" si="350"/>
        <v>100445.11563079467</v>
      </c>
      <c r="T1701" s="38">
        <f t="shared" si="343"/>
        <v>100.44511563079466</v>
      </c>
      <c r="U1701" s="38">
        <f t="shared" si="344"/>
        <v>6528.9325160016533</v>
      </c>
      <c r="V1701" s="34"/>
      <c r="W1701" s="34"/>
      <c r="X1701" s="34"/>
      <c r="Y1701" s="34"/>
      <c r="Z1701" s="34"/>
      <c r="AA1701" s="34"/>
      <c r="AB1701" s="34"/>
      <c r="AC1701" s="34"/>
      <c r="AD1701" s="34"/>
      <c r="AE1701" s="34"/>
      <c r="AF1701" s="34"/>
      <c r="AG1701" s="34"/>
    </row>
    <row r="1702" spans="2:33" x14ac:dyDescent="0.75">
      <c r="B1702" s="7" t="s">
        <v>11</v>
      </c>
      <c r="C1702" s="7">
        <v>1698</v>
      </c>
      <c r="D1702" s="7">
        <v>221</v>
      </c>
      <c r="E1702" s="7">
        <f t="shared" si="338"/>
        <v>35.722222222222221</v>
      </c>
      <c r="F1702" s="13">
        <v>128.6</v>
      </c>
      <c r="G1702" s="13">
        <f t="shared" si="345"/>
        <v>1.3888888888889284E-2</v>
      </c>
      <c r="H1702" s="13">
        <f t="shared" si="339"/>
        <v>4.9999999999997158E-2</v>
      </c>
      <c r="I1702" s="13">
        <f>'Vehicle Data'!$B$6*'WLTP Calculations'!G1702</f>
        <v>4.0650833333334493</v>
      </c>
      <c r="J1702" s="13">
        <f>'Vehicle Data'!$B$6*9.81*'Vehicle Data'!$B$8</f>
        <v>57.42499320000001</v>
      </c>
      <c r="K1702" s="13">
        <f>0.5*(1.225*'Vehicle Data'!B$9*'Vehicle Data'!B$7*'WLTP Calculations'!F1702)</f>
        <v>15.595965</v>
      </c>
      <c r="L1702" s="13">
        <f t="shared" si="346"/>
        <v>7.7086041533333455E-2</v>
      </c>
      <c r="M1702" s="13">
        <f t="shared" si="347"/>
        <v>2.7536847058851897</v>
      </c>
      <c r="N1702" s="13">
        <f t="shared" si="348"/>
        <v>2.6084708957</v>
      </c>
      <c r="O1702" s="13">
        <f t="shared" si="340"/>
        <v>579.08053884540004</v>
      </c>
      <c r="P1702" s="13">
        <f t="shared" si="341"/>
        <v>0</v>
      </c>
      <c r="Q1702" s="9">
        <f t="shared" si="349"/>
        <v>354622.34724897199</v>
      </c>
      <c r="R1702" s="9">
        <f t="shared" si="342"/>
        <v>354.62234724897201</v>
      </c>
      <c r="S1702" s="9">
        <f t="shared" si="350"/>
        <v>100445.11563079467</v>
      </c>
      <c r="T1702" s="38">
        <f t="shared" si="343"/>
        <v>100.44511563079466</v>
      </c>
      <c r="U1702" s="38">
        <f t="shared" si="344"/>
        <v>6528.9325160016533</v>
      </c>
      <c r="V1702" s="34"/>
      <c r="W1702" s="34"/>
      <c r="X1702" s="34"/>
      <c r="Y1702" s="34"/>
      <c r="Z1702" s="34"/>
      <c r="AA1702" s="34"/>
      <c r="AB1702" s="34"/>
      <c r="AC1702" s="34"/>
      <c r="AD1702" s="34"/>
      <c r="AE1702" s="34"/>
      <c r="AF1702" s="34"/>
      <c r="AG1702" s="34"/>
    </row>
    <row r="1703" spans="2:33" x14ac:dyDescent="0.75">
      <c r="B1703" s="7" t="s">
        <v>11</v>
      </c>
      <c r="C1703" s="7">
        <v>1699</v>
      </c>
      <c r="D1703" s="7">
        <v>222</v>
      </c>
      <c r="E1703" s="7">
        <f t="shared" si="338"/>
        <v>35.722222222222221</v>
      </c>
      <c r="F1703" s="13">
        <v>128.6</v>
      </c>
      <c r="G1703" s="13">
        <f t="shared" si="345"/>
        <v>-1.3888888888889284E-2</v>
      </c>
      <c r="H1703" s="13">
        <f t="shared" si="339"/>
        <v>-4.9999999999997158E-2</v>
      </c>
      <c r="I1703" s="13">
        <f>'Vehicle Data'!$B$6*'WLTP Calculations'!G1703</f>
        <v>-4.0650833333334493</v>
      </c>
      <c r="J1703" s="13">
        <f>'Vehicle Data'!$B$6*9.81*'Vehicle Data'!$B$8</f>
        <v>57.42499320000001</v>
      </c>
      <c r="K1703" s="13">
        <f>0.5*(1.225*'Vehicle Data'!B$9*'Vehicle Data'!B$7*'WLTP Calculations'!F1703)</f>
        <v>15.595965</v>
      </c>
      <c r="L1703" s="13">
        <f t="shared" si="346"/>
        <v>6.8955874866666558E-2</v>
      </c>
      <c r="M1703" s="13">
        <f t="shared" si="347"/>
        <v>2.4632570855148108</v>
      </c>
      <c r="N1703" s="13">
        <f t="shared" si="348"/>
        <v>2.3169820316393626</v>
      </c>
      <c r="O1703" s="13">
        <f t="shared" si="340"/>
        <v>516.68699305557789</v>
      </c>
      <c r="P1703" s="13">
        <f t="shared" si="341"/>
        <v>0</v>
      </c>
      <c r="Q1703" s="9">
        <f t="shared" si="349"/>
        <v>355139.03424202756</v>
      </c>
      <c r="R1703" s="9">
        <f t="shared" si="342"/>
        <v>355.13903424202755</v>
      </c>
      <c r="S1703" s="9">
        <f t="shared" si="350"/>
        <v>100445.11563079467</v>
      </c>
      <c r="T1703" s="38">
        <f t="shared" si="343"/>
        <v>100.44511563079466</v>
      </c>
      <c r="U1703" s="38">
        <f t="shared" si="344"/>
        <v>6528.9325160016533</v>
      </c>
      <c r="V1703" s="34"/>
      <c r="W1703" s="34"/>
      <c r="X1703" s="34"/>
      <c r="Y1703" s="34"/>
      <c r="Z1703" s="34"/>
      <c r="AA1703" s="34"/>
      <c r="AB1703" s="34"/>
      <c r="AC1703" s="34"/>
      <c r="AD1703" s="34"/>
      <c r="AE1703" s="34"/>
      <c r="AF1703" s="34"/>
      <c r="AG1703" s="34"/>
    </row>
    <row r="1704" spans="2:33" x14ac:dyDescent="0.75">
      <c r="B1704" s="7" t="s">
        <v>11</v>
      </c>
      <c r="C1704" s="7">
        <v>1700</v>
      </c>
      <c r="D1704" s="7">
        <v>223</v>
      </c>
      <c r="E1704" s="7">
        <f t="shared" si="338"/>
        <v>35.694444444444443</v>
      </c>
      <c r="F1704" s="13">
        <v>128.5</v>
      </c>
      <c r="G1704" s="13">
        <f t="shared" si="345"/>
        <v>-4.1666666666664298E-2</v>
      </c>
      <c r="H1704" s="13">
        <f t="shared" si="339"/>
        <v>-0.14999999999999147</v>
      </c>
      <c r="I1704" s="13">
        <f>'Vehicle Data'!$B$6*'WLTP Calculations'!G1704</f>
        <v>-12.195249999999309</v>
      </c>
      <c r="J1704" s="13">
        <f>'Vehicle Data'!$B$6*9.81*'Vehicle Data'!$B$8</f>
        <v>57.42499320000001</v>
      </c>
      <c r="K1704" s="13">
        <f>0.5*(1.225*'Vehicle Data'!B$9*'Vehicle Data'!B$7*'WLTP Calculations'!F1704)</f>
        <v>15.583837500000001</v>
      </c>
      <c r="L1704" s="13">
        <f t="shared" si="346"/>
        <v>6.0813580700000702E-2</v>
      </c>
      <c r="M1704" s="13">
        <f t="shared" si="347"/>
        <v>2.1707069777639139</v>
      </c>
      <c r="N1704" s="13">
        <f t="shared" si="348"/>
        <v>2.0961479743879678</v>
      </c>
      <c r="O1704" s="13">
        <f t="shared" si="340"/>
        <v>469.5371462629048</v>
      </c>
      <c r="P1704" s="13">
        <f t="shared" si="341"/>
        <v>0</v>
      </c>
      <c r="Q1704" s="9">
        <f t="shared" si="349"/>
        <v>355608.57138829044</v>
      </c>
      <c r="R1704" s="9">
        <f t="shared" si="342"/>
        <v>355.60857138829044</v>
      </c>
      <c r="S1704" s="9">
        <f t="shared" si="350"/>
        <v>100445.11563079467</v>
      </c>
      <c r="T1704" s="38">
        <f t="shared" si="343"/>
        <v>100.44511563079466</v>
      </c>
      <c r="U1704" s="38">
        <f t="shared" si="344"/>
        <v>6528.9325160016533</v>
      </c>
      <c r="V1704" s="34"/>
      <c r="W1704" s="34"/>
      <c r="X1704" s="34"/>
      <c r="Y1704" s="34"/>
      <c r="Z1704" s="34"/>
      <c r="AA1704" s="34"/>
      <c r="AB1704" s="34"/>
      <c r="AC1704" s="34"/>
      <c r="AD1704" s="34"/>
      <c r="AE1704" s="34"/>
      <c r="AF1704" s="34"/>
      <c r="AG1704" s="34"/>
    </row>
    <row r="1705" spans="2:33" x14ac:dyDescent="0.75">
      <c r="B1705" s="7" t="s">
        <v>11</v>
      </c>
      <c r="C1705" s="7">
        <v>1701</v>
      </c>
      <c r="D1705" s="7">
        <v>224</v>
      </c>
      <c r="E1705" s="7">
        <f t="shared" si="338"/>
        <v>35.638888888888893</v>
      </c>
      <c r="F1705" s="13">
        <v>128.30000000000001</v>
      </c>
      <c r="G1705" s="13">
        <f t="shared" si="345"/>
        <v>-5.5555555555557135E-2</v>
      </c>
      <c r="H1705" s="13">
        <f t="shared" si="339"/>
        <v>-0.20000000000000284</v>
      </c>
      <c r="I1705" s="13">
        <f>'Vehicle Data'!$B$6*'WLTP Calculations'!G1705</f>
        <v>-16.260333333333797</v>
      </c>
      <c r="J1705" s="13">
        <f>'Vehicle Data'!$B$6*9.81*'Vehicle Data'!$B$8</f>
        <v>57.42499320000001</v>
      </c>
      <c r="K1705" s="13">
        <f>0.5*(1.225*'Vehicle Data'!B$9*'Vehicle Data'!B$7*'WLTP Calculations'!F1705)</f>
        <v>15.559582500000003</v>
      </c>
      <c r="L1705" s="13">
        <f t="shared" si="346"/>
        <v>5.6724242366666219E-2</v>
      </c>
      <c r="M1705" s="13">
        <f t="shared" si="347"/>
        <v>2.0215889710120214</v>
      </c>
      <c r="N1705" s="13">
        <f t="shared" si="348"/>
        <v>2.0195817607379469</v>
      </c>
      <c r="O1705" s="13">
        <f t="shared" si="340"/>
        <v>454.40589616603808</v>
      </c>
      <c r="P1705" s="13">
        <f t="shared" si="341"/>
        <v>0</v>
      </c>
      <c r="Q1705" s="9">
        <f t="shared" si="349"/>
        <v>356062.97728445649</v>
      </c>
      <c r="R1705" s="9">
        <f t="shared" si="342"/>
        <v>356.06297728445651</v>
      </c>
      <c r="S1705" s="9">
        <f t="shared" si="350"/>
        <v>100445.11563079467</v>
      </c>
      <c r="T1705" s="38">
        <f t="shared" si="343"/>
        <v>100.44511563079466</v>
      </c>
      <c r="U1705" s="38">
        <f t="shared" si="344"/>
        <v>6528.9325160016533</v>
      </c>
      <c r="V1705" s="34"/>
      <c r="W1705" s="34"/>
      <c r="X1705" s="34"/>
      <c r="Y1705" s="34"/>
      <c r="Z1705" s="34"/>
      <c r="AA1705" s="34"/>
      <c r="AB1705" s="34"/>
      <c r="AC1705" s="34"/>
      <c r="AD1705" s="34"/>
      <c r="AE1705" s="34"/>
      <c r="AF1705" s="34"/>
      <c r="AG1705" s="34"/>
    </row>
    <row r="1706" spans="2:33" x14ac:dyDescent="0.75">
      <c r="B1706" s="7" t="s">
        <v>11</v>
      </c>
      <c r="C1706" s="7">
        <v>1702</v>
      </c>
      <c r="D1706" s="7">
        <v>225</v>
      </c>
      <c r="E1706" s="7">
        <f t="shared" si="338"/>
        <v>35.583333333333329</v>
      </c>
      <c r="F1706" s="13">
        <v>128.1</v>
      </c>
      <c r="G1706" s="13">
        <f t="shared" si="345"/>
        <v>-5.5555555555557135E-2</v>
      </c>
      <c r="H1706" s="13">
        <f t="shared" si="339"/>
        <v>-0.20000000000000284</v>
      </c>
      <c r="I1706" s="13">
        <f>'Vehicle Data'!$B$6*'WLTP Calculations'!G1706</f>
        <v>-16.260333333333797</v>
      </c>
      <c r="J1706" s="13">
        <f>'Vehicle Data'!$B$6*9.81*'Vehicle Data'!$B$8</f>
        <v>57.42499320000001</v>
      </c>
      <c r="K1706" s="13">
        <f>0.5*(1.225*'Vehicle Data'!B$9*'Vehicle Data'!B$7*'WLTP Calculations'!F1706)</f>
        <v>15.535327500000001</v>
      </c>
      <c r="L1706" s="13">
        <f t="shared" si="346"/>
        <v>5.6699987366666212E-2</v>
      </c>
      <c r="M1706" s="13">
        <f t="shared" si="347"/>
        <v>2.0175745504638725</v>
      </c>
      <c r="N1706" s="13">
        <f t="shared" si="348"/>
        <v>1.9433569990324076</v>
      </c>
      <c r="O1706" s="13">
        <f t="shared" si="340"/>
        <v>439.19868178132413</v>
      </c>
      <c r="P1706" s="13">
        <f t="shared" si="341"/>
        <v>0</v>
      </c>
      <c r="Q1706" s="9">
        <f t="shared" si="349"/>
        <v>356502.17596623779</v>
      </c>
      <c r="R1706" s="9">
        <f t="shared" si="342"/>
        <v>356.50217596623781</v>
      </c>
      <c r="S1706" s="9">
        <f t="shared" si="350"/>
        <v>100445.11563079467</v>
      </c>
      <c r="T1706" s="38">
        <f t="shared" si="343"/>
        <v>100.44511563079466</v>
      </c>
      <c r="U1706" s="38">
        <f t="shared" si="344"/>
        <v>6528.9325160016533</v>
      </c>
      <c r="V1706" s="34"/>
      <c r="W1706" s="34"/>
      <c r="X1706" s="34"/>
      <c r="Y1706" s="34"/>
      <c r="Z1706" s="34"/>
      <c r="AA1706" s="34"/>
      <c r="AB1706" s="34"/>
      <c r="AC1706" s="34"/>
      <c r="AD1706" s="34"/>
      <c r="AE1706" s="34"/>
      <c r="AF1706" s="34"/>
      <c r="AG1706" s="34"/>
    </row>
    <row r="1707" spans="2:33" x14ac:dyDescent="0.75">
      <c r="B1707" s="7" t="s">
        <v>11</v>
      </c>
      <c r="C1707" s="7">
        <v>1703</v>
      </c>
      <c r="D1707" s="7">
        <v>226</v>
      </c>
      <c r="E1707" s="7">
        <f t="shared" si="338"/>
        <v>35.527777777777779</v>
      </c>
      <c r="F1707" s="13">
        <v>127.9</v>
      </c>
      <c r="G1707" s="13">
        <f t="shared" si="345"/>
        <v>-6.9444444444442865E-2</v>
      </c>
      <c r="H1707" s="13">
        <f t="shared" si="339"/>
        <v>-0.25</v>
      </c>
      <c r="I1707" s="13">
        <f>'Vehicle Data'!$B$6*'WLTP Calculations'!G1707</f>
        <v>-20.325416666666207</v>
      </c>
      <c r="J1707" s="13">
        <f>'Vehicle Data'!$B$6*9.81*'Vehicle Data'!$B$8</f>
        <v>57.42499320000001</v>
      </c>
      <c r="K1707" s="13">
        <f>0.5*(1.225*'Vehicle Data'!B$9*'Vehicle Data'!B$7*'WLTP Calculations'!F1707)</f>
        <v>15.511072500000001</v>
      </c>
      <c r="L1707" s="13">
        <f t="shared" si="346"/>
        <v>5.2610649033333803E-2</v>
      </c>
      <c r="M1707" s="13">
        <f t="shared" si="347"/>
        <v>1.8691394476009426</v>
      </c>
      <c r="N1707" s="13">
        <f t="shared" si="348"/>
        <v>1.8663025584745536</v>
      </c>
      <c r="O1707" s="13">
        <f t="shared" si="340"/>
        <v>423.65068077372365</v>
      </c>
      <c r="P1707" s="13">
        <f t="shared" si="341"/>
        <v>0</v>
      </c>
      <c r="Q1707" s="9">
        <f t="shared" si="349"/>
        <v>356925.8266470115</v>
      </c>
      <c r="R1707" s="9">
        <f t="shared" si="342"/>
        <v>356.92582664701149</v>
      </c>
      <c r="S1707" s="9">
        <f t="shared" si="350"/>
        <v>100445.11563079467</v>
      </c>
      <c r="T1707" s="38">
        <f t="shared" si="343"/>
        <v>100.44511563079466</v>
      </c>
      <c r="U1707" s="38">
        <f t="shared" si="344"/>
        <v>6528.9325160016533</v>
      </c>
      <c r="V1707" s="34"/>
      <c r="W1707" s="34"/>
      <c r="X1707" s="34"/>
      <c r="Y1707" s="34"/>
      <c r="Z1707" s="34"/>
      <c r="AA1707" s="34"/>
      <c r="AB1707" s="34"/>
      <c r="AC1707" s="34"/>
      <c r="AD1707" s="34"/>
      <c r="AE1707" s="34"/>
      <c r="AF1707" s="34"/>
      <c r="AG1707" s="34"/>
    </row>
    <row r="1708" spans="2:33" x14ac:dyDescent="0.75">
      <c r="B1708" s="7" t="s">
        <v>11</v>
      </c>
      <c r="C1708" s="7">
        <v>1704</v>
      </c>
      <c r="D1708" s="7">
        <v>227</v>
      </c>
      <c r="E1708" s="7">
        <f t="shared" si="338"/>
        <v>35.444444444444443</v>
      </c>
      <c r="F1708" s="13">
        <v>127.6</v>
      </c>
      <c r="G1708" s="13">
        <f t="shared" si="345"/>
        <v>-6.9444444444442865E-2</v>
      </c>
      <c r="H1708" s="13">
        <f t="shared" si="339"/>
        <v>-0.25</v>
      </c>
      <c r="I1708" s="13">
        <f>'Vehicle Data'!$B$6*'WLTP Calculations'!G1708</f>
        <v>-20.325416666666207</v>
      </c>
      <c r="J1708" s="13">
        <f>'Vehicle Data'!$B$6*9.81*'Vehicle Data'!$B$8</f>
        <v>57.42499320000001</v>
      </c>
      <c r="K1708" s="13">
        <f>0.5*(1.225*'Vehicle Data'!B$9*'Vehicle Data'!B$7*'WLTP Calculations'!F1708)</f>
        <v>15.474690000000001</v>
      </c>
      <c r="L1708" s="13">
        <f t="shared" si="346"/>
        <v>5.2574266533333802E-2</v>
      </c>
      <c r="M1708" s="13">
        <f t="shared" si="347"/>
        <v>1.8634656693481646</v>
      </c>
      <c r="N1708" s="13">
        <f t="shared" si="348"/>
        <v>1.9335054855092779</v>
      </c>
      <c r="O1708" s="13">
        <f t="shared" si="340"/>
        <v>440.83925069611536</v>
      </c>
      <c r="P1708" s="13">
        <f t="shared" si="341"/>
        <v>0</v>
      </c>
      <c r="Q1708" s="9">
        <f t="shared" si="349"/>
        <v>357366.66589770763</v>
      </c>
      <c r="R1708" s="9">
        <f t="shared" si="342"/>
        <v>357.36666589770761</v>
      </c>
      <c r="S1708" s="9">
        <f t="shared" si="350"/>
        <v>100445.11563079467</v>
      </c>
      <c r="T1708" s="38">
        <f t="shared" si="343"/>
        <v>100.44511563079466</v>
      </c>
      <c r="U1708" s="38">
        <f t="shared" si="344"/>
        <v>6528.9325160016533</v>
      </c>
      <c r="V1708" s="34"/>
      <c r="W1708" s="34"/>
      <c r="X1708" s="34"/>
      <c r="Y1708" s="34"/>
      <c r="Z1708" s="34"/>
      <c r="AA1708" s="34"/>
      <c r="AB1708" s="34"/>
      <c r="AC1708" s="34"/>
      <c r="AD1708" s="34"/>
      <c r="AE1708" s="34"/>
      <c r="AF1708" s="34"/>
      <c r="AG1708" s="34"/>
    </row>
    <row r="1709" spans="2:33" x14ac:dyDescent="0.75">
      <c r="B1709" s="7" t="s">
        <v>11</v>
      </c>
      <c r="C1709" s="7">
        <v>1705</v>
      </c>
      <c r="D1709" s="7">
        <v>228</v>
      </c>
      <c r="E1709" s="7">
        <f t="shared" si="338"/>
        <v>35.388888888888893</v>
      </c>
      <c r="F1709" s="13">
        <v>127.4</v>
      </c>
      <c r="G1709" s="13">
        <f t="shared" si="345"/>
        <v>-5.5555555555553582E-2</v>
      </c>
      <c r="H1709" s="13">
        <f t="shared" si="339"/>
        <v>-0.19999999999999574</v>
      </c>
      <c r="I1709" s="13">
        <f>'Vehicle Data'!$B$6*'WLTP Calculations'!G1709</f>
        <v>-16.260333333332756</v>
      </c>
      <c r="J1709" s="13">
        <f>'Vehicle Data'!$B$6*9.81*'Vehicle Data'!$B$8</f>
        <v>57.42499320000001</v>
      </c>
      <c r="K1709" s="13">
        <f>0.5*(1.225*'Vehicle Data'!B$9*'Vehicle Data'!B$7*'WLTP Calculations'!F1709)</f>
        <v>15.450435000000002</v>
      </c>
      <c r="L1709" s="13">
        <f t="shared" si="346"/>
        <v>5.661509486666725E-2</v>
      </c>
      <c r="M1709" s="13">
        <f t="shared" si="347"/>
        <v>2.0035453016703912</v>
      </c>
      <c r="N1709" s="13">
        <f t="shared" si="348"/>
        <v>2.0015441551462989</v>
      </c>
      <c r="O1709" s="13">
        <f t="shared" si="340"/>
        <v>458.35361152850243</v>
      </c>
      <c r="P1709" s="13">
        <f t="shared" si="341"/>
        <v>0</v>
      </c>
      <c r="Q1709" s="9">
        <f t="shared" si="349"/>
        <v>357825.01950923615</v>
      </c>
      <c r="R1709" s="9">
        <f t="shared" si="342"/>
        <v>357.82501950923614</v>
      </c>
      <c r="S1709" s="9">
        <f t="shared" si="350"/>
        <v>100445.11563079467</v>
      </c>
      <c r="T1709" s="38">
        <f t="shared" si="343"/>
        <v>100.44511563079466</v>
      </c>
      <c r="U1709" s="38">
        <f t="shared" si="344"/>
        <v>6528.9325160016533</v>
      </c>
      <c r="V1709" s="34"/>
      <c r="W1709" s="34"/>
      <c r="X1709" s="34"/>
      <c r="Y1709" s="34"/>
      <c r="Z1709" s="34"/>
      <c r="AA1709" s="34"/>
      <c r="AB1709" s="34"/>
      <c r="AC1709" s="34"/>
      <c r="AD1709" s="34"/>
      <c r="AE1709" s="34"/>
      <c r="AF1709" s="34"/>
      <c r="AG1709" s="34"/>
    </row>
    <row r="1710" spans="2:33" x14ac:dyDescent="0.75">
      <c r="B1710" s="7" t="s">
        <v>11</v>
      </c>
      <c r="C1710" s="7">
        <v>1706</v>
      </c>
      <c r="D1710" s="7">
        <v>229</v>
      </c>
      <c r="E1710" s="7">
        <f t="shared" si="338"/>
        <v>35.333333333333336</v>
      </c>
      <c r="F1710" s="13">
        <v>127.2</v>
      </c>
      <c r="G1710" s="13">
        <f t="shared" si="345"/>
        <v>-5.5555555555557135E-2</v>
      </c>
      <c r="H1710" s="13">
        <f t="shared" si="339"/>
        <v>-0.20000000000000284</v>
      </c>
      <c r="I1710" s="13">
        <f>'Vehicle Data'!$B$6*'WLTP Calculations'!G1710</f>
        <v>-16.260333333333797</v>
      </c>
      <c r="J1710" s="13">
        <f>'Vehicle Data'!$B$6*9.81*'Vehicle Data'!$B$8</f>
        <v>57.42499320000001</v>
      </c>
      <c r="K1710" s="13">
        <f>0.5*(1.225*'Vehicle Data'!B$9*'Vehicle Data'!B$7*'WLTP Calculations'!F1710)</f>
        <v>15.426180000000002</v>
      </c>
      <c r="L1710" s="13">
        <f t="shared" si="346"/>
        <v>5.6590839866666215E-2</v>
      </c>
      <c r="M1710" s="13">
        <f t="shared" si="347"/>
        <v>1.9995430086222064</v>
      </c>
      <c r="N1710" s="13">
        <f t="shared" si="348"/>
        <v>2.0692467628388749</v>
      </c>
      <c r="O1710" s="13">
        <f t="shared" si="340"/>
        <v>475.92675545294122</v>
      </c>
      <c r="P1710" s="13">
        <f t="shared" si="341"/>
        <v>0</v>
      </c>
      <c r="Q1710" s="9">
        <f t="shared" si="349"/>
        <v>358300.94626468909</v>
      </c>
      <c r="R1710" s="9">
        <f t="shared" si="342"/>
        <v>358.30094626468912</v>
      </c>
      <c r="S1710" s="9">
        <f t="shared" si="350"/>
        <v>100445.11563079467</v>
      </c>
      <c r="T1710" s="38">
        <f t="shared" si="343"/>
        <v>100.44511563079466</v>
      </c>
      <c r="U1710" s="38">
        <f t="shared" si="344"/>
        <v>6528.9325160016533</v>
      </c>
      <c r="V1710" s="34"/>
      <c r="W1710" s="34"/>
      <c r="X1710" s="34"/>
      <c r="Y1710" s="34"/>
      <c r="Z1710" s="34"/>
      <c r="AA1710" s="34"/>
      <c r="AB1710" s="34"/>
      <c r="AC1710" s="34"/>
      <c r="AD1710" s="34"/>
      <c r="AE1710" s="34"/>
      <c r="AF1710" s="34"/>
      <c r="AG1710" s="34"/>
    </row>
    <row r="1711" spans="2:33" x14ac:dyDescent="0.75">
      <c r="B1711" s="7" t="s">
        <v>11</v>
      </c>
      <c r="C1711" s="7">
        <v>1707</v>
      </c>
      <c r="D1711" s="7">
        <v>230</v>
      </c>
      <c r="E1711" s="7">
        <f t="shared" si="338"/>
        <v>35.277777777777779</v>
      </c>
      <c r="F1711" s="13">
        <v>127</v>
      </c>
      <c r="G1711" s="13">
        <f t="shared" si="345"/>
        <v>-4.1666666666667851E-2</v>
      </c>
      <c r="H1711" s="13">
        <f t="shared" si="339"/>
        <v>-0.14999999999999858</v>
      </c>
      <c r="I1711" s="13">
        <f>'Vehicle Data'!$B$6*'WLTP Calculations'!G1711</f>
        <v>-12.195250000000348</v>
      </c>
      <c r="J1711" s="13">
        <f>'Vehicle Data'!$B$6*9.81*'Vehicle Data'!$B$8</f>
        <v>57.42499320000001</v>
      </c>
      <c r="K1711" s="13">
        <f>0.5*(1.225*'Vehicle Data'!B$9*'Vehicle Data'!B$7*'WLTP Calculations'!F1711)</f>
        <v>15.401925</v>
      </c>
      <c r="L1711" s="13">
        <f t="shared" si="346"/>
        <v>6.0631668199999662E-2</v>
      </c>
      <c r="M1711" s="13">
        <f t="shared" si="347"/>
        <v>2.1389505170555436</v>
      </c>
      <c r="N1711" s="13">
        <f t="shared" si="348"/>
        <v>2.209541757115268</v>
      </c>
      <c r="O1711" s="13">
        <f t="shared" si="340"/>
        <v>510.40414589362689</v>
      </c>
      <c r="P1711" s="13">
        <f t="shared" si="341"/>
        <v>0</v>
      </c>
      <c r="Q1711" s="9">
        <f t="shared" si="349"/>
        <v>358811.35041058273</v>
      </c>
      <c r="R1711" s="9">
        <f t="shared" si="342"/>
        <v>358.81135041058275</v>
      </c>
      <c r="S1711" s="9">
        <f t="shared" si="350"/>
        <v>100445.11563079467</v>
      </c>
      <c r="T1711" s="38">
        <f t="shared" si="343"/>
        <v>100.44511563079466</v>
      </c>
      <c r="U1711" s="38">
        <f t="shared" si="344"/>
        <v>6528.9325160016533</v>
      </c>
      <c r="V1711" s="34"/>
      <c r="W1711" s="34"/>
      <c r="X1711" s="34"/>
      <c r="Y1711" s="34"/>
      <c r="Z1711" s="34"/>
      <c r="AA1711" s="34"/>
      <c r="AB1711" s="34"/>
      <c r="AC1711" s="34"/>
      <c r="AD1711" s="34"/>
      <c r="AE1711" s="34"/>
      <c r="AF1711" s="34"/>
      <c r="AG1711" s="34"/>
    </row>
    <row r="1712" spans="2:33" x14ac:dyDescent="0.75">
      <c r="B1712" s="7" t="s">
        <v>11</v>
      </c>
      <c r="C1712" s="7">
        <v>1708</v>
      </c>
      <c r="D1712" s="7">
        <v>231</v>
      </c>
      <c r="E1712" s="7">
        <f t="shared" si="338"/>
        <v>35.25</v>
      </c>
      <c r="F1712" s="13">
        <v>126.9</v>
      </c>
      <c r="G1712" s="13">
        <f t="shared" si="345"/>
        <v>-2.7777777777778567E-2</v>
      </c>
      <c r="H1712" s="13">
        <f t="shared" si="339"/>
        <v>-0.10000000000000142</v>
      </c>
      <c r="I1712" s="13">
        <f>'Vehicle Data'!$B$6*'WLTP Calculations'!G1712</f>
        <v>-8.1301666666668986</v>
      </c>
      <c r="J1712" s="13">
        <f>'Vehicle Data'!$B$6*9.81*'Vehicle Data'!$B$8</f>
        <v>57.42499320000001</v>
      </c>
      <c r="K1712" s="13">
        <f>0.5*(1.225*'Vehicle Data'!B$9*'Vehicle Data'!B$7*'WLTP Calculations'!F1712)</f>
        <v>15.389797500000002</v>
      </c>
      <c r="L1712" s="13">
        <f t="shared" si="346"/>
        <v>6.468462403333311E-2</v>
      </c>
      <c r="M1712" s="13">
        <f t="shared" si="347"/>
        <v>2.280132997174992</v>
      </c>
      <c r="N1712" s="13">
        <f t="shared" si="348"/>
        <v>2.2790210208689734</v>
      </c>
      <c r="O1712" s="13">
        <f t="shared" si="340"/>
        <v>528.73287684160186</v>
      </c>
      <c r="P1712" s="13">
        <f t="shared" si="341"/>
        <v>0</v>
      </c>
      <c r="Q1712" s="9">
        <f t="shared" si="349"/>
        <v>359340.08328742435</v>
      </c>
      <c r="R1712" s="9">
        <f t="shared" si="342"/>
        <v>359.34008328742436</v>
      </c>
      <c r="S1712" s="9">
        <f t="shared" si="350"/>
        <v>100445.11563079467</v>
      </c>
      <c r="T1712" s="38">
        <f t="shared" si="343"/>
        <v>100.44511563079466</v>
      </c>
      <c r="U1712" s="38">
        <f t="shared" si="344"/>
        <v>6528.9325160016533</v>
      </c>
      <c r="V1712" s="34"/>
      <c r="W1712" s="34"/>
      <c r="X1712" s="34"/>
      <c r="Y1712" s="34"/>
      <c r="Z1712" s="34"/>
      <c r="AA1712" s="34"/>
      <c r="AB1712" s="34"/>
      <c r="AC1712" s="34"/>
      <c r="AD1712" s="34"/>
      <c r="AE1712" s="34"/>
      <c r="AF1712" s="34"/>
      <c r="AG1712" s="34"/>
    </row>
    <row r="1713" spans="2:33" x14ac:dyDescent="0.75">
      <c r="B1713" s="7" t="s">
        <v>11</v>
      </c>
      <c r="C1713" s="7">
        <v>1709</v>
      </c>
      <c r="D1713" s="7">
        <v>232</v>
      </c>
      <c r="E1713" s="7">
        <f t="shared" si="338"/>
        <v>35.222222222222221</v>
      </c>
      <c r="F1713" s="13">
        <v>126.8</v>
      </c>
      <c r="G1713" s="13">
        <f t="shared" si="345"/>
        <v>-2.7777777777778567E-2</v>
      </c>
      <c r="H1713" s="13">
        <f t="shared" si="339"/>
        <v>-0.10000000000000142</v>
      </c>
      <c r="I1713" s="13">
        <f>'Vehicle Data'!$B$6*'WLTP Calculations'!G1713</f>
        <v>-8.1301666666668986</v>
      </c>
      <c r="J1713" s="13">
        <f>'Vehicle Data'!$B$6*9.81*'Vehicle Data'!$B$8</f>
        <v>57.42499320000001</v>
      </c>
      <c r="K1713" s="13">
        <f>0.5*(1.225*'Vehicle Data'!B$9*'Vehicle Data'!B$7*'WLTP Calculations'!F1713)</f>
        <v>15.37767</v>
      </c>
      <c r="L1713" s="13">
        <f t="shared" si="346"/>
        <v>6.4672496533333096E-2</v>
      </c>
      <c r="M1713" s="13">
        <f t="shared" si="347"/>
        <v>2.2779090445629544</v>
      </c>
      <c r="N1713" s="13">
        <f t="shared" si="348"/>
        <v>2.4198657546689772</v>
      </c>
      <c r="O1713" s="13">
        <f t="shared" si="340"/>
        <v>563.82872083787174</v>
      </c>
      <c r="P1713" s="13">
        <f t="shared" si="341"/>
        <v>0</v>
      </c>
      <c r="Q1713" s="9">
        <f t="shared" si="349"/>
        <v>359903.91200826224</v>
      </c>
      <c r="R1713" s="9">
        <f t="shared" si="342"/>
        <v>359.90391200826224</v>
      </c>
      <c r="S1713" s="9">
        <f t="shared" si="350"/>
        <v>100445.11563079467</v>
      </c>
      <c r="T1713" s="38">
        <f t="shared" si="343"/>
        <v>100.44511563079466</v>
      </c>
      <c r="U1713" s="38">
        <f t="shared" si="344"/>
        <v>6528.9325160016533</v>
      </c>
      <c r="V1713" s="34"/>
      <c r="W1713" s="34"/>
      <c r="X1713" s="34"/>
      <c r="Y1713" s="34"/>
      <c r="Z1713" s="34"/>
      <c r="AA1713" s="34"/>
      <c r="AB1713" s="34"/>
      <c r="AC1713" s="34"/>
      <c r="AD1713" s="34"/>
      <c r="AE1713" s="34"/>
      <c r="AF1713" s="34"/>
      <c r="AG1713" s="34"/>
    </row>
    <row r="1714" spans="2:33" x14ac:dyDescent="0.75">
      <c r="B1714" s="7" t="s">
        <v>11</v>
      </c>
      <c r="C1714" s="7">
        <v>1710</v>
      </c>
      <c r="D1714" s="7">
        <v>233</v>
      </c>
      <c r="E1714" s="7">
        <f t="shared" si="338"/>
        <v>35.194444444444443</v>
      </c>
      <c r="F1714" s="13">
        <v>126.7</v>
      </c>
      <c r="G1714" s="13">
        <f t="shared" si="345"/>
        <v>0</v>
      </c>
      <c r="H1714" s="13">
        <f t="shared" si="339"/>
        <v>0</v>
      </c>
      <c r="I1714" s="13">
        <f>'Vehicle Data'!$B$6*'WLTP Calculations'!G1714</f>
        <v>0</v>
      </c>
      <c r="J1714" s="13">
        <f>'Vehicle Data'!$B$6*9.81*'Vehicle Data'!$B$8</f>
        <v>57.42499320000001</v>
      </c>
      <c r="K1714" s="13">
        <f>0.5*(1.225*'Vehicle Data'!B$9*'Vehicle Data'!B$7*'WLTP Calculations'!F1714)</f>
        <v>15.365542500000002</v>
      </c>
      <c r="L1714" s="13">
        <f t="shared" si="346"/>
        <v>7.2790535700000006E-2</v>
      </c>
      <c r="M1714" s="13">
        <f t="shared" si="347"/>
        <v>2.5618224647750001</v>
      </c>
      <c r="N1714" s="13">
        <f t="shared" si="348"/>
        <v>2.7062282917060227</v>
      </c>
      <c r="O1714" s="13">
        <f t="shared" si="340"/>
        <v>633.25742025920931</v>
      </c>
      <c r="P1714" s="13">
        <f t="shared" si="341"/>
        <v>0</v>
      </c>
      <c r="Q1714" s="9">
        <f t="shared" si="349"/>
        <v>360537.16942852148</v>
      </c>
      <c r="R1714" s="9">
        <f t="shared" si="342"/>
        <v>360.53716942852145</v>
      </c>
      <c r="S1714" s="9">
        <f t="shared" si="350"/>
        <v>100445.11563079467</v>
      </c>
      <c r="T1714" s="38">
        <f t="shared" si="343"/>
        <v>100.44511563079466</v>
      </c>
      <c r="U1714" s="38">
        <f t="shared" si="344"/>
        <v>6528.9325160016533</v>
      </c>
      <c r="V1714" s="34"/>
      <c r="W1714" s="34"/>
      <c r="X1714" s="34"/>
      <c r="Y1714" s="34"/>
      <c r="Z1714" s="34"/>
      <c r="AA1714" s="34"/>
      <c r="AB1714" s="34"/>
      <c r="AC1714" s="34"/>
      <c r="AD1714" s="34"/>
      <c r="AE1714" s="34"/>
      <c r="AF1714" s="34"/>
      <c r="AG1714" s="34"/>
    </row>
    <row r="1715" spans="2:33" x14ac:dyDescent="0.75">
      <c r="B1715" s="7" t="s">
        <v>11</v>
      </c>
      <c r="C1715" s="7">
        <v>1711</v>
      </c>
      <c r="D1715" s="7">
        <v>234</v>
      </c>
      <c r="E1715" s="7">
        <f t="shared" si="338"/>
        <v>35.222222222222221</v>
      </c>
      <c r="F1715" s="13">
        <v>126.8</v>
      </c>
      <c r="G1715" s="13">
        <f t="shared" si="345"/>
        <v>2.7777777777778567E-2</v>
      </c>
      <c r="H1715" s="13">
        <f t="shared" si="339"/>
        <v>0.10000000000000142</v>
      </c>
      <c r="I1715" s="13">
        <f>'Vehicle Data'!$B$6*'WLTP Calculations'!G1715</f>
        <v>8.1301666666668986</v>
      </c>
      <c r="J1715" s="13">
        <f>'Vehicle Data'!$B$6*9.81*'Vehicle Data'!$B$8</f>
        <v>57.42499320000001</v>
      </c>
      <c r="K1715" s="13">
        <f>0.5*(1.225*'Vehicle Data'!B$9*'Vehicle Data'!B$7*'WLTP Calculations'!F1715)</f>
        <v>15.37767</v>
      </c>
      <c r="L1715" s="13">
        <f t="shared" si="346"/>
        <v>8.0932829866666903E-2</v>
      </c>
      <c r="M1715" s="13">
        <f t="shared" si="347"/>
        <v>2.8506341186370454</v>
      </c>
      <c r="N1715" s="13">
        <f t="shared" si="348"/>
        <v>2.9236190266560107</v>
      </c>
      <c r="O1715" s="13">
        <f t="shared" si="340"/>
        <v>687.05047126416252</v>
      </c>
      <c r="P1715" s="13">
        <f t="shared" si="341"/>
        <v>0</v>
      </c>
      <c r="Q1715" s="9">
        <f t="shared" si="349"/>
        <v>361224.21989978565</v>
      </c>
      <c r="R1715" s="9">
        <f t="shared" si="342"/>
        <v>361.22421989978562</v>
      </c>
      <c r="S1715" s="9">
        <f t="shared" si="350"/>
        <v>100445.11563079467</v>
      </c>
      <c r="T1715" s="38">
        <f t="shared" si="343"/>
        <v>100.44511563079466</v>
      </c>
      <c r="U1715" s="38">
        <f t="shared" si="344"/>
        <v>6528.9325160016533</v>
      </c>
      <c r="V1715" s="34"/>
      <c r="W1715" s="34"/>
      <c r="X1715" s="34"/>
      <c r="Y1715" s="34"/>
      <c r="Z1715" s="34"/>
      <c r="AA1715" s="34"/>
      <c r="AB1715" s="34"/>
      <c r="AC1715" s="34"/>
      <c r="AD1715" s="34"/>
      <c r="AE1715" s="34"/>
      <c r="AF1715" s="34"/>
      <c r="AG1715" s="34"/>
    </row>
    <row r="1716" spans="2:33" x14ac:dyDescent="0.75">
      <c r="B1716" s="7" t="s">
        <v>11</v>
      </c>
      <c r="C1716" s="7">
        <v>1712</v>
      </c>
      <c r="D1716" s="7">
        <v>235</v>
      </c>
      <c r="E1716" s="7">
        <f t="shared" si="338"/>
        <v>35.25</v>
      </c>
      <c r="F1716" s="13">
        <v>126.9</v>
      </c>
      <c r="G1716" s="13">
        <f t="shared" si="345"/>
        <v>4.1666666666664298E-2</v>
      </c>
      <c r="H1716" s="13">
        <f t="shared" si="339"/>
        <v>0.14999999999999858</v>
      </c>
      <c r="I1716" s="13">
        <f>'Vehicle Data'!$B$6*'WLTP Calculations'!G1716</f>
        <v>12.195249999999309</v>
      </c>
      <c r="J1716" s="13">
        <f>'Vehicle Data'!$B$6*9.81*'Vehicle Data'!$B$8</f>
        <v>57.42499320000001</v>
      </c>
      <c r="K1716" s="13">
        <f>0.5*(1.225*'Vehicle Data'!B$9*'Vehicle Data'!B$7*'WLTP Calculations'!F1716)</f>
        <v>15.389797500000002</v>
      </c>
      <c r="L1716" s="13">
        <f t="shared" si="346"/>
        <v>8.5010040699999317E-2</v>
      </c>
      <c r="M1716" s="13">
        <f t="shared" si="347"/>
        <v>2.996603934674976</v>
      </c>
      <c r="N1716" s="13">
        <f t="shared" si="348"/>
        <v>3.1429135182824055</v>
      </c>
      <c r="O1716" s="13">
        <f t="shared" si="340"/>
        <v>741.72759031464773</v>
      </c>
      <c r="P1716" s="13">
        <f t="shared" si="341"/>
        <v>0</v>
      </c>
      <c r="Q1716" s="9">
        <f t="shared" si="349"/>
        <v>361965.94749010028</v>
      </c>
      <c r="R1716" s="9">
        <f t="shared" si="342"/>
        <v>361.96594749010029</v>
      </c>
      <c r="S1716" s="9">
        <f t="shared" si="350"/>
        <v>100445.11563079467</v>
      </c>
      <c r="T1716" s="38">
        <f t="shared" si="343"/>
        <v>100.44511563079466</v>
      </c>
      <c r="U1716" s="38">
        <f t="shared" si="344"/>
        <v>6528.9325160016533</v>
      </c>
      <c r="V1716" s="34"/>
      <c r="W1716" s="34"/>
      <c r="X1716" s="34"/>
      <c r="Y1716" s="34"/>
      <c r="Z1716" s="34"/>
      <c r="AA1716" s="34"/>
      <c r="AB1716" s="34"/>
      <c r="AC1716" s="34"/>
      <c r="AD1716" s="34"/>
      <c r="AE1716" s="34"/>
      <c r="AF1716" s="34"/>
      <c r="AG1716" s="34"/>
    </row>
    <row r="1717" spans="2:33" x14ac:dyDescent="0.75">
      <c r="B1717" s="7" t="s">
        <v>11</v>
      </c>
      <c r="C1717" s="7">
        <v>1713</v>
      </c>
      <c r="D1717" s="7">
        <v>236</v>
      </c>
      <c r="E1717" s="7">
        <f t="shared" si="338"/>
        <v>35.30555555555555</v>
      </c>
      <c r="F1717" s="13">
        <v>127.1</v>
      </c>
      <c r="G1717" s="13">
        <f t="shared" si="345"/>
        <v>6.9444444444446418E-2</v>
      </c>
      <c r="H1717" s="13">
        <f t="shared" si="339"/>
        <v>0.25</v>
      </c>
      <c r="I1717" s="13">
        <f>'Vehicle Data'!$B$6*'WLTP Calculations'!G1717</f>
        <v>20.325416666667248</v>
      </c>
      <c r="J1717" s="13">
        <f>'Vehicle Data'!$B$6*9.81*'Vehicle Data'!$B$8</f>
        <v>57.42499320000001</v>
      </c>
      <c r="K1717" s="13">
        <f>0.5*(1.225*'Vehicle Data'!B$9*'Vehicle Data'!B$7*'WLTP Calculations'!F1717)</f>
        <v>15.4140525</v>
      </c>
      <c r="L1717" s="13">
        <f t="shared" si="346"/>
        <v>9.3164462366667256E-2</v>
      </c>
      <c r="M1717" s="13">
        <f t="shared" si="347"/>
        <v>3.289223101889835</v>
      </c>
      <c r="N1717" s="13">
        <f t="shared" si="348"/>
        <v>3.3656781138171521</v>
      </c>
      <c r="O1717" s="13">
        <f t="shared" si="340"/>
        <v>797.6657129746651</v>
      </c>
      <c r="P1717" s="13">
        <f t="shared" si="341"/>
        <v>0</v>
      </c>
      <c r="Q1717" s="9">
        <f t="shared" si="349"/>
        <v>362763.61320307496</v>
      </c>
      <c r="R1717" s="9">
        <f t="shared" si="342"/>
        <v>362.76361320307495</v>
      </c>
      <c r="S1717" s="9">
        <f t="shared" si="350"/>
        <v>100445.11563079467</v>
      </c>
      <c r="T1717" s="38">
        <f t="shared" si="343"/>
        <v>100.44511563079466</v>
      </c>
      <c r="U1717" s="38">
        <f t="shared" si="344"/>
        <v>6528.9325160016533</v>
      </c>
      <c r="V1717" s="34"/>
      <c r="W1717" s="34"/>
      <c r="X1717" s="34"/>
      <c r="Y1717" s="34"/>
      <c r="Z1717" s="34"/>
      <c r="AA1717" s="34"/>
      <c r="AB1717" s="34"/>
      <c r="AC1717" s="34"/>
      <c r="AD1717" s="34"/>
      <c r="AE1717" s="34"/>
      <c r="AF1717" s="34"/>
      <c r="AG1717" s="34"/>
    </row>
    <row r="1718" spans="2:33" x14ac:dyDescent="0.75">
      <c r="B1718" s="7" t="s">
        <v>11</v>
      </c>
      <c r="C1718" s="7">
        <v>1714</v>
      </c>
      <c r="D1718" s="7">
        <v>237</v>
      </c>
      <c r="E1718" s="7">
        <f t="shared" si="338"/>
        <v>35.388888888888893</v>
      </c>
      <c r="F1718" s="13">
        <v>127.4</v>
      </c>
      <c r="G1718" s="13">
        <f t="shared" si="345"/>
        <v>8.3333333333335702E-2</v>
      </c>
      <c r="H1718" s="13">
        <f t="shared" si="339"/>
        <v>0.30000000000000426</v>
      </c>
      <c r="I1718" s="13">
        <f>'Vehicle Data'!$B$6*'WLTP Calculations'!G1718</f>
        <v>24.390500000000696</v>
      </c>
      <c r="J1718" s="13">
        <f>'Vehicle Data'!$B$6*9.81*'Vehicle Data'!$B$8</f>
        <v>57.42499320000001</v>
      </c>
      <c r="K1718" s="13">
        <f>0.5*(1.225*'Vehicle Data'!B$9*'Vehicle Data'!B$7*'WLTP Calculations'!F1718)</f>
        <v>15.450435000000002</v>
      </c>
      <c r="L1718" s="13">
        <f t="shared" si="346"/>
        <v>9.7265928200000698E-2</v>
      </c>
      <c r="M1718" s="13">
        <f t="shared" si="347"/>
        <v>3.4421331257444696</v>
      </c>
      <c r="N1718" s="13">
        <f t="shared" si="348"/>
        <v>3.518929926491194</v>
      </c>
      <c r="O1718" s="13">
        <f t="shared" si="340"/>
        <v>837.50532250490414</v>
      </c>
      <c r="P1718" s="13">
        <f t="shared" si="341"/>
        <v>0</v>
      </c>
      <c r="Q1718" s="9">
        <f t="shared" si="349"/>
        <v>363601.11852557986</v>
      </c>
      <c r="R1718" s="9">
        <f t="shared" si="342"/>
        <v>363.60111852557986</v>
      </c>
      <c r="S1718" s="9">
        <f t="shared" si="350"/>
        <v>100445.11563079467</v>
      </c>
      <c r="T1718" s="38">
        <f t="shared" si="343"/>
        <v>100.44511563079466</v>
      </c>
      <c r="U1718" s="38">
        <f t="shared" si="344"/>
        <v>6528.9325160016533</v>
      </c>
      <c r="V1718" s="34"/>
      <c r="W1718" s="34"/>
      <c r="X1718" s="34"/>
      <c r="Y1718" s="34"/>
      <c r="Z1718" s="34"/>
      <c r="AA1718" s="34"/>
      <c r="AB1718" s="34"/>
      <c r="AC1718" s="34"/>
      <c r="AD1718" s="34"/>
      <c r="AE1718" s="34"/>
      <c r="AF1718" s="34"/>
      <c r="AG1718" s="34"/>
    </row>
    <row r="1719" spans="2:33" x14ac:dyDescent="0.75">
      <c r="B1719" s="7" t="s">
        <v>11</v>
      </c>
      <c r="C1719" s="7">
        <v>1715</v>
      </c>
      <c r="D1719" s="7">
        <v>238</v>
      </c>
      <c r="E1719" s="7">
        <f t="shared" si="338"/>
        <v>35.472222222222221</v>
      </c>
      <c r="F1719" s="13">
        <v>127.7</v>
      </c>
      <c r="G1719" s="13">
        <f t="shared" si="345"/>
        <v>9.722222222221788E-2</v>
      </c>
      <c r="H1719" s="13">
        <f t="shared" si="339"/>
        <v>0.34999999999999432</v>
      </c>
      <c r="I1719" s="13">
        <f>'Vehicle Data'!$B$6*'WLTP Calculations'!G1719</f>
        <v>28.455583333332065</v>
      </c>
      <c r="J1719" s="13">
        <f>'Vehicle Data'!$B$6*9.81*'Vehicle Data'!$B$8</f>
        <v>57.42499320000001</v>
      </c>
      <c r="K1719" s="13">
        <f>0.5*(1.225*'Vehicle Data'!B$9*'Vehicle Data'!B$7*'WLTP Calculations'!F1719)</f>
        <v>15.486817500000001</v>
      </c>
      <c r="L1719" s="13">
        <f t="shared" si="346"/>
        <v>0.10136739403333207</v>
      </c>
      <c r="M1719" s="13">
        <f t="shared" si="347"/>
        <v>3.5957267272379183</v>
      </c>
      <c r="N1719" s="13">
        <f t="shared" si="348"/>
        <v>3.6745459305175681</v>
      </c>
      <c r="O1719" s="13">
        <f t="shared" si="340"/>
        <v>878.21647739369871</v>
      </c>
      <c r="P1719" s="13">
        <f t="shared" si="341"/>
        <v>0</v>
      </c>
      <c r="Q1719" s="9">
        <f t="shared" si="349"/>
        <v>364479.33500297356</v>
      </c>
      <c r="R1719" s="9">
        <f t="shared" si="342"/>
        <v>364.47933500297358</v>
      </c>
      <c r="S1719" s="9">
        <f t="shared" si="350"/>
        <v>100445.11563079467</v>
      </c>
      <c r="T1719" s="38">
        <f t="shared" si="343"/>
        <v>100.44511563079466</v>
      </c>
      <c r="U1719" s="38">
        <f t="shared" si="344"/>
        <v>6528.9325160016533</v>
      </c>
      <c r="V1719" s="34"/>
      <c r="W1719" s="34"/>
      <c r="X1719" s="34"/>
      <c r="Y1719" s="34"/>
      <c r="Z1719" s="34"/>
      <c r="AA1719" s="34"/>
      <c r="AB1719" s="34"/>
      <c r="AC1719" s="34"/>
      <c r="AD1719" s="34"/>
      <c r="AE1719" s="34"/>
      <c r="AF1719" s="34"/>
      <c r="AG1719" s="34"/>
    </row>
    <row r="1720" spans="2:33" x14ac:dyDescent="0.75">
      <c r="B1720" s="7" t="s">
        <v>11</v>
      </c>
      <c r="C1720" s="7">
        <v>1716</v>
      </c>
      <c r="D1720" s="7">
        <v>239</v>
      </c>
      <c r="E1720" s="7">
        <f t="shared" si="338"/>
        <v>35.583333333333329</v>
      </c>
      <c r="F1720" s="13">
        <v>128.1</v>
      </c>
      <c r="G1720" s="13">
        <f t="shared" si="345"/>
        <v>0.11111111111111072</v>
      </c>
      <c r="H1720" s="13">
        <f t="shared" si="339"/>
        <v>0.39999999999999858</v>
      </c>
      <c r="I1720" s="13">
        <f>'Vehicle Data'!$B$6*'WLTP Calculations'!G1720</f>
        <v>32.520666666666557</v>
      </c>
      <c r="J1720" s="13">
        <f>'Vehicle Data'!$B$6*9.81*'Vehicle Data'!$B$8</f>
        <v>57.42499320000001</v>
      </c>
      <c r="K1720" s="13">
        <f>0.5*(1.225*'Vehicle Data'!B$9*'Vehicle Data'!B$7*'WLTP Calculations'!F1720)</f>
        <v>15.535327500000001</v>
      </c>
      <c r="L1720" s="13">
        <f t="shared" si="346"/>
        <v>0.10548098736666657</v>
      </c>
      <c r="M1720" s="13">
        <f t="shared" si="347"/>
        <v>3.7533651337972183</v>
      </c>
      <c r="N1720" s="13">
        <f t="shared" si="348"/>
        <v>3.8326414030027944</v>
      </c>
      <c r="O1720" s="13">
        <f t="shared" si="340"/>
        <v>919.83393672067064</v>
      </c>
      <c r="P1720" s="13">
        <f t="shared" si="341"/>
        <v>0</v>
      </c>
      <c r="Q1720" s="9">
        <f t="shared" si="349"/>
        <v>365399.16893969424</v>
      </c>
      <c r="R1720" s="9">
        <f t="shared" si="342"/>
        <v>365.39916893969422</v>
      </c>
      <c r="S1720" s="9">
        <f t="shared" si="350"/>
        <v>100445.11563079467</v>
      </c>
      <c r="T1720" s="38">
        <f t="shared" si="343"/>
        <v>100.44511563079466</v>
      </c>
      <c r="U1720" s="38">
        <f t="shared" si="344"/>
        <v>6528.9325160016533</v>
      </c>
      <c r="V1720" s="34"/>
      <c r="W1720" s="34"/>
      <c r="X1720" s="34"/>
      <c r="Y1720" s="34"/>
      <c r="Z1720" s="34"/>
      <c r="AA1720" s="34"/>
      <c r="AB1720" s="34"/>
      <c r="AC1720" s="34"/>
      <c r="AD1720" s="34"/>
      <c r="AE1720" s="34"/>
      <c r="AF1720" s="34"/>
      <c r="AG1720" s="34"/>
    </row>
    <row r="1721" spans="2:33" x14ac:dyDescent="0.75">
      <c r="B1721" s="7" t="s">
        <v>11</v>
      </c>
      <c r="C1721" s="7">
        <v>1717</v>
      </c>
      <c r="D1721" s="7">
        <v>240</v>
      </c>
      <c r="E1721" s="7">
        <f t="shared" si="338"/>
        <v>35.694444444444443</v>
      </c>
      <c r="F1721" s="13">
        <v>128.5</v>
      </c>
      <c r="G1721" s="13">
        <f t="shared" si="345"/>
        <v>0.12500000000000355</v>
      </c>
      <c r="H1721" s="13">
        <f t="shared" si="339"/>
        <v>0.45000000000000284</v>
      </c>
      <c r="I1721" s="13">
        <f>'Vehicle Data'!$B$6*'WLTP Calculations'!G1721</f>
        <v>36.585750000001042</v>
      </c>
      <c r="J1721" s="13">
        <f>'Vehicle Data'!$B$6*9.81*'Vehicle Data'!$B$8</f>
        <v>57.42499320000001</v>
      </c>
      <c r="K1721" s="13">
        <f>0.5*(1.225*'Vehicle Data'!B$9*'Vehicle Data'!B$7*'WLTP Calculations'!F1721)</f>
        <v>15.583837500000001</v>
      </c>
      <c r="L1721" s="13">
        <f t="shared" si="346"/>
        <v>0.10959458070000105</v>
      </c>
      <c r="M1721" s="13">
        <f t="shared" si="347"/>
        <v>3.9119176722083706</v>
      </c>
      <c r="N1721" s="13">
        <f t="shared" si="348"/>
        <v>3.9934475719097433</v>
      </c>
      <c r="O1721" s="13">
        <f t="shared" si="340"/>
        <v>962.42086483024809</v>
      </c>
      <c r="P1721" s="13">
        <f t="shared" si="341"/>
        <v>0</v>
      </c>
      <c r="Q1721" s="9">
        <f t="shared" si="349"/>
        <v>366361.5898045245</v>
      </c>
      <c r="R1721" s="9">
        <f t="shared" si="342"/>
        <v>366.3615898045245</v>
      </c>
      <c r="S1721" s="9">
        <f t="shared" si="350"/>
        <v>100445.11563079467</v>
      </c>
      <c r="T1721" s="38">
        <f t="shared" si="343"/>
        <v>100.44511563079466</v>
      </c>
      <c r="U1721" s="38">
        <f t="shared" si="344"/>
        <v>6528.9325160016533</v>
      </c>
      <c r="V1721" s="34"/>
      <c r="W1721" s="34"/>
      <c r="X1721" s="34"/>
      <c r="Y1721" s="34"/>
      <c r="Z1721" s="34"/>
      <c r="AA1721" s="34"/>
      <c r="AB1721" s="34"/>
      <c r="AC1721" s="34"/>
      <c r="AD1721" s="34"/>
      <c r="AE1721" s="34"/>
      <c r="AF1721" s="34"/>
      <c r="AG1721" s="34"/>
    </row>
    <row r="1722" spans="2:33" x14ac:dyDescent="0.75">
      <c r="B1722" s="7" t="s">
        <v>11</v>
      </c>
      <c r="C1722" s="7">
        <v>1718</v>
      </c>
      <c r="D1722" s="7">
        <v>241</v>
      </c>
      <c r="E1722" s="7">
        <f t="shared" si="338"/>
        <v>35.833333333333336</v>
      </c>
      <c r="F1722" s="13">
        <v>129</v>
      </c>
      <c r="G1722" s="13">
        <f t="shared" si="345"/>
        <v>0.13888888888888928</v>
      </c>
      <c r="H1722" s="13">
        <f t="shared" si="339"/>
        <v>0.5</v>
      </c>
      <c r="I1722" s="13">
        <f>'Vehicle Data'!$B$6*'WLTP Calculations'!G1722</f>
        <v>40.650833333333452</v>
      </c>
      <c r="J1722" s="13">
        <f>'Vehicle Data'!$B$6*9.81*'Vehicle Data'!$B$8</f>
        <v>57.42499320000001</v>
      </c>
      <c r="K1722" s="13">
        <f>0.5*(1.225*'Vehicle Data'!B$9*'Vehicle Data'!B$7*'WLTP Calculations'!F1722)</f>
        <v>15.644475000000002</v>
      </c>
      <c r="L1722" s="13">
        <f t="shared" si="346"/>
        <v>0.11372030153333347</v>
      </c>
      <c r="M1722" s="13">
        <f t="shared" si="347"/>
        <v>4.074977471611116</v>
      </c>
      <c r="N1722" s="13">
        <f t="shared" si="348"/>
        <v>4.1570803880948954</v>
      </c>
      <c r="O1722" s="13">
        <f t="shared" si="340"/>
        <v>1006.0134539189647</v>
      </c>
      <c r="P1722" s="13">
        <f t="shared" si="341"/>
        <v>0</v>
      </c>
      <c r="Q1722" s="9">
        <f t="shared" si="349"/>
        <v>367367.60325844347</v>
      </c>
      <c r="R1722" s="9">
        <f t="shared" si="342"/>
        <v>367.36760325844347</v>
      </c>
      <c r="S1722" s="9">
        <f t="shared" si="350"/>
        <v>100445.11563079467</v>
      </c>
      <c r="T1722" s="38">
        <f t="shared" si="343"/>
        <v>100.44511563079466</v>
      </c>
      <c r="U1722" s="38">
        <f t="shared" si="344"/>
        <v>6528.9325160016533</v>
      </c>
      <c r="V1722" s="34"/>
      <c r="W1722" s="34"/>
      <c r="X1722" s="34"/>
      <c r="Y1722" s="34"/>
      <c r="Z1722" s="34"/>
      <c r="AA1722" s="34"/>
      <c r="AB1722" s="34"/>
      <c r="AC1722" s="34"/>
      <c r="AD1722" s="34"/>
      <c r="AE1722" s="34"/>
      <c r="AF1722" s="34"/>
      <c r="AG1722" s="34"/>
    </row>
    <row r="1723" spans="2:33" x14ac:dyDescent="0.75">
      <c r="B1723" s="7" t="s">
        <v>11</v>
      </c>
      <c r="C1723" s="7">
        <v>1719</v>
      </c>
      <c r="D1723" s="7">
        <v>242</v>
      </c>
      <c r="E1723" s="7">
        <f t="shared" si="338"/>
        <v>35.972222222222221</v>
      </c>
      <c r="F1723" s="13">
        <v>129.5</v>
      </c>
      <c r="G1723" s="13">
        <f t="shared" si="345"/>
        <v>0.15277777777777501</v>
      </c>
      <c r="H1723" s="13">
        <f t="shared" si="339"/>
        <v>0.54999999999999716</v>
      </c>
      <c r="I1723" s="13">
        <f>'Vehicle Data'!$B$6*'WLTP Calculations'!G1723</f>
        <v>44.715916666665862</v>
      </c>
      <c r="J1723" s="13">
        <f>'Vehicle Data'!$B$6*9.81*'Vehicle Data'!$B$8</f>
        <v>57.42499320000001</v>
      </c>
      <c r="K1723" s="13">
        <f>0.5*(1.225*'Vehicle Data'!B$9*'Vehicle Data'!B$7*'WLTP Calculations'!F1723)</f>
        <v>15.7051125</v>
      </c>
      <c r="L1723" s="13">
        <f t="shared" si="346"/>
        <v>0.11784602236666587</v>
      </c>
      <c r="M1723" s="13">
        <f t="shared" si="347"/>
        <v>4.2391833045786749</v>
      </c>
      <c r="N1723" s="13">
        <f t="shared" si="348"/>
        <v>4.2503186295675821</v>
      </c>
      <c r="O1723" s="13">
        <f t="shared" si="340"/>
        <v>1032.8274269849223</v>
      </c>
      <c r="P1723" s="13">
        <f t="shared" si="341"/>
        <v>0</v>
      </c>
      <c r="Q1723" s="9">
        <f t="shared" si="349"/>
        <v>368400.43068542838</v>
      </c>
      <c r="R1723" s="9">
        <f t="shared" si="342"/>
        <v>368.40043068542838</v>
      </c>
      <c r="S1723" s="9">
        <f t="shared" si="350"/>
        <v>100445.11563079467</v>
      </c>
      <c r="T1723" s="38">
        <f t="shared" si="343"/>
        <v>100.44511563079466</v>
      </c>
      <c r="U1723" s="38">
        <f t="shared" si="344"/>
        <v>6528.9325160016533</v>
      </c>
      <c r="V1723" s="34"/>
      <c r="W1723" s="34"/>
      <c r="X1723" s="34"/>
      <c r="Y1723" s="34"/>
      <c r="Z1723" s="34"/>
      <c r="AA1723" s="34"/>
      <c r="AB1723" s="34"/>
      <c r="AC1723" s="34"/>
      <c r="AD1723" s="34"/>
      <c r="AE1723" s="34"/>
      <c r="AF1723" s="34"/>
      <c r="AG1723" s="34"/>
    </row>
    <row r="1724" spans="2:33" x14ac:dyDescent="0.75">
      <c r="B1724" s="7" t="s">
        <v>11</v>
      </c>
      <c r="C1724" s="7">
        <v>1720</v>
      </c>
      <c r="D1724" s="7">
        <v>243</v>
      </c>
      <c r="E1724" s="7">
        <f t="shared" si="338"/>
        <v>36.138888888888886</v>
      </c>
      <c r="F1724" s="13">
        <v>130.1</v>
      </c>
      <c r="G1724" s="13">
        <f t="shared" si="345"/>
        <v>0.15277777777777857</v>
      </c>
      <c r="H1724" s="13">
        <f t="shared" si="339"/>
        <v>0.54999999999999716</v>
      </c>
      <c r="I1724" s="13">
        <f>'Vehicle Data'!$B$6*'WLTP Calculations'!G1724</f>
        <v>44.715916666666907</v>
      </c>
      <c r="J1724" s="13">
        <f>'Vehicle Data'!$B$6*9.81*'Vehicle Data'!$B$8</f>
        <v>57.42499320000001</v>
      </c>
      <c r="K1724" s="13">
        <f>0.5*(1.225*'Vehicle Data'!B$9*'Vehicle Data'!B$7*'WLTP Calculations'!F1724)</f>
        <v>15.777877500000001</v>
      </c>
      <c r="L1724" s="13">
        <f t="shared" si="346"/>
        <v>0.11791878736666692</v>
      </c>
      <c r="M1724" s="13">
        <f t="shared" si="347"/>
        <v>4.2614539545564902</v>
      </c>
      <c r="N1724" s="13">
        <f t="shared" si="348"/>
        <v>4.1232704662949118</v>
      </c>
      <c r="O1724" s="13">
        <f t="shared" si="340"/>
        <v>1006.0779937759585</v>
      </c>
      <c r="P1724" s="13">
        <f t="shared" si="341"/>
        <v>0</v>
      </c>
      <c r="Q1724" s="9">
        <f t="shared" si="349"/>
        <v>369406.50867920433</v>
      </c>
      <c r="R1724" s="9">
        <f t="shared" si="342"/>
        <v>369.40650867920431</v>
      </c>
      <c r="S1724" s="9">
        <f t="shared" si="350"/>
        <v>100445.11563079467</v>
      </c>
      <c r="T1724" s="38">
        <f t="shared" si="343"/>
        <v>100.44511563079466</v>
      </c>
      <c r="U1724" s="38">
        <f t="shared" si="344"/>
        <v>6528.9325160016533</v>
      </c>
      <c r="V1724" s="34"/>
      <c r="W1724" s="34"/>
      <c r="X1724" s="34"/>
      <c r="Y1724" s="34"/>
      <c r="Z1724" s="34"/>
      <c r="AA1724" s="34"/>
      <c r="AB1724" s="34"/>
      <c r="AC1724" s="34"/>
      <c r="AD1724" s="34"/>
      <c r="AE1724" s="34"/>
      <c r="AF1724" s="34"/>
      <c r="AG1724" s="34"/>
    </row>
    <row r="1725" spans="2:33" x14ac:dyDescent="0.75">
      <c r="B1725" s="7" t="s">
        <v>11</v>
      </c>
      <c r="C1725" s="7">
        <v>1721</v>
      </c>
      <c r="D1725" s="7">
        <v>244</v>
      </c>
      <c r="E1725" s="7">
        <f t="shared" si="338"/>
        <v>36.277777777777779</v>
      </c>
      <c r="F1725" s="13">
        <v>130.6</v>
      </c>
      <c r="G1725" s="13">
        <f t="shared" si="345"/>
        <v>0.125</v>
      </c>
      <c r="H1725" s="13">
        <f t="shared" si="339"/>
        <v>0.45000000000000284</v>
      </c>
      <c r="I1725" s="13">
        <f>'Vehicle Data'!$B$6*'WLTP Calculations'!G1725</f>
        <v>36.585750000000004</v>
      </c>
      <c r="J1725" s="13">
        <f>'Vehicle Data'!$B$6*9.81*'Vehicle Data'!$B$8</f>
        <v>57.42499320000001</v>
      </c>
      <c r="K1725" s="13">
        <f>0.5*(1.225*'Vehicle Data'!B$9*'Vehicle Data'!B$7*'WLTP Calculations'!F1725)</f>
        <v>15.838515000000001</v>
      </c>
      <c r="L1725" s="13">
        <f t="shared" si="346"/>
        <v>0.10984925820000001</v>
      </c>
      <c r="M1725" s="13">
        <f t="shared" si="347"/>
        <v>3.9850869780333338</v>
      </c>
      <c r="N1725" s="13">
        <f t="shared" si="348"/>
        <v>3.7701865284888827</v>
      </c>
      <c r="O1725" s="13">
        <f t="shared" si="340"/>
        <v>923.69569947977629</v>
      </c>
      <c r="P1725" s="13">
        <f t="shared" si="341"/>
        <v>0</v>
      </c>
      <c r="Q1725" s="9">
        <f t="shared" si="349"/>
        <v>370330.20437868411</v>
      </c>
      <c r="R1725" s="9">
        <f t="shared" si="342"/>
        <v>370.33020437868413</v>
      </c>
      <c r="S1725" s="9">
        <f t="shared" si="350"/>
        <v>100445.11563079467</v>
      </c>
      <c r="T1725" s="38">
        <f t="shared" si="343"/>
        <v>100.44511563079466</v>
      </c>
      <c r="U1725" s="38">
        <f t="shared" si="344"/>
        <v>6528.9325160016533</v>
      </c>
      <c r="V1725" s="34"/>
      <c r="W1725" s="34"/>
      <c r="X1725" s="34"/>
      <c r="Y1725" s="34"/>
      <c r="Z1725" s="34"/>
      <c r="AA1725" s="34"/>
      <c r="AB1725" s="34"/>
      <c r="AC1725" s="34"/>
      <c r="AD1725" s="34"/>
      <c r="AE1725" s="34"/>
      <c r="AF1725" s="34"/>
      <c r="AG1725" s="34"/>
    </row>
    <row r="1726" spans="2:33" x14ac:dyDescent="0.75">
      <c r="B1726" s="7" t="s">
        <v>11</v>
      </c>
      <c r="C1726" s="7">
        <v>1722</v>
      </c>
      <c r="D1726" s="7">
        <v>245</v>
      </c>
      <c r="E1726" s="7">
        <f t="shared" si="338"/>
        <v>36.388888888888886</v>
      </c>
      <c r="F1726" s="13">
        <v>131</v>
      </c>
      <c r="G1726" s="13">
        <f t="shared" si="345"/>
        <v>8.3333333333332149E-2</v>
      </c>
      <c r="H1726" s="13">
        <f t="shared" si="339"/>
        <v>0.29999999999999716</v>
      </c>
      <c r="I1726" s="13">
        <f>'Vehicle Data'!$B$6*'WLTP Calculations'!G1726</f>
        <v>24.390499999999655</v>
      </c>
      <c r="J1726" s="13">
        <f>'Vehicle Data'!$B$6*9.81*'Vehicle Data'!$B$8</f>
        <v>57.42499320000001</v>
      </c>
      <c r="K1726" s="13">
        <f>0.5*(1.225*'Vehicle Data'!B$9*'Vehicle Data'!B$7*'WLTP Calculations'!F1726)</f>
        <v>15.887025000000001</v>
      </c>
      <c r="L1726" s="13">
        <f t="shared" si="346"/>
        <v>9.7702518199999672E-2</v>
      </c>
      <c r="M1726" s="13">
        <f t="shared" si="347"/>
        <v>3.555286078944432</v>
      </c>
      <c r="N1726" s="13">
        <f t="shared" si="348"/>
        <v>3.3362174622277783</v>
      </c>
      <c r="O1726" s="13">
        <f t="shared" si="340"/>
        <v>820.7094957080335</v>
      </c>
      <c r="P1726" s="13">
        <f t="shared" si="341"/>
        <v>0</v>
      </c>
      <c r="Q1726" s="9">
        <f t="shared" si="349"/>
        <v>371150.91387439216</v>
      </c>
      <c r="R1726" s="9">
        <f t="shared" si="342"/>
        <v>371.15091387439219</v>
      </c>
      <c r="S1726" s="9">
        <f t="shared" si="350"/>
        <v>100445.11563079467</v>
      </c>
      <c r="T1726" s="38">
        <f t="shared" si="343"/>
        <v>100.44511563079466</v>
      </c>
      <c r="U1726" s="38">
        <f t="shared" si="344"/>
        <v>6528.9325160016533</v>
      </c>
      <c r="V1726" s="34"/>
      <c r="W1726" s="34"/>
      <c r="X1726" s="34"/>
      <c r="Y1726" s="34"/>
      <c r="Z1726" s="34"/>
      <c r="AA1726" s="34"/>
      <c r="AB1726" s="34"/>
      <c r="AC1726" s="34"/>
      <c r="AD1726" s="34"/>
      <c r="AE1726" s="34"/>
      <c r="AF1726" s="34"/>
      <c r="AG1726" s="34"/>
    </row>
    <row r="1727" spans="2:33" x14ac:dyDescent="0.75">
      <c r="B1727" s="7" t="s">
        <v>11</v>
      </c>
      <c r="C1727" s="7">
        <v>1723</v>
      </c>
      <c r="D1727" s="7">
        <v>246</v>
      </c>
      <c r="E1727" s="7">
        <f t="shared" si="338"/>
        <v>36.444444444444443</v>
      </c>
      <c r="F1727" s="13">
        <v>131.19999999999999</v>
      </c>
      <c r="G1727" s="13">
        <f t="shared" si="345"/>
        <v>4.1666666666667851E-2</v>
      </c>
      <c r="H1727" s="13">
        <f t="shared" si="339"/>
        <v>0.15000000000000568</v>
      </c>
      <c r="I1727" s="13">
        <f>'Vehicle Data'!$B$6*'WLTP Calculations'!G1727</f>
        <v>12.195250000000348</v>
      </c>
      <c r="J1727" s="13">
        <f>'Vehicle Data'!$B$6*9.81*'Vehicle Data'!$B$8</f>
        <v>57.42499320000001</v>
      </c>
      <c r="K1727" s="13">
        <f>0.5*(1.225*'Vehicle Data'!B$9*'Vehicle Data'!B$7*'WLTP Calculations'!F1727)</f>
        <v>15.91128</v>
      </c>
      <c r="L1727" s="13">
        <f t="shared" si="346"/>
        <v>8.5531523200000362E-2</v>
      </c>
      <c r="M1727" s="13">
        <f t="shared" si="347"/>
        <v>3.117148845511124</v>
      </c>
      <c r="N1727" s="13">
        <f t="shared" si="348"/>
        <v>2.8961640077430619</v>
      </c>
      <c r="O1727" s="13">
        <f t="shared" si="340"/>
        <v>715.35250991253633</v>
      </c>
      <c r="P1727" s="13">
        <f t="shared" si="341"/>
        <v>0</v>
      </c>
      <c r="Q1727" s="9">
        <f t="shared" si="349"/>
        <v>371866.26638430468</v>
      </c>
      <c r="R1727" s="9">
        <f t="shared" si="342"/>
        <v>371.86626638430465</v>
      </c>
      <c r="S1727" s="9">
        <f t="shared" si="350"/>
        <v>100445.11563079467</v>
      </c>
      <c r="T1727" s="38">
        <f t="shared" si="343"/>
        <v>100.44511563079466</v>
      </c>
      <c r="U1727" s="38">
        <f t="shared" si="344"/>
        <v>6528.9325160016533</v>
      </c>
      <c r="V1727" s="34"/>
      <c r="W1727" s="34"/>
      <c r="X1727" s="34"/>
      <c r="Y1727" s="34"/>
      <c r="Z1727" s="34"/>
      <c r="AA1727" s="34"/>
      <c r="AB1727" s="34"/>
      <c r="AC1727" s="34"/>
      <c r="AD1727" s="34"/>
      <c r="AE1727" s="34"/>
      <c r="AF1727" s="34"/>
      <c r="AG1727" s="34"/>
    </row>
    <row r="1728" spans="2:33" x14ac:dyDescent="0.75">
      <c r="B1728" s="7" t="s">
        <v>11</v>
      </c>
      <c r="C1728" s="7">
        <v>1724</v>
      </c>
      <c r="D1728" s="7">
        <v>247</v>
      </c>
      <c r="E1728" s="7">
        <f t="shared" si="338"/>
        <v>36.472222222222221</v>
      </c>
      <c r="F1728" s="13">
        <v>131.30000000000001</v>
      </c>
      <c r="G1728" s="13">
        <f t="shared" si="345"/>
        <v>0</v>
      </c>
      <c r="H1728" s="13">
        <f t="shared" si="339"/>
        <v>0</v>
      </c>
      <c r="I1728" s="13">
        <f>'Vehicle Data'!$B$6*'WLTP Calculations'!G1728</f>
        <v>0</v>
      </c>
      <c r="J1728" s="13">
        <f>'Vehicle Data'!$B$6*9.81*'Vehicle Data'!$B$8</f>
        <v>57.42499320000001</v>
      </c>
      <c r="K1728" s="13">
        <f>0.5*(1.225*'Vehicle Data'!B$9*'Vehicle Data'!B$7*'WLTP Calculations'!F1728)</f>
        <v>15.923407500000003</v>
      </c>
      <c r="L1728" s="13">
        <f t="shared" si="346"/>
        <v>7.334840070000001E-2</v>
      </c>
      <c r="M1728" s="13">
        <f t="shared" si="347"/>
        <v>2.6751791699750003</v>
      </c>
      <c r="N1728" s="13">
        <f t="shared" si="348"/>
        <v>2.2294903410763762</v>
      </c>
      <c r="O1728" s="13">
        <f t="shared" si="340"/>
        <v>552.91360458694135</v>
      </c>
      <c r="P1728" s="13">
        <f t="shared" si="341"/>
        <v>0</v>
      </c>
      <c r="Q1728" s="9">
        <f t="shared" si="349"/>
        <v>372419.17998889164</v>
      </c>
      <c r="R1728" s="9">
        <f t="shared" si="342"/>
        <v>372.41917998889164</v>
      </c>
      <c r="S1728" s="9">
        <f t="shared" si="350"/>
        <v>100445.11563079467</v>
      </c>
      <c r="T1728" s="38">
        <f t="shared" si="343"/>
        <v>100.44511563079466</v>
      </c>
      <c r="U1728" s="38">
        <f t="shared" si="344"/>
        <v>6528.9325160016533</v>
      </c>
      <c r="V1728" s="34"/>
      <c r="W1728" s="34"/>
      <c r="X1728" s="34"/>
      <c r="Y1728" s="34"/>
      <c r="Z1728" s="34"/>
      <c r="AA1728" s="34"/>
      <c r="AB1728" s="34"/>
      <c r="AC1728" s="34"/>
      <c r="AD1728" s="34"/>
      <c r="AE1728" s="34"/>
      <c r="AF1728" s="34"/>
      <c r="AG1728" s="34"/>
    </row>
    <row r="1729" spans="2:33" x14ac:dyDescent="0.75">
      <c r="B1729" s="7" t="s">
        <v>11</v>
      </c>
      <c r="C1729" s="7">
        <v>1725</v>
      </c>
      <c r="D1729" s="7">
        <v>248</v>
      </c>
      <c r="E1729" s="7">
        <f t="shared" si="338"/>
        <v>36.444444444444443</v>
      </c>
      <c r="F1729" s="13">
        <v>131.19999999999999</v>
      </c>
      <c r="G1729" s="13">
        <f t="shared" si="345"/>
        <v>-8.3333333333335702E-2</v>
      </c>
      <c r="H1729" s="13">
        <f t="shared" si="339"/>
        <v>-0.30000000000001137</v>
      </c>
      <c r="I1729" s="13">
        <f>'Vehicle Data'!$B$6*'WLTP Calculations'!G1729</f>
        <v>-24.390500000000696</v>
      </c>
      <c r="J1729" s="13">
        <f>'Vehicle Data'!$B$6*9.81*'Vehicle Data'!$B$8</f>
        <v>57.42499320000001</v>
      </c>
      <c r="K1729" s="13">
        <f>0.5*(1.225*'Vehicle Data'!B$9*'Vehicle Data'!B$7*'WLTP Calculations'!F1729)</f>
        <v>15.91128</v>
      </c>
      <c r="L1729" s="13">
        <f t="shared" si="346"/>
        <v>4.8945773199999314E-2</v>
      </c>
      <c r="M1729" s="13">
        <f t="shared" si="347"/>
        <v>1.7838015121777526</v>
      </c>
      <c r="N1729" s="13">
        <f t="shared" si="348"/>
        <v>1.1889613259023106</v>
      </c>
      <c r="O1729" s="13">
        <f t="shared" si="340"/>
        <v>296.05137014967534</v>
      </c>
      <c r="P1729" s="13">
        <f t="shared" si="341"/>
        <v>0</v>
      </c>
      <c r="Q1729" s="9">
        <f t="shared" si="349"/>
        <v>372715.2313590413</v>
      </c>
      <c r="R1729" s="9">
        <f t="shared" si="342"/>
        <v>372.7152313590413</v>
      </c>
      <c r="S1729" s="9">
        <f t="shared" si="350"/>
        <v>100445.11563079467</v>
      </c>
      <c r="T1729" s="38">
        <f t="shared" si="343"/>
        <v>100.44511563079466</v>
      </c>
      <c r="U1729" s="38">
        <f t="shared" si="344"/>
        <v>6528.9325160016533</v>
      </c>
      <c r="V1729" s="34"/>
      <c r="W1729" s="34"/>
      <c r="X1729" s="34"/>
      <c r="Y1729" s="34"/>
      <c r="Z1729" s="34"/>
      <c r="AA1729" s="34"/>
      <c r="AB1729" s="34"/>
      <c r="AC1729" s="34"/>
      <c r="AD1729" s="34"/>
      <c r="AE1729" s="34"/>
      <c r="AF1729" s="34"/>
      <c r="AG1729" s="34"/>
    </row>
    <row r="1730" spans="2:33" x14ac:dyDescent="0.75">
      <c r="B1730" s="7" t="s">
        <v>11</v>
      </c>
      <c r="C1730" s="7">
        <v>1726</v>
      </c>
      <c r="D1730" s="7">
        <v>249</v>
      </c>
      <c r="E1730" s="7">
        <f t="shared" si="338"/>
        <v>36.30555555555555</v>
      </c>
      <c r="F1730" s="13">
        <v>130.69999999999999</v>
      </c>
      <c r="G1730" s="13">
        <f t="shared" si="345"/>
        <v>-0.19444444444444287</v>
      </c>
      <c r="H1730" s="13">
        <f t="shared" si="339"/>
        <v>-0.69999999999998863</v>
      </c>
      <c r="I1730" s="13">
        <f>'Vehicle Data'!$B$6*'WLTP Calculations'!G1730</f>
        <v>-56.911166666666212</v>
      </c>
      <c r="J1730" s="13">
        <f>'Vehicle Data'!$B$6*9.81*'Vehicle Data'!$B$8</f>
        <v>57.42499320000001</v>
      </c>
      <c r="K1730" s="13">
        <f>0.5*(1.225*'Vehicle Data'!B$9*'Vehicle Data'!B$7*'WLTP Calculations'!F1730)</f>
        <v>15.850642499999999</v>
      </c>
      <c r="L1730" s="13">
        <f t="shared" si="346"/>
        <v>1.6364469033333797E-2</v>
      </c>
      <c r="M1730" s="13">
        <f t="shared" si="347"/>
        <v>0.59412113962686863</v>
      </c>
      <c r="N1730" s="13">
        <f t="shared" si="348"/>
        <v>-6.9451876710631355E-2</v>
      </c>
      <c r="O1730" s="13">
        <f t="shared" si="340"/>
        <v>0</v>
      </c>
      <c r="P1730" s="13">
        <f t="shared" si="341"/>
        <v>-17.362969177657838</v>
      </c>
      <c r="Q1730" s="9">
        <f t="shared" si="349"/>
        <v>372715.2313590413</v>
      </c>
      <c r="R1730" s="9">
        <f t="shared" si="342"/>
        <v>372.7152313590413</v>
      </c>
      <c r="S1730" s="9">
        <f t="shared" si="350"/>
        <v>100462.47859997232</v>
      </c>
      <c r="T1730" s="38">
        <f t="shared" si="343"/>
        <v>100.46247859997233</v>
      </c>
      <c r="U1730" s="38">
        <f t="shared" si="344"/>
        <v>6530.0611089982012</v>
      </c>
      <c r="V1730" s="34"/>
      <c r="W1730" s="34"/>
      <c r="X1730" s="34"/>
      <c r="Y1730" s="34"/>
      <c r="Z1730" s="34"/>
      <c r="AA1730" s="34"/>
      <c r="AB1730" s="34"/>
      <c r="AC1730" s="34"/>
      <c r="AD1730" s="34"/>
      <c r="AE1730" s="34"/>
      <c r="AF1730" s="34"/>
      <c r="AG1730" s="34"/>
    </row>
    <row r="1731" spans="2:33" x14ac:dyDescent="0.75">
      <c r="B1731" s="7" t="s">
        <v>11</v>
      </c>
      <c r="C1731" s="7">
        <v>1727</v>
      </c>
      <c r="D1731" s="7">
        <v>250</v>
      </c>
      <c r="E1731" s="7">
        <f t="shared" si="338"/>
        <v>36.055555555555557</v>
      </c>
      <c r="F1731" s="13">
        <v>129.80000000000001</v>
      </c>
      <c r="G1731" s="13">
        <f t="shared" si="345"/>
        <v>-0.31944444444444287</v>
      </c>
      <c r="H1731" s="13">
        <f t="shared" si="339"/>
        <v>-1.1499999999999915</v>
      </c>
      <c r="I1731" s="13">
        <f>'Vehicle Data'!$B$6*'WLTP Calculations'!G1731</f>
        <v>-93.496916666666209</v>
      </c>
      <c r="J1731" s="13">
        <f>'Vehicle Data'!$B$6*9.81*'Vehicle Data'!$B$8</f>
        <v>57.42499320000001</v>
      </c>
      <c r="K1731" s="13">
        <f>0.5*(1.225*'Vehicle Data'!B$9*'Vehicle Data'!B$7*'WLTP Calculations'!F1731)</f>
        <v>15.741495000000002</v>
      </c>
      <c r="L1731" s="13">
        <f t="shared" si="346"/>
        <v>-2.03304284666662E-2</v>
      </c>
      <c r="M1731" s="13">
        <f t="shared" si="347"/>
        <v>-0.73302489304813134</v>
      </c>
      <c r="N1731" s="13">
        <f t="shared" si="348"/>
        <v>-1.4570394477907447</v>
      </c>
      <c r="O1731" s="13">
        <f t="shared" si="340"/>
        <v>0</v>
      </c>
      <c r="P1731" s="13">
        <f t="shared" si="341"/>
        <v>-365.7169013954769</v>
      </c>
      <c r="Q1731" s="9">
        <f t="shared" si="349"/>
        <v>372715.2313590413</v>
      </c>
      <c r="R1731" s="9">
        <f t="shared" si="342"/>
        <v>372.7152313590413</v>
      </c>
      <c r="S1731" s="9">
        <f t="shared" si="350"/>
        <v>100828.19550136779</v>
      </c>
      <c r="T1731" s="38">
        <f t="shared" si="343"/>
        <v>100.82819550136779</v>
      </c>
      <c r="U1731" s="38">
        <f t="shared" si="344"/>
        <v>6553.8327075889065</v>
      </c>
      <c r="V1731" s="34"/>
      <c r="W1731" s="34"/>
      <c r="X1731" s="34"/>
      <c r="Y1731" s="34"/>
      <c r="Z1731" s="34"/>
      <c r="AA1731" s="34"/>
      <c r="AB1731" s="34"/>
      <c r="AC1731" s="34"/>
      <c r="AD1731" s="34"/>
      <c r="AE1731" s="34"/>
      <c r="AF1731" s="34"/>
      <c r="AG1731" s="34"/>
    </row>
    <row r="1732" spans="2:33" x14ac:dyDescent="0.75">
      <c r="B1732" s="7" t="s">
        <v>11</v>
      </c>
      <c r="C1732" s="7">
        <v>1728</v>
      </c>
      <c r="D1732" s="7">
        <v>251</v>
      </c>
      <c r="E1732" s="7">
        <f t="shared" ref="E1732:E1795" si="351">F1732/3.6</f>
        <v>35.666666666666664</v>
      </c>
      <c r="F1732" s="13">
        <v>128.4</v>
      </c>
      <c r="G1732" s="13">
        <f t="shared" si="345"/>
        <v>-0.4583333333333357</v>
      </c>
      <c r="H1732" s="13">
        <f t="shared" si="339"/>
        <v>-1.6500000000000057</v>
      </c>
      <c r="I1732" s="13">
        <f>'Vehicle Data'!$B$6*'WLTP Calculations'!G1732</f>
        <v>-134.14775000000071</v>
      </c>
      <c r="J1732" s="13">
        <f>'Vehicle Data'!$B$6*9.81*'Vehicle Data'!$B$8</f>
        <v>57.42499320000001</v>
      </c>
      <c r="K1732" s="13">
        <f>0.5*(1.225*'Vehicle Data'!B$9*'Vehicle Data'!B$7*'WLTP Calculations'!F1732)</f>
        <v>15.571710000000001</v>
      </c>
      <c r="L1732" s="13">
        <f t="shared" si="346"/>
        <v>-6.1151046800000691E-2</v>
      </c>
      <c r="M1732" s="13">
        <f t="shared" si="347"/>
        <v>-2.181054002533358</v>
      </c>
      <c r="N1732" s="13">
        <f t="shared" si="348"/>
        <v>-2.8831778739217668</v>
      </c>
      <c r="O1732" s="13">
        <f t="shared" si="340"/>
        <v>0</v>
      </c>
      <c r="P1732" s="13">
        <f t="shared" si="341"/>
        <v>-726.56082422828524</v>
      </c>
      <c r="Q1732" s="9">
        <f t="shared" si="349"/>
        <v>372715.2313590413</v>
      </c>
      <c r="R1732" s="9">
        <f t="shared" si="342"/>
        <v>372.7152313590413</v>
      </c>
      <c r="S1732" s="9">
        <f t="shared" si="350"/>
        <v>101554.75632559608</v>
      </c>
      <c r="T1732" s="38">
        <f t="shared" si="343"/>
        <v>101.55475632559609</v>
      </c>
      <c r="U1732" s="38">
        <f t="shared" si="344"/>
        <v>6601.0591611637456</v>
      </c>
      <c r="V1732" s="34"/>
      <c r="W1732" s="34"/>
      <c r="X1732" s="34"/>
      <c r="Y1732" s="34"/>
      <c r="Z1732" s="34"/>
      <c r="AA1732" s="34"/>
      <c r="AB1732" s="34"/>
      <c r="AC1732" s="34"/>
      <c r="AD1732" s="34"/>
      <c r="AE1732" s="34"/>
      <c r="AF1732" s="34"/>
      <c r="AG1732" s="34"/>
    </row>
    <row r="1733" spans="2:33" x14ac:dyDescent="0.75">
      <c r="B1733" s="7" t="s">
        <v>11</v>
      </c>
      <c r="C1733" s="7">
        <v>1729</v>
      </c>
      <c r="D1733" s="7">
        <v>252</v>
      </c>
      <c r="E1733" s="7">
        <f t="shared" si="351"/>
        <v>35.138888888888886</v>
      </c>
      <c r="F1733" s="13">
        <v>126.5</v>
      </c>
      <c r="G1733" s="13">
        <f t="shared" si="345"/>
        <v>-0.59722222222222143</v>
      </c>
      <c r="H1733" s="13">
        <f t="shared" ref="H1733:H1796" si="352">($F1734-$F1732)/2</f>
        <v>-2.1500000000000057</v>
      </c>
      <c r="I1733" s="13">
        <f>'Vehicle Data'!$B$6*'WLTP Calculations'!G1733</f>
        <v>-174.79858333333311</v>
      </c>
      <c r="J1733" s="13">
        <f>'Vehicle Data'!$B$6*9.81*'Vehicle Data'!$B$8</f>
        <v>57.42499320000001</v>
      </c>
      <c r="K1733" s="13">
        <f>0.5*(1.225*'Vehicle Data'!B$9*'Vehicle Data'!B$7*'WLTP Calculations'!F1733)</f>
        <v>15.341287500000002</v>
      </c>
      <c r="L1733" s="13">
        <f t="shared" si="346"/>
        <v>-0.10203230263333309</v>
      </c>
      <c r="M1733" s="13">
        <f t="shared" si="347"/>
        <v>-3.5853017453101761</v>
      </c>
      <c r="N1733" s="13">
        <f t="shared" si="348"/>
        <v>-3.9767050883212818</v>
      </c>
      <c r="O1733" s="13">
        <f t="shared" ref="O1733:O1796" si="353">IF((M1733 + M1734) / 2 &gt; 0, ((M1733 + M1734) / 2) * D1734, 0)</f>
        <v>0</v>
      </c>
      <c r="P1733" s="13">
        <f t="shared" ref="P1733:P1796" si="354">IF((M1733 + M1734) / 2 &lt; 0, ((M1733 + M1734) / 2) * D1734, 0)</f>
        <v>-1006.1063873452842</v>
      </c>
      <c r="Q1733" s="9">
        <f t="shared" si="349"/>
        <v>372715.2313590413</v>
      </c>
      <c r="R1733" s="9">
        <f t="shared" ref="R1733:R1796" si="355">Q1733/1000</f>
        <v>372.7152313590413</v>
      </c>
      <c r="S1733" s="9">
        <f t="shared" si="350"/>
        <v>102560.86271294137</v>
      </c>
      <c r="T1733" s="38">
        <f t="shared" ref="T1733:T1796" si="356">S1733/1000</f>
        <v>102.56086271294137</v>
      </c>
      <c r="U1733" s="38">
        <f t="shared" ref="U1733:U1796" si="357">T1733*X$4</f>
        <v>6666.4560763411891</v>
      </c>
      <c r="V1733" s="34"/>
      <c r="W1733" s="34"/>
      <c r="X1733" s="34"/>
      <c r="Y1733" s="34"/>
      <c r="Z1733" s="34"/>
      <c r="AA1733" s="34"/>
      <c r="AB1733" s="34"/>
      <c r="AC1733" s="34"/>
      <c r="AD1733" s="34"/>
      <c r="AE1733" s="34"/>
      <c r="AF1733" s="34"/>
      <c r="AG1733" s="34"/>
    </row>
    <row r="1734" spans="2:33" x14ac:dyDescent="0.75">
      <c r="B1734" s="7" t="s">
        <v>11</v>
      </c>
      <c r="C1734" s="7">
        <v>1730</v>
      </c>
      <c r="D1734" s="7">
        <v>253</v>
      </c>
      <c r="E1734" s="7">
        <f t="shared" si="351"/>
        <v>34.472222222222221</v>
      </c>
      <c r="F1734" s="13">
        <v>124.1</v>
      </c>
      <c r="G1734" s="13">
        <f t="shared" ref="G1734:G1797" si="358">($E1735-$E1733)/2</f>
        <v>-0.68055555555555358</v>
      </c>
      <c r="H1734" s="13">
        <f t="shared" si="352"/>
        <v>-2.4500000000000028</v>
      </c>
      <c r="I1734" s="13">
        <f>'Vehicle Data'!$B$6*'WLTP Calculations'!G1734</f>
        <v>-199.18908333333277</v>
      </c>
      <c r="J1734" s="13">
        <f>'Vehicle Data'!$B$6*9.81*'Vehicle Data'!$B$8</f>
        <v>57.42499320000001</v>
      </c>
      <c r="K1734" s="13">
        <f>0.5*(1.225*'Vehicle Data'!B$9*'Vehicle Data'!B$7*'WLTP Calculations'!F1734)</f>
        <v>15.0502275</v>
      </c>
      <c r="L1734" s="13">
        <f t="shared" ref="L1734:L1797" si="359">(I1734+J1734+K1734)/1000</f>
        <v>-0.12671386263333276</v>
      </c>
      <c r="M1734" s="13">
        <f t="shared" ref="M1734:M1797" si="360">(L1734*E1734)</f>
        <v>-4.3681084313323879</v>
      </c>
      <c r="N1734" s="13">
        <f t="shared" ref="N1734:N1797" si="361">(((M1734+M1735)/2)*(C1735-C1734))</f>
        <v>-4.4665405438439656</v>
      </c>
      <c r="O1734" s="13">
        <f t="shared" si="353"/>
        <v>0</v>
      </c>
      <c r="P1734" s="13">
        <f t="shared" si="354"/>
        <v>-1134.5012981363673</v>
      </c>
      <c r="Q1734" s="9">
        <f t="shared" ref="Q1734:Q1797" si="362">(Q1733+O1734)</f>
        <v>372715.2313590413</v>
      </c>
      <c r="R1734" s="9">
        <f t="shared" si="355"/>
        <v>372.7152313590413</v>
      </c>
      <c r="S1734" s="9">
        <f t="shared" ref="S1734:T1797" si="363">S1733+(P1734*-1)</f>
        <v>103695.36401107773</v>
      </c>
      <c r="T1734" s="38">
        <f t="shared" si="356"/>
        <v>103.69536401107773</v>
      </c>
      <c r="U1734" s="38">
        <f t="shared" si="357"/>
        <v>6740.1986607200524</v>
      </c>
      <c r="V1734" s="34"/>
      <c r="W1734" s="34"/>
      <c r="X1734" s="34"/>
      <c r="Y1734" s="34"/>
      <c r="Z1734" s="34"/>
      <c r="AA1734" s="34"/>
      <c r="AB1734" s="34"/>
      <c r="AC1734" s="34"/>
      <c r="AD1734" s="34"/>
      <c r="AE1734" s="34"/>
      <c r="AF1734" s="34"/>
      <c r="AG1734" s="34"/>
    </row>
    <row r="1735" spans="2:33" x14ac:dyDescent="0.75">
      <c r="B1735" s="7" t="s">
        <v>11</v>
      </c>
      <c r="C1735" s="7">
        <v>1731</v>
      </c>
      <c r="D1735" s="7">
        <v>254</v>
      </c>
      <c r="E1735" s="7">
        <f t="shared" si="351"/>
        <v>33.777777777777779</v>
      </c>
      <c r="F1735" s="13">
        <v>121.6</v>
      </c>
      <c r="G1735" s="13">
        <f t="shared" si="358"/>
        <v>-0.70833333333333215</v>
      </c>
      <c r="H1735" s="13">
        <f t="shared" si="352"/>
        <v>-2.5499999999999972</v>
      </c>
      <c r="I1735" s="13">
        <f>'Vehicle Data'!$B$6*'WLTP Calculations'!G1735</f>
        <v>-207.31924999999967</v>
      </c>
      <c r="J1735" s="13">
        <f>'Vehicle Data'!$B$6*9.81*'Vehicle Data'!$B$8</f>
        <v>57.42499320000001</v>
      </c>
      <c r="K1735" s="13">
        <f>0.5*(1.225*'Vehicle Data'!B$9*'Vehicle Data'!B$7*'WLTP Calculations'!F1735)</f>
        <v>14.74704</v>
      </c>
      <c r="L1735" s="13">
        <f t="shared" si="359"/>
        <v>-0.13514721679999966</v>
      </c>
      <c r="M1735" s="13">
        <f t="shared" si="360"/>
        <v>-4.5649726563555442</v>
      </c>
      <c r="N1735" s="13">
        <f t="shared" si="361"/>
        <v>-4.5213809509833389</v>
      </c>
      <c r="O1735" s="13">
        <f t="shared" si="353"/>
        <v>0</v>
      </c>
      <c r="P1735" s="13">
        <f t="shared" si="354"/>
        <v>-1152.9521425007515</v>
      </c>
      <c r="Q1735" s="9">
        <f t="shared" si="362"/>
        <v>372715.2313590413</v>
      </c>
      <c r="R1735" s="9">
        <f t="shared" si="355"/>
        <v>372.7152313590413</v>
      </c>
      <c r="S1735" s="9">
        <f t="shared" si="363"/>
        <v>104848.31615357849</v>
      </c>
      <c r="T1735" s="38">
        <f t="shared" si="356"/>
        <v>104.84831615357849</v>
      </c>
      <c r="U1735" s="38">
        <f t="shared" si="357"/>
        <v>6815.1405499826024</v>
      </c>
      <c r="V1735" s="34"/>
      <c r="W1735" s="34"/>
      <c r="X1735" s="34"/>
      <c r="Y1735" s="34"/>
      <c r="Z1735" s="34"/>
      <c r="AA1735" s="34"/>
      <c r="AB1735" s="34"/>
      <c r="AC1735" s="34"/>
      <c r="AD1735" s="34"/>
      <c r="AE1735" s="34"/>
      <c r="AF1735" s="34"/>
      <c r="AG1735" s="34"/>
    </row>
    <row r="1736" spans="2:33" x14ac:dyDescent="0.75">
      <c r="B1736" s="7" t="s">
        <v>11</v>
      </c>
      <c r="C1736" s="7">
        <v>1732</v>
      </c>
      <c r="D1736" s="7">
        <v>255</v>
      </c>
      <c r="E1736" s="7">
        <f t="shared" si="351"/>
        <v>33.055555555555557</v>
      </c>
      <c r="F1736" s="13">
        <v>119</v>
      </c>
      <c r="G1736" s="13">
        <f t="shared" si="358"/>
        <v>-0.7083333333333357</v>
      </c>
      <c r="H1736" s="13">
        <f t="shared" si="352"/>
        <v>-2.5499999999999972</v>
      </c>
      <c r="I1736" s="13">
        <f>'Vehicle Data'!$B$6*'WLTP Calculations'!G1736</f>
        <v>-207.31925000000072</v>
      </c>
      <c r="J1736" s="13">
        <f>'Vehicle Data'!$B$6*9.81*'Vehicle Data'!$B$8</f>
        <v>57.42499320000001</v>
      </c>
      <c r="K1736" s="13">
        <f>0.5*(1.225*'Vehicle Data'!B$9*'Vehicle Data'!B$7*'WLTP Calculations'!F1736)</f>
        <v>14.431725</v>
      </c>
      <c r="L1736" s="13">
        <f t="shared" si="359"/>
        <v>-0.1354625318000007</v>
      </c>
      <c r="M1736" s="13">
        <f t="shared" si="360"/>
        <v>-4.4777892456111346</v>
      </c>
      <c r="N1736" s="13">
        <f t="shared" si="361"/>
        <v>-4.3041087730532599</v>
      </c>
      <c r="O1736" s="13">
        <f t="shared" si="353"/>
        <v>0</v>
      </c>
      <c r="P1736" s="13">
        <f t="shared" si="354"/>
        <v>-1101.8518459016345</v>
      </c>
      <c r="Q1736" s="9">
        <f t="shared" si="362"/>
        <v>372715.2313590413</v>
      </c>
      <c r="R1736" s="9">
        <f t="shared" si="355"/>
        <v>372.7152313590413</v>
      </c>
      <c r="S1736" s="9">
        <f t="shared" si="363"/>
        <v>105950.16799948012</v>
      </c>
      <c r="T1736" s="38">
        <f t="shared" si="356"/>
        <v>105.95016799948013</v>
      </c>
      <c r="U1736" s="38">
        <f t="shared" si="357"/>
        <v>6886.7609199662083</v>
      </c>
      <c r="V1736" s="34"/>
      <c r="W1736" s="34"/>
      <c r="X1736" s="34"/>
      <c r="Y1736" s="34"/>
      <c r="Z1736" s="34"/>
      <c r="AA1736" s="34"/>
      <c r="AB1736" s="34"/>
      <c r="AC1736" s="34"/>
      <c r="AD1736" s="34"/>
      <c r="AE1736" s="34"/>
      <c r="AF1736" s="34"/>
      <c r="AG1736" s="34"/>
    </row>
    <row r="1737" spans="2:33" x14ac:dyDescent="0.75">
      <c r="B1737" s="7" t="s">
        <v>11</v>
      </c>
      <c r="C1737" s="7">
        <v>1733</v>
      </c>
      <c r="D1737" s="7">
        <v>256</v>
      </c>
      <c r="E1737" s="7">
        <f t="shared" si="351"/>
        <v>32.361111111111107</v>
      </c>
      <c r="F1737" s="13">
        <v>116.5</v>
      </c>
      <c r="G1737" s="13">
        <f t="shared" si="358"/>
        <v>-0.68055555555555713</v>
      </c>
      <c r="H1737" s="13">
        <f t="shared" si="352"/>
        <v>-2.4500000000000028</v>
      </c>
      <c r="I1737" s="13">
        <f>'Vehicle Data'!$B$6*'WLTP Calculations'!G1737</f>
        <v>-199.18908333333383</v>
      </c>
      <c r="J1737" s="13">
        <f>'Vehicle Data'!$B$6*9.81*'Vehicle Data'!$B$8</f>
        <v>57.42499320000001</v>
      </c>
      <c r="K1737" s="13">
        <f>0.5*(1.225*'Vehicle Data'!B$9*'Vehicle Data'!B$7*'WLTP Calculations'!F1737)</f>
        <v>14.1285375</v>
      </c>
      <c r="L1737" s="13">
        <f t="shared" si="359"/>
        <v>-0.12763555263333382</v>
      </c>
      <c r="M1737" s="13">
        <f t="shared" si="360"/>
        <v>-4.1304283004953852</v>
      </c>
      <c r="N1737" s="13">
        <f t="shared" si="361"/>
        <v>-3.9636550509138915</v>
      </c>
      <c r="O1737" s="13">
        <f t="shared" si="353"/>
        <v>0</v>
      </c>
      <c r="P1737" s="13">
        <f t="shared" si="354"/>
        <v>-1018.6593480848701</v>
      </c>
      <c r="Q1737" s="9">
        <f t="shared" si="362"/>
        <v>372715.2313590413</v>
      </c>
      <c r="R1737" s="9">
        <f t="shared" si="355"/>
        <v>372.7152313590413</v>
      </c>
      <c r="S1737" s="9">
        <f t="shared" si="363"/>
        <v>106968.82734756499</v>
      </c>
      <c r="T1737" s="38">
        <f t="shared" si="356"/>
        <v>106.968827347565</v>
      </c>
      <c r="U1737" s="38">
        <f t="shared" si="357"/>
        <v>6952.9737775917247</v>
      </c>
      <c r="V1737" s="34"/>
      <c r="W1737" s="34"/>
      <c r="X1737" s="34"/>
      <c r="Y1737" s="34"/>
      <c r="Z1737" s="34"/>
      <c r="AA1737" s="34"/>
      <c r="AB1737" s="34"/>
      <c r="AC1737" s="34"/>
      <c r="AD1737" s="34"/>
      <c r="AE1737" s="34"/>
      <c r="AF1737" s="34"/>
      <c r="AG1737" s="34"/>
    </row>
    <row r="1738" spans="2:33" x14ac:dyDescent="0.75">
      <c r="B1738" s="7" t="s">
        <v>11</v>
      </c>
      <c r="C1738" s="7">
        <v>1734</v>
      </c>
      <c r="D1738" s="7">
        <v>257</v>
      </c>
      <c r="E1738" s="7">
        <f t="shared" si="351"/>
        <v>31.694444444444443</v>
      </c>
      <c r="F1738" s="13">
        <v>114.1</v>
      </c>
      <c r="G1738" s="13">
        <f t="shared" si="358"/>
        <v>-0.65277777777777679</v>
      </c>
      <c r="H1738" s="13">
        <f t="shared" si="352"/>
        <v>-2.3500000000000014</v>
      </c>
      <c r="I1738" s="13">
        <f>'Vehicle Data'!$B$6*'WLTP Calculations'!G1738</f>
        <v>-191.05891666666639</v>
      </c>
      <c r="J1738" s="13">
        <f>'Vehicle Data'!$B$6*9.81*'Vehicle Data'!$B$8</f>
        <v>57.42499320000001</v>
      </c>
      <c r="K1738" s="13">
        <f>0.5*(1.225*'Vehicle Data'!B$9*'Vehicle Data'!B$7*'WLTP Calculations'!F1738)</f>
        <v>13.8374775</v>
      </c>
      <c r="L1738" s="13">
        <f t="shared" si="359"/>
        <v>-0.11979644596666637</v>
      </c>
      <c r="M1738" s="13">
        <f t="shared" si="360"/>
        <v>-3.7968818013323977</v>
      </c>
      <c r="N1738" s="13">
        <f t="shared" si="361"/>
        <v>-3.6998229834310155</v>
      </c>
      <c r="O1738" s="13">
        <f t="shared" si="353"/>
        <v>0</v>
      </c>
      <c r="P1738" s="13">
        <f t="shared" si="354"/>
        <v>-954.55432972520202</v>
      </c>
      <c r="Q1738" s="9">
        <f t="shared" si="362"/>
        <v>372715.2313590413</v>
      </c>
      <c r="R1738" s="9">
        <f t="shared" si="355"/>
        <v>372.7152313590413</v>
      </c>
      <c r="S1738" s="9">
        <f t="shared" si="363"/>
        <v>107923.38167729019</v>
      </c>
      <c r="T1738" s="38">
        <f t="shared" si="356"/>
        <v>107.92338167729019</v>
      </c>
      <c r="U1738" s="38">
        <f t="shared" si="357"/>
        <v>7015.0198090238628</v>
      </c>
      <c r="V1738" s="34"/>
      <c r="W1738" s="34"/>
      <c r="X1738" s="34"/>
      <c r="Y1738" s="34"/>
      <c r="Z1738" s="34"/>
      <c r="AA1738" s="34"/>
      <c r="AB1738" s="34"/>
      <c r="AC1738" s="34"/>
      <c r="AD1738" s="34"/>
      <c r="AE1738" s="34"/>
      <c r="AF1738" s="34"/>
      <c r="AG1738" s="34"/>
    </row>
    <row r="1739" spans="2:33" x14ac:dyDescent="0.75">
      <c r="B1739" s="7" t="s">
        <v>11</v>
      </c>
      <c r="C1739" s="7">
        <v>1735</v>
      </c>
      <c r="D1739" s="7">
        <v>258</v>
      </c>
      <c r="E1739" s="7">
        <f t="shared" si="351"/>
        <v>31.055555555555554</v>
      </c>
      <c r="F1739" s="13">
        <v>111.8</v>
      </c>
      <c r="G1739" s="13">
        <f t="shared" si="358"/>
        <v>-0.63888888888888928</v>
      </c>
      <c r="H1739" s="13">
        <f t="shared" si="352"/>
        <v>-2.2999999999999972</v>
      </c>
      <c r="I1739" s="13">
        <f>'Vehicle Data'!$B$6*'WLTP Calculations'!G1739</f>
        <v>-186.99383333333347</v>
      </c>
      <c r="J1739" s="13">
        <f>'Vehicle Data'!$B$6*9.81*'Vehicle Data'!$B$8</f>
        <v>57.42499320000001</v>
      </c>
      <c r="K1739" s="13">
        <f>0.5*(1.225*'Vehicle Data'!B$9*'Vehicle Data'!B$7*'WLTP Calculations'!F1739)</f>
        <v>13.558545000000001</v>
      </c>
      <c r="L1739" s="13">
        <f t="shared" si="359"/>
        <v>-0.11601029513333345</v>
      </c>
      <c r="M1739" s="13">
        <f t="shared" si="360"/>
        <v>-3.6027641655296332</v>
      </c>
      <c r="N1739" s="13">
        <f t="shared" si="361"/>
        <v>-3.6317705620495424</v>
      </c>
      <c r="O1739" s="13">
        <f t="shared" si="353"/>
        <v>0</v>
      </c>
      <c r="P1739" s="13">
        <f t="shared" si="354"/>
        <v>-940.62857557083146</v>
      </c>
      <c r="Q1739" s="9">
        <f t="shared" si="362"/>
        <v>372715.2313590413</v>
      </c>
      <c r="R1739" s="9">
        <f t="shared" si="355"/>
        <v>372.7152313590413</v>
      </c>
      <c r="S1739" s="9">
        <f t="shared" si="363"/>
        <v>108864.01025286103</v>
      </c>
      <c r="T1739" s="38">
        <f t="shared" si="356"/>
        <v>108.86401025286104</v>
      </c>
      <c r="U1739" s="38">
        <f t="shared" si="357"/>
        <v>7076.160666435967</v>
      </c>
      <c r="V1739" s="34"/>
      <c r="W1739" s="34"/>
      <c r="X1739" s="34"/>
      <c r="Y1739" s="34"/>
      <c r="Z1739" s="34"/>
      <c r="AA1739" s="34"/>
      <c r="AB1739" s="34"/>
      <c r="AC1739" s="34"/>
      <c r="AD1739" s="34"/>
      <c r="AE1739" s="34"/>
      <c r="AF1739" s="34"/>
      <c r="AG1739" s="34"/>
    </row>
    <row r="1740" spans="2:33" x14ac:dyDescent="0.75">
      <c r="B1740" s="7" t="s">
        <v>11</v>
      </c>
      <c r="C1740" s="7">
        <v>1736</v>
      </c>
      <c r="D1740" s="7">
        <v>259</v>
      </c>
      <c r="E1740" s="7">
        <f t="shared" si="351"/>
        <v>30.416666666666664</v>
      </c>
      <c r="F1740" s="13">
        <v>109.5</v>
      </c>
      <c r="G1740" s="13">
        <f t="shared" si="358"/>
        <v>-0.65277777777777857</v>
      </c>
      <c r="H1740" s="13">
        <f t="shared" si="352"/>
        <v>-2.3500000000000014</v>
      </c>
      <c r="I1740" s="13">
        <f>'Vehicle Data'!$B$6*'WLTP Calculations'!G1740</f>
        <v>-191.05891666666693</v>
      </c>
      <c r="J1740" s="13">
        <f>'Vehicle Data'!$B$6*9.81*'Vehicle Data'!$B$8</f>
        <v>57.42499320000001</v>
      </c>
      <c r="K1740" s="13">
        <f>0.5*(1.225*'Vehicle Data'!B$9*'Vehicle Data'!B$7*'WLTP Calculations'!F1740)</f>
        <v>13.279612500000001</v>
      </c>
      <c r="L1740" s="13">
        <f t="shared" si="359"/>
        <v>-0.12035431096666692</v>
      </c>
      <c r="M1740" s="13">
        <f t="shared" si="360"/>
        <v>-3.6607769585694516</v>
      </c>
      <c r="N1740" s="13">
        <f t="shared" si="361"/>
        <v>-3.6249883724138878</v>
      </c>
      <c r="O1740" s="13">
        <f t="shared" si="353"/>
        <v>0</v>
      </c>
      <c r="P1740" s="13">
        <f t="shared" si="354"/>
        <v>-942.49697682761087</v>
      </c>
      <c r="Q1740" s="9">
        <f t="shared" si="362"/>
        <v>372715.2313590413</v>
      </c>
      <c r="R1740" s="9">
        <f t="shared" si="355"/>
        <v>372.7152313590413</v>
      </c>
      <c r="S1740" s="9">
        <f t="shared" si="363"/>
        <v>109806.50722968864</v>
      </c>
      <c r="T1740" s="38">
        <f t="shared" si="356"/>
        <v>109.80650722968863</v>
      </c>
      <c r="U1740" s="38">
        <f t="shared" si="357"/>
        <v>7137.4229699297612</v>
      </c>
      <c r="V1740" s="34"/>
      <c r="W1740" s="34"/>
      <c r="X1740" s="34"/>
      <c r="Y1740" s="34"/>
      <c r="Z1740" s="34"/>
      <c r="AA1740" s="34"/>
      <c r="AB1740" s="34"/>
      <c r="AC1740" s="34"/>
      <c r="AD1740" s="34"/>
      <c r="AE1740" s="34"/>
      <c r="AF1740" s="34"/>
      <c r="AG1740" s="34"/>
    </row>
    <row r="1741" spans="2:33" x14ac:dyDescent="0.75">
      <c r="B1741" s="7" t="s">
        <v>11</v>
      </c>
      <c r="C1741" s="7">
        <v>1737</v>
      </c>
      <c r="D1741" s="7">
        <v>260</v>
      </c>
      <c r="E1741" s="7">
        <f t="shared" si="351"/>
        <v>29.749999999999996</v>
      </c>
      <c r="F1741" s="13">
        <v>107.1</v>
      </c>
      <c r="G1741" s="13">
        <f t="shared" si="358"/>
        <v>-0.65277777777777679</v>
      </c>
      <c r="H1741" s="13">
        <f t="shared" si="352"/>
        <v>-2.3500000000000014</v>
      </c>
      <c r="I1741" s="13">
        <f>'Vehicle Data'!$B$6*'WLTP Calculations'!G1741</f>
        <v>-191.05891666666639</v>
      </c>
      <c r="J1741" s="13">
        <f>'Vehicle Data'!$B$6*9.81*'Vehicle Data'!$B$8</f>
        <v>57.42499320000001</v>
      </c>
      <c r="K1741" s="13">
        <f>0.5*(1.225*'Vehicle Data'!B$9*'Vehicle Data'!B$7*'WLTP Calculations'!F1741)</f>
        <v>12.988552500000001</v>
      </c>
      <c r="L1741" s="13">
        <f t="shared" si="359"/>
        <v>-0.12064537096666637</v>
      </c>
      <c r="M1741" s="13">
        <f t="shared" si="360"/>
        <v>-3.589199786258324</v>
      </c>
      <c r="N1741" s="13">
        <f t="shared" si="361"/>
        <v>-3.4955507639587857</v>
      </c>
      <c r="O1741" s="13">
        <f t="shared" si="353"/>
        <v>0</v>
      </c>
      <c r="P1741" s="13">
        <f t="shared" si="354"/>
        <v>-912.33874939324312</v>
      </c>
      <c r="Q1741" s="9">
        <f t="shared" si="362"/>
        <v>372715.2313590413</v>
      </c>
      <c r="R1741" s="9">
        <f t="shared" si="355"/>
        <v>372.7152313590413</v>
      </c>
      <c r="S1741" s="9">
        <f t="shared" si="363"/>
        <v>110718.84597908187</v>
      </c>
      <c r="T1741" s="38">
        <f t="shared" si="356"/>
        <v>110.71884597908188</v>
      </c>
      <c r="U1741" s="38">
        <f t="shared" si="357"/>
        <v>7196.7249886403224</v>
      </c>
      <c r="V1741" s="34"/>
      <c r="W1741" s="34"/>
      <c r="X1741" s="34"/>
      <c r="Y1741" s="34"/>
      <c r="Z1741" s="34"/>
      <c r="AA1741" s="34"/>
      <c r="AB1741" s="34"/>
      <c r="AC1741" s="34"/>
      <c r="AD1741" s="34"/>
      <c r="AE1741" s="34"/>
      <c r="AF1741" s="34"/>
      <c r="AG1741" s="34"/>
    </row>
    <row r="1742" spans="2:33" x14ac:dyDescent="0.75">
      <c r="B1742" s="7" t="s">
        <v>11</v>
      </c>
      <c r="C1742" s="7">
        <v>1738</v>
      </c>
      <c r="D1742" s="7">
        <v>261</v>
      </c>
      <c r="E1742" s="7">
        <f t="shared" si="351"/>
        <v>29.111111111111111</v>
      </c>
      <c r="F1742" s="13">
        <v>104.8</v>
      </c>
      <c r="G1742" s="13">
        <f t="shared" si="358"/>
        <v>-0.63888888888888751</v>
      </c>
      <c r="H1742" s="13">
        <f t="shared" si="352"/>
        <v>-2.2999999999999972</v>
      </c>
      <c r="I1742" s="13">
        <f>'Vehicle Data'!$B$6*'WLTP Calculations'!G1742</f>
        <v>-186.99383333333296</v>
      </c>
      <c r="J1742" s="13">
        <f>'Vehicle Data'!$B$6*9.81*'Vehicle Data'!$B$8</f>
        <v>57.42499320000001</v>
      </c>
      <c r="K1742" s="13">
        <f>0.5*(1.225*'Vehicle Data'!B$9*'Vehicle Data'!B$7*'WLTP Calculations'!F1742)</f>
        <v>12.709620000000001</v>
      </c>
      <c r="L1742" s="13">
        <f t="shared" si="359"/>
        <v>-0.11685922013333294</v>
      </c>
      <c r="M1742" s="13">
        <f t="shared" si="360"/>
        <v>-3.4019017416592479</v>
      </c>
      <c r="N1742" s="13">
        <f t="shared" si="361"/>
        <v>-3.2528006710495294</v>
      </c>
      <c r="O1742" s="13">
        <f t="shared" si="353"/>
        <v>0</v>
      </c>
      <c r="P1742" s="13">
        <f t="shared" si="354"/>
        <v>-852.23377581497675</v>
      </c>
      <c r="Q1742" s="9">
        <f t="shared" si="362"/>
        <v>372715.2313590413</v>
      </c>
      <c r="R1742" s="9">
        <f t="shared" si="355"/>
        <v>372.7152313590413</v>
      </c>
      <c r="S1742" s="9">
        <f t="shared" si="363"/>
        <v>111571.07975489685</v>
      </c>
      <c r="T1742" s="38">
        <f t="shared" si="356"/>
        <v>111.57107975489686</v>
      </c>
      <c r="U1742" s="38">
        <f t="shared" si="357"/>
        <v>7252.1201840682961</v>
      </c>
      <c r="V1742" s="34"/>
      <c r="W1742" s="34"/>
      <c r="X1742" s="34"/>
      <c r="Y1742" s="34"/>
      <c r="Z1742" s="34"/>
      <c r="AA1742" s="34"/>
      <c r="AB1742" s="34"/>
      <c r="AC1742" s="34"/>
      <c r="AD1742" s="34"/>
      <c r="AE1742" s="34"/>
      <c r="AF1742" s="34"/>
      <c r="AG1742" s="34"/>
    </row>
    <row r="1743" spans="2:33" x14ac:dyDescent="0.75">
      <c r="B1743" s="7" t="s">
        <v>11</v>
      </c>
      <c r="C1743" s="7">
        <v>1739</v>
      </c>
      <c r="D1743" s="7">
        <v>262</v>
      </c>
      <c r="E1743" s="7">
        <f t="shared" si="351"/>
        <v>28.472222222222221</v>
      </c>
      <c r="F1743" s="13">
        <v>102.5</v>
      </c>
      <c r="G1743" s="13">
        <f t="shared" si="358"/>
        <v>-0.61111111111111072</v>
      </c>
      <c r="H1743" s="13">
        <f t="shared" si="352"/>
        <v>-2.1999999999999957</v>
      </c>
      <c r="I1743" s="13">
        <f>'Vehicle Data'!$B$6*'WLTP Calculations'!G1743</f>
        <v>-178.86366666666657</v>
      </c>
      <c r="J1743" s="13">
        <f>'Vehicle Data'!$B$6*9.81*'Vehicle Data'!$B$8</f>
        <v>57.42499320000001</v>
      </c>
      <c r="K1743" s="13">
        <f>0.5*(1.225*'Vehicle Data'!B$9*'Vehicle Data'!B$7*'WLTP Calculations'!F1743)</f>
        <v>12.430687500000001</v>
      </c>
      <c r="L1743" s="13">
        <f t="shared" si="359"/>
        <v>-0.10900798596666655</v>
      </c>
      <c r="M1743" s="13">
        <f t="shared" si="360"/>
        <v>-3.1036996004398114</v>
      </c>
      <c r="N1743" s="13">
        <f t="shared" si="361"/>
        <v>-2.7920302972643549</v>
      </c>
      <c r="O1743" s="13">
        <f t="shared" si="353"/>
        <v>0</v>
      </c>
      <c r="P1743" s="13">
        <f t="shared" si="354"/>
        <v>-734.30396818052532</v>
      </c>
      <c r="Q1743" s="9">
        <f t="shared" si="362"/>
        <v>372715.2313590413</v>
      </c>
      <c r="R1743" s="9">
        <f t="shared" si="355"/>
        <v>372.7152313590413</v>
      </c>
      <c r="S1743" s="9">
        <f t="shared" si="363"/>
        <v>112305.38372307738</v>
      </c>
      <c r="T1743" s="38">
        <f t="shared" si="356"/>
        <v>112.30538372307738</v>
      </c>
      <c r="U1743" s="38">
        <f t="shared" si="357"/>
        <v>7299.8499420000298</v>
      </c>
      <c r="V1743" s="34"/>
      <c r="W1743" s="34"/>
      <c r="X1743" s="34"/>
      <c r="Y1743" s="34"/>
      <c r="Z1743" s="34"/>
      <c r="AA1743" s="34"/>
      <c r="AB1743" s="34"/>
      <c r="AC1743" s="34"/>
      <c r="AD1743" s="34"/>
      <c r="AE1743" s="34"/>
      <c r="AF1743" s="34"/>
      <c r="AG1743" s="34"/>
    </row>
    <row r="1744" spans="2:33" x14ac:dyDescent="0.75">
      <c r="B1744" s="7" t="s">
        <v>11</v>
      </c>
      <c r="C1744" s="7">
        <v>1740</v>
      </c>
      <c r="D1744" s="7">
        <v>263</v>
      </c>
      <c r="E1744" s="7">
        <f t="shared" si="351"/>
        <v>27.888888888888889</v>
      </c>
      <c r="F1744" s="13">
        <v>100.4</v>
      </c>
      <c r="G1744" s="13">
        <f t="shared" si="358"/>
        <v>-0.54166666666666785</v>
      </c>
      <c r="H1744" s="13">
        <f t="shared" si="352"/>
        <v>-1.9500000000000028</v>
      </c>
      <c r="I1744" s="13">
        <f>'Vehicle Data'!$B$6*'WLTP Calculations'!G1744</f>
        <v>-158.53825000000037</v>
      </c>
      <c r="J1744" s="13">
        <f>'Vehicle Data'!$B$6*9.81*'Vehicle Data'!$B$8</f>
        <v>57.42499320000001</v>
      </c>
      <c r="K1744" s="13">
        <f>0.5*(1.225*'Vehicle Data'!B$9*'Vehicle Data'!B$7*'WLTP Calculations'!F1744)</f>
        <v>12.176010000000002</v>
      </c>
      <c r="L1744" s="13">
        <f t="shared" si="359"/>
        <v>-8.8937246800000355E-2</v>
      </c>
      <c r="M1744" s="13">
        <f t="shared" si="360"/>
        <v>-2.4803609940888989</v>
      </c>
      <c r="N1744" s="13">
        <f t="shared" si="361"/>
        <v>-2.071432706046302</v>
      </c>
      <c r="O1744" s="13">
        <f t="shared" si="353"/>
        <v>0</v>
      </c>
      <c r="P1744" s="13">
        <f t="shared" si="354"/>
        <v>-546.85823439622368</v>
      </c>
      <c r="Q1744" s="9">
        <f t="shared" si="362"/>
        <v>372715.2313590413</v>
      </c>
      <c r="R1744" s="9">
        <f t="shared" si="355"/>
        <v>372.7152313590413</v>
      </c>
      <c r="S1744" s="9">
        <f t="shared" si="363"/>
        <v>112852.2419574736</v>
      </c>
      <c r="T1744" s="38">
        <f t="shared" si="356"/>
        <v>112.85224195747359</v>
      </c>
      <c r="U1744" s="38">
        <f t="shared" si="357"/>
        <v>7335.3957272357839</v>
      </c>
      <c r="V1744" s="34"/>
      <c r="W1744" s="34"/>
      <c r="X1744" s="34"/>
      <c r="Y1744" s="34"/>
      <c r="Z1744" s="34"/>
      <c r="AA1744" s="34"/>
      <c r="AB1744" s="34"/>
      <c r="AC1744" s="34"/>
      <c r="AD1744" s="34"/>
      <c r="AE1744" s="34"/>
      <c r="AF1744" s="34"/>
      <c r="AG1744" s="34"/>
    </row>
    <row r="1745" spans="2:33" x14ac:dyDescent="0.75">
      <c r="B1745" s="7" t="s">
        <v>11</v>
      </c>
      <c r="C1745" s="7">
        <v>1741</v>
      </c>
      <c r="D1745" s="7">
        <v>264</v>
      </c>
      <c r="E1745" s="7">
        <f t="shared" si="351"/>
        <v>27.388888888888886</v>
      </c>
      <c r="F1745" s="13">
        <v>98.6</v>
      </c>
      <c r="G1745" s="13">
        <f t="shared" si="358"/>
        <v>-0.44444444444444464</v>
      </c>
      <c r="H1745" s="13">
        <f t="shared" si="352"/>
        <v>-1.6000000000000014</v>
      </c>
      <c r="I1745" s="13">
        <f>'Vehicle Data'!$B$6*'WLTP Calculations'!G1745</f>
        <v>-130.08266666666674</v>
      </c>
      <c r="J1745" s="13">
        <f>'Vehicle Data'!$B$6*9.81*'Vehicle Data'!$B$8</f>
        <v>57.42499320000001</v>
      </c>
      <c r="K1745" s="13">
        <f>0.5*(1.225*'Vehicle Data'!B$9*'Vehicle Data'!B$7*'WLTP Calculations'!F1745)</f>
        <v>11.957715</v>
      </c>
      <c r="L1745" s="13">
        <f t="shared" si="359"/>
        <v>-6.0699958466666724E-2</v>
      </c>
      <c r="M1745" s="13">
        <f t="shared" si="360"/>
        <v>-1.6625044180037052</v>
      </c>
      <c r="N1745" s="13">
        <f t="shared" si="361"/>
        <v>-1.3786006208018455</v>
      </c>
      <c r="O1745" s="13">
        <f t="shared" si="353"/>
        <v>0</v>
      </c>
      <c r="P1745" s="13">
        <f t="shared" si="354"/>
        <v>-365.32916451248906</v>
      </c>
      <c r="Q1745" s="9">
        <f t="shared" si="362"/>
        <v>372715.2313590413</v>
      </c>
      <c r="R1745" s="9">
        <f t="shared" si="355"/>
        <v>372.7152313590413</v>
      </c>
      <c r="S1745" s="9">
        <f t="shared" si="363"/>
        <v>113217.57112198608</v>
      </c>
      <c r="T1745" s="38">
        <f t="shared" si="356"/>
        <v>113.21757112198608</v>
      </c>
      <c r="U1745" s="38">
        <f t="shared" si="357"/>
        <v>7359.1421229290954</v>
      </c>
      <c r="V1745" s="34"/>
      <c r="W1745" s="34"/>
      <c r="X1745" s="34"/>
      <c r="Y1745" s="34"/>
      <c r="Z1745" s="34"/>
      <c r="AA1745" s="34"/>
      <c r="AB1745" s="34"/>
      <c r="AC1745" s="34"/>
      <c r="AD1745" s="34"/>
      <c r="AE1745" s="34"/>
      <c r="AF1745" s="34"/>
      <c r="AG1745" s="34"/>
    </row>
    <row r="1746" spans="2:33" x14ac:dyDescent="0.75">
      <c r="B1746" s="7" t="s">
        <v>11</v>
      </c>
      <c r="C1746" s="7">
        <v>1742</v>
      </c>
      <c r="D1746" s="7">
        <v>265</v>
      </c>
      <c r="E1746" s="7">
        <f t="shared" si="351"/>
        <v>27</v>
      </c>
      <c r="F1746" s="13">
        <v>97.2</v>
      </c>
      <c r="G1746" s="13">
        <f t="shared" si="358"/>
        <v>-0.37499999999999822</v>
      </c>
      <c r="H1746" s="13">
        <f t="shared" si="352"/>
        <v>-1.3499999999999943</v>
      </c>
      <c r="I1746" s="13">
        <f>'Vehicle Data'!$B$6*'WLTP Calculations'!G1746</f>
        <v>-109.75724999999949</v>
      </c>
      <c r="J1746" s="13">
        <f>'Vehicle Data'!$B$6*9.81*'Vehicle Data'!$B$8</f>
        <v>57.42499320000001</v>
      </c>
      <c r="K1746" s="13">
        <f>0.5*(1.225*'Vehicle Data'!B$9*'Vehicle Data'!B$7*'WLTP Calculations'!F1746)</f>
        <v>11.787930000000001</v>
      </c>
      <c r="L1746" s="13">
        <f t="shared" si="359"/>
        <v>-4.0544326799999475E-2</v>
      </c>
      <c r="M1746" s="13">
        <f t="shared" si="360"/>
        <v>-1.0946968235999859</v>
      </c>
      <c r="N1746" s="13">
        <f t="shared" si="361"/>
        <v>-0.92704227560138408</v>
      </c>
      <c r="O1746" s="13">
        <f t="shared" si="353"/>
        <v>0</v>
      </c>
      <c r="P1746" s="13">
        <f t="shared" si="354"/>
        <v>-246.59324530996815</v>
      </c>
      <c r="Q1746" s="9">
        <f t="shared" si="362"/>
        <v>372715.2313590413</v>
      </c>
      <c r="R1746" s="9">
        <f t="shared" si="355"/>
        <v>372.7152313590413</v>
      </c>
      <c r="S1746" s="9">
        <f t="shared" si="363"/>
        <v>113464.16436729605</v>
      </c>
      <c r="T1746" s="38">
        <f t="shared" si="356"/>
        <v>113.46416436729605</v>
      </c>
      <c r="U1746" s="38">
        <f t="shared" si="357"/>
        <v>7375.170683874243</v>
      </c>
      <c r="V1746" s="34"/>
      <c r="W1746" s="34"/>
      <c r="X1746" s="34"/>
      <c r="Y1746" s="34"/>
      <c r="Z1746" s="34"/>
      <c r="AA1746" s="34"/>
      <c r="AB1746" s="34"/>
      <c r="AC1746" s="34"/>
      <c r="AD1746" s="34"/>
      <c r="AE1746" s="34"/>
      <c r="AF1746" s="34"/>
      <c r="AG1746" s="34"/>
    </row>
    <row r="1747" spans="2:33" x14ac:dyDescent="0.75">
      <c r="B1747" s="7" t="s">
        <v>11</v>
      </c>
      <c r="C1747" s="7">
        <v>1743</v>
      </c>
      <c r="D1747" s="7">
        <v>266</v>
      </c>
      <c r="E1747" s="7">
        <f t="shared" si="351"/>
        <v>26.638888888888889</v>
      </c>
      <c r="F1747" s="13">
        <v>95.9</v>
      </c>
      <c r="G1747" s="13">
        <f t="shared" si="358"/>
        <v>-0.33333333333333393</v>
      </c>
      <c r="H1747" s="13">
        <f t="shared" si="352"/>
        <v>-1.2000000000000028</v>
      </c>
      <c r="I1747" s="13">
        <f>'Vehicle Data'!$B$6*'WLTP Calculations'!G1747</f>
        <v>-97.562000000000182</v>
      </c>
      <c r="J1747" s="13">
        <f>'Vehicle Data'!$B$6*9.81*'Vehicle Data'!$B$8</f>
        <v>57.42499320000001</v>
      </c>
      <c r="K1747" s="13">
        <f>0.5*(1.225*'Vehicle Data'!B$9*'Vehicle Data'!B$7*'WLTP Calculations'!F1747)</f>
        <v>11.630272500000002</v>
      </c>
      <c r="L1747" s="13">
        <f t="shared" si="359"/>
        <v>-2.8506734300000169E-2</v>
      </c>
      <c r="M1747" s="13">
        <f t="shared" si="360"/>
        <v>-0.75938772760278228</v>
      </c>
      <c r="N1747" s="13">
        <f t="shared" si="361"/>
        <v>-0.59621820666806224</v>
      </c>
      <c r="O1747" s="13">
        <f t="shared" si="353"/>
        <v>0</v>
      </c>
      <c r="P1747" s="13">
        <f t="shared" si="354"/>
        <v>-159.19026118037263</v>
      </c>
      <c r="Q1747" s="9">
        <f t="shared" si="362"/>
        <v>372715.2313590413</v>
      </c>
      <c r="R1747" s="9">
        <f t="shared" si="355"/>
        <v>372.7152313590413</v>
      </c>
      <c r="S1747" s="9">
        <f t="shared" si="363"/>
        <v>113623.35462847642</v>
      </c>
      <c r="T1747" s="38">
        <f t="shared" si="356"/>
        <v>113.62335462847642</v>
      </c>
      <c r="U1747" s="38">
        <f t="shared" si="357"/>
        <v>7385.5180508509675</v>
      </c>
      <c r="V1747" s="34"/>
      <c r="W1747" s="34"/>
      <c r="X1747" s="34"/>
      <c r="Y1747" s="34"/>
      <c r="Z1747" s="34"/>
      <c r="AA1747" s="34"/>
      <c r="AB1747" s="34"/>
      <c r="AC1747" s="34"/>
      <c r="AD1747" s="34"/>
      <c r="AE1747" s="34"/>
      <c r="AF1747" s="34"/>
      <c r="AG1747" s="34"/>
    </row>
    <row r="1748" spans="2:33" x14ac:dyDescent="0.75">
      <c r="B1748" s="7" t="s">
        <v>11</v>
      </c>
      <c r="C1748" s="7">
        <v>1744</v>
      </c>
      <c r="D1748" s="7">
        <v>267</v>
      </c>
      <c r="E1748" s="7">
        <f t="shared" si="351"/>
        <v>26.333333333333332</v>
      </c>
      <c r="F1748" s="13">
        <v>94.8</v>
      </c>
      <c r="G1748" s="13">
        <f t="shared" si="358"/>
        <v>-0.29166666666666785</v>
      </c>
      <c r="H1748" s="13">
        <f t="shared" si="352"/>
        <v>-1.0500000000000043</v>
      </c>
      <c r="I1748" s="13">
        <f>'Vehicle Data'!$B$6*'WLTP Calculations'!G1748</f>
        <v>-85.366750000000351</v>
      </c>
      <c r="J1748" s="13">
        <f>'Vehicle Data'!$B$6*9.81*'Vehicle Data'!$B$8</f>
        <v>57.42499320000001</v>
      </c>
      <c r="K1748" s="13">
        <f>0.5*(1.225*'Vehicle Data'!B$9*'Vehicle Data'!B$7*'WLTP Calculations'!F1748)</f>
        <v>11.496870000000001</v>
      </c>
      <c r="L1748" s="13">
        <f t="shared" si="359"/>
        <v>-1.6444886800000339E-2</v>
      </c>
      <c r="M1748" s="13">
        <f t="shared" si="360"/>
        <v>-0.43304868573334226</v>
      </c>
      <c r="N1748" s="13">
        <f t="shared" si="361"/>
        <v>-0.37938561511297036</v>
      </c>
      <c r="O1748" s="13">
        <f t="shared" si="353"/>
        <v>0</v>
      </c>
      <c r="P1748" s="13">
        <f t="shared" si="354"/>
        <v>-101.67534485027606</v>
      </c>
      <c r="Q1748" s="9">
        <f t="shared" si="362"/>
        <v>372715.2313590413</v>
      </c>
      <c r="R1748" s="9">
        <f t="shared" si="355"/>
        <v>372.7152313590413</v>
      </c>
      <c r="S1748" s="9">
        <f t="shared" si="363"/>
        <v>113725.02997332669</v>
      </c>
      <c r="T1748" s="38">
        <f t="shared" si="356"/>
        <v>113.72502997332668</v>
      </c>
      <c r="U1748" s="38">
        <f t="shared" si="357"/>
        <v>7392.1269482662346</v>
      </c>
      <c r="V1748" s="34"/>
      <c r="W1748" s="34"/>
      <c r="X1748" s="34"/>
      <c r="Y1748" s="34"/>
      <c r="Z1748" s="34"/>
      <c r="AA1748" s="34"/>
      <c r="AB1748" s="34"/>
      <c r="AC1748" s="34"/>
      <c r="AD1748" s="34"/>
      <c r="AE1748" s="34"/>
      <c r="AF1748" s="34"/>
      <c r="AG1748" s="34"/>
    </row>
    <row r="1749" spans="2:33" x14ac:dyDescent="0.75">
      <c r="B1749" s="7" t="s">
        <v>11</v>
      </c>
      <c r="C1749" s="7">
        <v>1745</v>
      </c>
      <c r="D1749" s="7">
        <v>268</v>
      </c>
      <c r="E1749" s="7">
        <f t="shared" si="351"/>
        <v>26.055555555555554</v>
      </c>
      <c r="F1749" s="13">
        <v>93.8</v>
      </c>
      <c r="G1749" s="13">
        <f t="shared" si="358"/>
        <v>-0.27777777777777857</v>
      </c>
      <c r="H1749" s="13">
        <f t="shared" si="352"/>
        <v>-1</v>
      </c>
      <c r="I1749" s="13">
        <f>'Vehicle Data'!$B$6*'WLTP Calculations'!G1749</f>
        <v>-81.301666666666904</v>
      </c>
      <c r="J1749" s="13">
        <f>'Vehicle Data'!$B$6*9.81*'Vehicle Data'!$B$8</f>
        <v>57.42499320000001</v>
      </c>
      <c r="K1749" s="13">
        <f>0.5*(1.225*'Vehicle Data'!B$9*'Vehicle Data'!B$7*'WLTP Calculations'!F1749)</f>
        <v>11.375595000000001</v>
      </c>
      <c r="L1749" s="13">
        <f t="shared" si="359"/>
        <v>-1.2501078466666893E-2</v>
      </c>
      <c r="M1749" s="13">
        <f t="shared" si="360"/>
        <v>-0.32572254449259846</v>
      </c>
      <c r="N1749" s="13">
        <f t="shared" si="361"/>
        <v>-0.32554938359444369</v>
      </c>
      <c r="O1749" s="13">
        <f t="shared" si="353"/>
        <v>0</v>
      </c>
      <c r="P1749" s="13">
        <f t="shared" si="354"/>
        <v>-87.572784186905352</v>
      </c>
      <c r="Q1749" s="9">
        <f t="shared" si="362"/>
        <v>372715.2313590413</v>
      </c>
      <c r="R1749" s="9">
        <f t="shared" si="355"/>
        <v>372.7152313590413</v>
      </c>
      <c r="S1749" s="9">
        <f t="shared" si="363"/>
        <v>113812.6027575136</v>
      </c>
      <c r="T1749" s="38">
        <f t="shared" si="356"/>
        <v>113.8126027575136</v>
      </c>
      <c r="U1749" s="38">
        <f t="shared" si="357"/>
        <v>7397.8191792383841</v>
      </c>
      <c r="V1749" s="34"/>
      <c r="W1749" s="34"/>
      <c r="X1749" s="34"/>
      <c r="Y1749" s="34"/>
      <c r="Z1749" s="34"/>
      <c r="AA1749" s="34"/>
      <c r="AB1749" s="34"/>
      <c r="AC1749" s="34"/>
      <c r="AD1749" s="34"/>
      <c r="AE1749" s="34"/>
      <c r="AF1749" s="34"/>
      <c r="AG1749" s="34"/>
    </row>
    <row r="1750" spans="2:33" x14ac:dyDescent="0.75">
      <c r="B1750" s="7" t="s">
        <v>11</v>
      </c>
      <c r="C1750" s="7">
        <v>1746</v>
      </c>
      <c r="D1750" s="7">
        <v>269</v>
      </c>
      <c r="E1750" s="7">
        <f t="shared" si="351"/>
        <v>25.777777777777775</v>
      </c>
      <c r="F1750" s="13">
        <v>92.8</v>
      </c>
      <c r="G1750" s="13">
        <f t="shared" si="358"/>
        <v>-0.27777777777777679</v>
      </c>
      <c r="H1750" s="13">
        <f t="shared" si="352"/>
        <v>-1</v>
      </c>
      <c r="I1750" s="13">
        <f>'Vehicle Data'!$B$6*'WLTP Calculations'!G1750</f>
        <v>-81.301666666666392</v>
      </c>
      <c r="J1750" s="13">
        <f>'Vehicle Data'!$B$6*9.81*'Vehicle Data'!$B$8</f>
        <v>57.42499320000001</v>
      </c>
      <c r="K1750" s="13">
        <f>0.5*(1.225*'Vehicle Data'!B$9*'Vehicle Data'!B$7*'WLTP Calculations'!F1750)</f>
        <v>11.25432</v>
      </c>
      <c r="L1750" s="13">
        <f t="shared" si="359"/>
        <v>-1.2622353466666382E-2</v>
      </c>
      <c r="M1750" s="13">
        <f t="shared" si="360"/>
        <v>-0.32537622269628891</v>
      </c>
      <c r="N1750" s="13">
        <f t="shared" si="361"/>
        <v>-0.22150974929813771</v>
      </c>
      <c r="O1750" s="13">
        <f t="shared" si="353"/>
        <v>0</v>
      </c>
      <c r="P1750" s="13">
        <f t="shared" si="354"/>
        <v>-59.807632310497183</v>
      </c>
      <c r="Q1750" s="9">
        <f t="shared" si="362"/>
        <v>372715.2313590413</v>
      </c>
      <c r="R1750" s="9">
        <f t="shared" si="355"/>
        <v>372.7152313590413</v>
      </c>
      <c r="S1750" s="9">
        <f t="shared" si="363"/>
        <v>113872.41038982409</v>
      </c>
      <c r="T1750" s="38">
        <f t="shared" si="356"/>
        <v>113.87241038982408</v>
      </c>
      <c r="U1750" s="38">
        <f t="shared" si="357"/>
        <v>7401.7066753385652</v>
      </c>
      <c r="V1750" s="34"/>
      <c r="W1750" s="34"/>
      <c r="X1750" s="34"/>
      <c r="Y1750" s="34"/>
      <c r="Z1750" s="34"/>
      <c r="AA1750" s="34"/>
      <c r="AB1750" s="34"/>
      <c r="AC1750" s="34"/>
      <c r="AD1750" s="34"/>
      <c r="AE1750" s="34"/>
      <c r="AF1750" s="34"/>
      <c r="AG1750" s="34"/>
    </row>
    <row r="1751" spans="2:33" x14ac:dyDescent="0.75">
      <c r="B1751" s="7" t="s">
        <v>11</v>
      </c>
      <c r="C1751" s="7">
        <v>1747</v>
      </c>
      <c r="D1751" s="7">
        <v>270</v>
      </c>
      <c r="E1751" s="7">
        <f t="shared" si="351"/>
        <v>25.5</v>
      </c>
      <c r="F1751" s="13">
        <v>91.8</v>
      </c>
      <c r="G1751" s="13">
        <f t="shared" si="358"/>
        <v>-0.24999999999999822</v>
      </c>
      <c r="H1751" s="13">
        <f t="shared" si="352"/>
        <v>-0.89999999999999858</v>
      </c>
      <c r="I1751" s="13">
        <f>'Vehicle Data'!$B$6*'WLTP Calculations'!G1751</f>
        <v>-73.171499999999483</v>
      </c>
      <c r="J1751" s="13">
        <f>'Vehicle Data'!$B$6*9.81*'Vehicle Data'!$B$8</f>
        <v>57.42499320000001</v>
      </c>
      <c r="K1751" s="13">
        <f>0.5*(1.225*'Vehicle Data'!B$9*'Vehicle Data'!B$7*'WLTP Calculations'!F1751)</f>
        <v>11.133045000000001</v>
      </c>
      <c r="L1751" s="13">
        <f t="shared" si="359"/>
        <v>-4.6134617999994722E-3</v>
      </c>
      <c r="M1751" s="13">
        <f t="shared" si="360"/>
        <v>-0.11764327589998654</v>
      </c>
      <c r="N1751" s="13">
        <f t="shared" si="361"/>
        <v>-1.5600620885175547E-2</v>
      </c>
      <c r="O1751" s="13">
        <f t="shared" si="353"/>
        <v>0</v>
      </c>
      <c r="P1751" s="13">
        <f t="shared" si="354"/>
        <v>-4.2277682598825734</v>
      </c>
      <c r="Q1751" s="9">
        <f t="shared" si="362"/>
        <v>372715.2313590413</v>
      </c>
      <c r="R1751" s="9">
        <f t="shared" si="355"/>
        <v>372.7152313590413</v>
      </c>
      <c r="S1751" s="9">
        <f t="shared" si="363"/>
        <v>113876.63815808397</v>
      </c>
      <c r="T1751" s="38">
        <f t="shared" si="356"/>
        <v>113.87663815808396</v>
      </c>
      <c r="U1751" s="38">
        <f t="shared" si="357"/>
        <v>7401.9814802754572</v>
      </c>
      <c r="V1751" s="37">
        <f>SUM(P1730:P1750)</f>
        <v>-13427.294759029452</v>
      </c>
      <c r="W1751" s="34"/>
      <c r="X1751" s="34"/>
      <c r="Y1751" s="34"/>
      <c r="Z1751" s="34"/>
      <c r="AA1751" s="34"/>
      <c r="AB1751" s="34"/>
      <c r="AC1751" s="34"/>
      <c r="AD1751" s="34"/>
      <c r="AE1751" s="34"/>
      <c r="AF1751" s="34"/>
      <c r="AG1751" s="34"/>
    </row>
    <row r="1752" spans="2:33" x14ac:dyDescent="0.75">
      <c r="B1752" s="7" t="s">
        <v>11</v>
      </c>
      <c r="C1752" s="7">
        <v>1748</v>
      </c>
      <c r="D1752" s="7">
        <v>271</v>
      </c>
      <c r="E1752" s="7">
        <f t="shared" si="351"/>
        <v>25.277777777777779</v>
      </c>
      <c r="F1752" s="13">
        <v>91</v>
      </c>
      <c r="G1752" s="13">
        <f t="shared" si="358"/>
        <v>-0.22222222222222143</v>
      </c>
      <c r="H1752" s="13">
        <f t="shared" si="352"/>
        <v>-0.79999999999999716</v>
      </c>
      <c r="I1752" s="13">
        <f>'Vehicle Data'!$B$6*'WLTP Calculations'!G1752</f>
        <v>-65.041333333333114</v>
      </c>
      <c r="J1752" s="13">
        <f>'Vehicle Data'!$B$6*9.81*'Vehicle Data'!$B$8</f>
        <v>57.42499320000001</v>
      </c>
      <c r="K1752" s="13">
        <f>0.5*(1.225*'Vehicle Data'!B$9*'Vehicle Data'!B$7*'WLTP Calculations'!F1752)</f>
        <v>11.036025</v>
      </c>
      <c r="L1752" s="13">
        <f t="shared" si="359"/>
        <v>3.4196848666668968E-3</v>
      </c>
      <c r="M1752" s="13">
        <f t="shared" si="360"/>
        <v>8.6442034129635442E-2</v>
      </c>
      <c r="N1752" s="13">
        <f t="shared" si="361"/>
        <v>0.18669954544073647</v>
      </c>
      <c r="O1752" s="13">
        <f t="shared" si="353"/>
        <v>50.782276359880321</v>
      </c>
      <c r="P1752" s="13">
        <f t="shared" si="354"/>
        <v>0</v>
      </c>
      <c r="Q1752" s="9">
        <f t="shared" si="362"/>
        <v>372766.01363540115</v>
      </c>
      <c r="R1752" s="9">
        <f t="shared" si="355"/>
        <v>372.76601363540112</v>
      </c>
      <c r="S1752" s="9">
        <f t="shared" si="363"/>
        <v>113876.63815808397</v>
      </c>
      <c r="T1752" s="38">
        <f t="shared" si="356"/>
        <v>113.87663815808396</v>
      </c>
      <c r="U1752" s="38">
        <f t="shared" si="357"/>
        <v>7401.9814802754572</v>
      </c>
      <c r="V1752" s="34"/>
      <c r="W1752" s="34"/>
      <c r="X1752" s="34"/>
      <c r="Y1752" s="34"/>
      <c r="Z1752" s="34"/>
      <c r="AA1752" s="34"/>
      <c r="AB1752" s="34"/>
      <c r="AC1752" s="34"/>
      <c r="AD1752" s="34"/>
      <c r="AE1752" s="34"/>
      <c r="AF1752" s="34"/>
      <c r="AG1752" s="34"/>
    </row>
    <row r="1753" spans="2:33" x14ac:dyDescent="0.75">
      <c r="B1753" s="7" t="s">
        <v>11</v>
      </c>
      <c r="C1753" s="7">
        <v>1749</v>
      </c>
      <c r="D1753" s="7">
        <v>272</v>
      </c>
      <c r="E1753" s="7">
        <f t="shared" si="351"/>
        <v>25.055555555555557</v>
      </c>
      <c r="F1753" s="13">
        <v>90.2</v>
      </c>
      <c r="G1753" s="13">
        <f t="shared" si="358"/>
        <v>-0.19444444444444642</v>
      </c>
      <c r="H1753" s="13">
        <f t="shared" si="352"/>
        <v>-0.70000000000000284</v>
      </c>
      <c r="I1753" s="13">
        <f>'Vehicle Data'!$B$6*'WLTP Calculations'!G1753</f>
        <v>-56.911166666667249</v>
      </c>
      <c r="J1753" s="13">
        <f>'Vehicle Data'!$B$6*9.81*'Vehicle Data'!$B$8</f>
        <v>57.42499320000001</v>
      </c>
      <c r="K1753" s="13">
        <f>0.5*(1.225*'Vehicle Data'!B$9*'Vehicle Data'!B$7*'WLTP Calculations'!F1753)</f>
        <v>10.939005000000002</v>
      </c>
      <c r="L1753" s="13">
        <f t="shared" si="359"/>
        <v>1.1452831533332762E-2</v>
      </c>
      <c r="M1753" s="13">
        <f t="shared" si="360"/>
        <v>0.28695705675183752</v>
      </c>
      <c r="N1753" s="13">
        <f t="shared" si="361"/>
        <v>0.43686024523516864</v>
      </c>
      <c r="O1753" s="13">
        <f t="shared" si="353"/>
        <v>119.26284694920103</v>
      </c>
      <c r="P1753" s="13">
        <f t="shared" si="354"/>
        <v>0</v>
      </c>
      <c r="Q1753" s="9">
        <f t="shared" si="362"/>
        <v>372885.27648235037</v>
      </c>
      <c r="R1753" s="9">
        <f t="shared" si="355"/>
        <v>372.88527648235038</v>
      </c>
      <c r="S1753" s="9">
        <f t="shared" si="363"/>
        <v>113876.63815808397</v>
      </c>
      <c r="T1753" s="38">
        <f t="shared" si="356"/>
        <v>113.87663815808396</v>
      </c>
      <c r="U1753" s="38">
        <f t="shared" si="357"/>
        <v>7401.9814802754572</v>
      </c>
      <c r="V1753" s="34"/>
      <c r="W1753" s="34"/>
      <c r="X1753" s="34"/>
      <c r="Y1753" s="34"/>
      <c r="Z1753" s="34"/>
      <c r="AA1753" s="34"/>
      <c r="AB1753" s="34"/>
      <c r="AC1753" s="34"/>
      <c r="AD1753" s="34"/>
      <c r="AE1753" s="34"/>
      <c r="AF1753" s="34"/>
      <c r="AG1753" s="34"/>
    </row>
    <row r="1754" spans="2:33" x14ac:dyDescent="0.75">
      <c r="B1754" s="7" t="s">
        <v>11</v>
      </c>
      <c r="C1754" s="7">
        <v>1750</v>
      </c>
      <c r="D1754" s="7">
        <v>273</v>
      </c>
      <c r="E1754" s="7">
        <f t="shared" si="351"/>
        <v>24.888888888888886</v>
      </c>
      <c r="F1754" s="13">
        <v>89.6</v>
      </c>
      <c r="G1754" s="13">
        <f t="shared" si="358"/>
        <v>-0.15277777777778034</v>
      </c>
      <c r="H1754" s="13">
        <f t="shared" si="352"/>
        <v>-0.55000000000000426</v>
      </c>
      <c r="I1754" s="13">
        <f>'Vehicle Data'!$B$6*'WLTP Calculations'!G1754</f>
        <v>-44.715916666667425</v>
      </c>
      <c r="J1754" s="13">
        <f>'Vehicle Data'!$B$6*9.81*'Vehicle Data'!$B$8</f>
        <v>57.42499320000001</v>
      </c>
      <c r="K1754" s="13">
        <f>0.5*(1.225*'Vehicle Data'!B$9*'Vehicle Data'!B$7*'WLTP Calculations'!F1754)</f>
        <v>10.866239999999999</v>
      </c>
      <c r="L1754" s="13">
        <f t="shared" si="359"/>
        <v>2.3575316533332582E-2</v>
      </c>
      <c r="M1754" s="13">
        <f t="shared" si="360"/>
        <v>0.58676343371849971</v>
      </c>
      <c r="N1754" s="13">
        <f t="shared" si="361"/>
        <v>0.63468127614674841</v>
      </c>
      <c r="O1754" s="13">
        <f t="shared" si="353"/>
        <v>173.90266966420907</v>
      </c>
      <c r="P1754" s="13">
        <f t="shared" si="354"/>
        <v>0</v>
      </c>
      <c r="Q1754" s="9">
        <f t="shared" si="362"/>
        <v>373059.17915201455</v>
      </c>
      <c r="R1754" s="9">
        <f t="shared" si="355"/>
        <v>373.05917915201456</v>
      </c>
      <c r="S1754" s="9">
        <f t="shared" si="363"/>
        <v>113876.63815808397</v>
      </c>
      <c r="T1754" s="38">
        <f t="shared" si="356"/>
        <v>113.87663815808396</v>
      </c>
      <c r="U1754" s="38">
        <f t="shared" si="357"/>
        <v>7401.9814802754572</v>
      </c>
      <c r="V1754" s="34"/>
      <c r="W1754" s="34"/>
      <c r="X1754" s="34"/>
      <c r="Y1754" s="34"/>
      <c r="Z1754" s="34"/>
      <c r="AA1754" s="34"/>
      <c r="AB1754" s="34"/>
      <c r="AC1754" s="34"/>
      <c r="AD1754" s="34"/>
      <c r="AE1754" s="34"/>
      <c r="AF1754" s="34"/>
      <c r="AG1754" s="34"/>
    </row>
    <row r="1755" spans="2:33" x14ac:dyDescent="0.75">
      <c r="B1755" s="7" t="s">
        <v>11</v>
      </c>
      <c r="C1755" s="7">
        <v>1751</v>
      </c>
      <c r="D1755" s="7">
        <v>274</v>
      </c>
      <c r="E1755" s="7">
        <f t="shared" si="351"/>
        <v>24.749999999999996</v>
      </c>
      <c r="F1755" s="13">
        <v>89.1</v>
      </c>
      <c r="G1755" s="13">
        <f t="shared" si="358"/>
        <v>-0.13888888888888928</v>
      </c>
      <c r="H1755" s="13">
        <f t="shared" si="352"/>
        <v>-0.5</v>
      </c>
      <c r="I1755" s="13">
        <f>'Vehicle Data'!$B$6*'WLTP Calculations'!G1755</f>
        <v>-40.650833333333452</v>
      </c>
      <c r="J1755" s="13">
        <f>'Vehicle Data'!$B$6*9.81*'Vehicle Data'!$B$8</f>
        <v>57.42499320000001</v>
      </c>
      <c r="K1755" s="13">
        <f>0.5*(1.225*'Vehicle Data'!B$9*'Vehicle Data'!B$7*'WLTP Calculations'!F1755)</f>
        <v>10.805602500000001</v>
      </c>
      <c r="L1755" s="13">
        <f t="shared" si="359"/>
        <v>2.7579762366666559E-2</v>
      </c>
      <c r="M1755" s="13">
        <f t="shared" si="360"/>
        <v>0.68259911857499722</v>
      </c>
      <c r="N1755" s="13">
        <f t="shared" si="361"/>
        <v>0.67993767917454062</v>
      </c>
      <c r="O1755" s="13">
        <f t="shared" si="353"/>
        <v>186.98286177299866</v>
      </c>
      <c r="P1755" s="13">
        <f t="shared" si="354"/>
        <v>0</v>
      </c>
      <c r="Q1755" s="9">
        <f t="shared" si="362"/>
        <v>373246.16201378754</v>
      </c>
      <c r="R1755" s="9">
        <f t="shared" si="355"/>
        <v>373.24616201378757</v>
      </c>
      <c r="S1755" s="9">
        <f t="shared" si="363"/>
        <v>113876.63815808397</v>
      </c>
      <c r="T1755" s="38">
        <f t="shared" si="356"/>
        <v>113.87663815808396</v>
      </c>
      <c r="U1755" s="38">
        <f t="shared" si="357"/>
        <v>7401.9814802754572</v>
      </c>
      <c r="V1755" s="34"/>
      <c r="W1755" s="34"/>
      <c r="X1755" s="34"/>
      <c r="Y1755" s="34"/>
      <c r="Z1755" s="34"/>
      <c r="AA1755" s="34"/>
      <c r="AB1755" s="34"/>
      <c r="AC1755" s="34"/>
      <c r="AD1755" s="34"/>
      <c r="AE1755" s="34"/>
      <c r="AF1755" s="34"/>
      <c r="AG1755" s="34"/>
    </row>
    <row r="1756" spans="2:33" x14ac:dyDescent="0.75">
      <c r="B1756" s="7" t="s">
        <v>11</v>
      </c>
      <c r="C1756" s="7">
        <v>1752</v>
      </c>
      <c r="D1756" s="7">
        <v>275</v>
      </c>
      <c r="E1756" s="7">
        <f t="shared" si="351"/>
        <v>24.611111111111107</v>
      </c>
      <c r="F1756" s="13">
        <v>88.6</v>
      </c>
      <c r="G1756" s="13">
        <f t="shared" si="358"/>
        <v>-0.13888888888888751</v>
      </c>
      <c r="H1756" s="13">
        <f t="shared" si="352"/>
        <v>-0.5</v>
      </c>
      <c r="I1756" s="13">
        <f>'Vehicle Data'!$B$6*'WLTP Calculations'!G1756</f>
        <v>-40.650833333332933</v>
      </c>
      <c r="J1756" s="13">
        <f>'Vehicle Data'!$B$6*9.81*'Vehicle Data'!$B$8</f>
        <v>57.42499320000001</v>
      </c>
      <c r="K1756" s="13">
        <f>0.5*(1.225*'Vehicle Data'!B$9*'Vehicle Data'!B$7*'WLTP Calculations'!F1756)</f>
        <v>10.744965000000001</v>
      </c>
      <c r="L1756" s="13">
        <f t="shared" si="359"/>
        <v>2.7519124866667077E-2</v>
      </c>
      <c r="M1756" s="13">
        <f t="shared" si="360"/>
        <v>0.67727623977408402</v>
      </c>
      <c r="N1756" s="13">
        <f t="shared" si="361"/>
        <v>0.67462322224862104</v>
      </c>
      <c r="O1756" s="13">
        <f t="shared" si="353"/>
        <v>186.19600934061941</v>
      </c>
      <c r="P1756" s="13">
        <f t="shared" si="354"/>
        <v>0</v>
      </c>
      <c r="Q1756" s="9">
        <f t="shared" si="362"/>
        <v>373432.35802312818</v>
      </c>
      <c r="R1756" s="9">
        <f t="shared" si="355"/>
        <v>373.43235802312819</v>
      </c>
      <c r="S1756" s="9">
        <f t="shared" si="363"/>
        <v>113876.63815808397</v>
      </c>
      <c r="T1756" s="38">
        <f t="shared" si="356"/>
        <v>113.87663815808396</v>
      </c>
      <c r="U1756" s="38">
        <f t="shared" si="357"/>
        <v>7401.9814802754572</v>
      </c>
      <c r="V1756" s="34"/>
      <c r="W1756" s="34"/>
      <c r="X1756" s="34"/>
      <c r="Y1756" s="34"/>
      <c r="Z1756" s="34"/>
      <c r="AA1756" s="34"/>
      <c r="AB1756" s="34"/>
      <c r="AC1756" s="34"/>
      <c r="AD1756" s="34"/>
      <c r="AE1756" s="34"/>
      <c r="AF1756" s="34"/>
      <c r="AG1756" s="34"/>
    </row>
    <row r="1757" spans="2:33" x14ac:dyDescent="0.75">
      <c r="B1757" s="7" t="s">
        <v>11</v>
      </c>
      <c r="C1757" s="7">
        <v>1753</v>
      </c>
      <c r="D1757" s="7">
        <v>276</v>
      </c>
      <c r="E1757" s="7">
        <f t="shared" si="351"/>
        <v>24.472222222222221</v>
      </c>
      <c r="F1757" s="13">
        <v>88.1</v>
      </c>
      <c r="G1757" s="13">
        <f t="shared" si="358"/>
        <v>-0.13888888888888751</v>
      </c>
      <c r="H1757" s="13">
        <f t="shared" si="352"/>
        <v>-0.5</v>
      </c>
      <c r="I1757" s="13">
        <f>'Vehicle Data'!$B$6*'WLTP Calculations'!G1757</f>
        <v>-40.650833333332933</v>
      </c>
      <c r="J1757" s="13">
        <f>'Vehicle Data'!$B$6*9.81*'Vehicle Data'!$B$8</f>
        <v>57.42499320000001</v>
      </c>
      <c r="K1757" s="13">
        <f>0.5*(1.225*'Vehicle Data'!B$9*'Vehicle Data'!B$7*'WLTP Calculations'!F1757)</f>
        <v>10.6843275</v>
      </c>
      <c r="L1757" s="13">
        <f t="shared" si="359"/>
        <v>2.7458487366667079E-2</v>
      </c>
      <c r="M1757" s="13">
        <f t="shared" si="360"/>
        <v>0.67197020472315816</v>
      </c>
      <c r="N1757" s="13">
        <f t="shared" si="361"/>
        <v>0.6693256090726889</v>
      </c>
      <c r="O1757" s="13">
        <f t="shared" si="353"/>
        <v>185.40319371313481</v>
      </c>
      <c r="P1757" s="13">
        <f t="shared" si="354"/>
        <v>0</v>
      </c>
      <c r="Q1757" s="9">
        <f t="shared" si="362"/>
        <v>373617.76121684129</v>
      </c>
      <c r="R1757" s="9">
        <f t="shared" si="355"/>
        <v>373.6177612168413</v>
      </c>
      <c r="S1757" s="9">
        <f t="shared" si="363"/>
        <v>113876.63815808397</v>
      </c>
      <c r="T1757" s="38">
        <f t="shared" si="356"/>
        <v>113.87663815808396</v>
      </c>
      <c r="U1757" s="38">
        <f t="shared" si="357"/>
        <v>7401.9814802754572</v>
      </c>
      <c r="V1757" s="34"/>
      <c r="W1757" s="34"/>
      <c r="X1757" s="34"/>
      <c r="Y1757" s="34"/>
      <c r="Z1757" s="34"/>
      <c r="AA1757" s="34"/>
      <c r="AB1757" s="34"/>
      <c r="AC1757" s="34"/>
      <c r="AD1757" s="34"/>
      <c r="AE1757" s="34"/>
      <c r="AF1757" s="34"/>
      <c r="AG1757" s="34"/>
    </row>
    <row r="1758" spans="2:33" x14ac:dyDescent="0.75">
      <c r="B1758" s="7" t="s">
        <v>11</v>
      </c>
      <c r="C1758" s="7">
        <v>1754</v>
      </c>
      <c r="D1758" s="7">
        <v>277</v>
      </c>
      <c r="E1758" s="7">
        <f t="shared" si="351"/>
        <v>24.333333333333332</v>
      </c>
      <c r="F1758" s="13">
        <v>87.6</v>
      </c>
      <c r="G1758" s="13">
        <f t="shared" si="358"/>
        <v>-0.13888888888888928</v>
      </c>
      <c r="H1758" s="13">
        <f t="shared" si="352"/>
        <v>-0.5</v>
      </c>
      <c r="I1758" s="13">
        <f>'Vehicle Data'!$B$6*'WLTP Calculations'!G1758</f>
        <v>-40.650833333333452</v>
      </c>
      <c r="J1758" s="13">
        <f>'Vehicle Data'!$B$6*9.81*'Vehicle Data'!$B$8</f>
        <v>57.42499320000001</v>
      </c>
      <c r="K1758" s="13">
        <f>0.5*(1.225*'Vehicle Data'!B$9*'Vehicle Data'!B$7*'WLTP Calculations'!F1758)</f>
        <v>10.62369</v>
      </c>
      <c r="L1758" s="13">
        <f t="shared" si="359"/>
        <v>2.7397849866666556E-2</v>
      </c>
      <c r="M1758" s="13">
        <f t="shared" si="360"/>
        <v>0.66668101342221953</v>
      </c>
      <c r="N1758" s="13">
        <f t="shared" si="361"/>
        <v>0.66404483964675654</v>
      </c>
      <c r="O1758" s="13">
        <f t="shared" si="353"/>
        <v>184.60446542179832</v>
      </c>
      <c r="P1758" s="13">
        <f t="shared" si="354"/>
        <v>0</v>
      </c>
      <c r="Q1758" s="9">
        <f t="shared" si="362"/>
        <v>373802.3656822631</v>
      </c>
      <c r="R1758" s="9">
        <f t="shared" si="355"/>
        <v>373.80236568226309</v>
      </c>
      <c r="S1758" s="9">
        <f t="shared" si="363"/>
        <v>113876.63815808397</v>
      </c>
      <c r="T1758" s="38">
        <f t="shared" si="356"/>
        <v>113.87663815808396</v>
      </c>
      <c r="U1758" s="38">
        <f t="shared" si="357"/>
        <v>7401.9814802754572</v>
      </c>
      <c r="V1758" s="34"/>
      <c r="W1758" s="34"/>
      <c r="X1758" s="34"/>
      <c r="Y1758" s="34"/>
      <c r="Z1758" s="34"/>
      <c r="AA1758" s="34"/>
      <c r="AB1758" s="34"/>
      <c r="AC1758" s="34"/>
      <c r="AD1758" s="34"/>
      <c r="AE1758" s="34"/>
      <c r="AF1758" s="34"/>
      <c r="AG1758" s="34"/>
    </row>
    <row r="1759" spans="2:33" x14ac:dyDescent="0.75">
      <c r="B1759" s="7" t="s">
        <v>11</v>
      </c>
      <c r="C1759" s="7">
        <v>1755</v>
      </c>
      <c r="D1759" s="7">
        <v>278</v>
      </c>
      <c r="E1759" s="7">
        <f t="shared" si="351"/>
        <v>24.194444444444443</v>
      </c>
      <c r="F1759" s="13">
        <v>87.1</v>
      </c>
      <c r="G1759" s="13">
        <f t="shared" si="358"/>
        <v>-0.13888888888888928</v>
      </c>
      <c r="H1759" s="13">
        <f t="shared" si="352"/>
        <v>-0.5</v>
      </c>
      <c r="I1759" s="13">
        <f>'Vehicle Data'!$B$6*'WLTP Calculations'!G1759</f>
        <v>-40.650833333333452</v>
      </c>
      <c r="J1759" s="13">
        <f>'Vehicle Data'!$B$6*9.81*'Vehicle Data'!$B$8</f>
        <v>57.42499320000001</v>
      </c>
      <c r="K1759" s="13">
        <f>0.5*(1.225*'Vehicle Data'!B$9*'Vehicle Data'!B$7*'WLTP Calculations'!F1759)</f>
        <v>10.5630525</v>
      </c>
      <c r="L1759" s="13">
        <f t="shared" si="359"/>
        <v>2.7337212366666554E-2</v>
      </c>
      <c r="M1759" s="13">
        <f t="shared" si="360"/>
        <v>0.66140866587129354</v>
      </c>
      <c r="N1759" s="13">
        <f t="shared" si="361"/>
        <v>0.65878091397083061</v>
      </c>
      <c r="O1759" s="13">
        <f t="shared" si="353"/>
        <v>183.79987499786174</v>
      </c>
      <c r="P1759" s="13">
        <f t="shared" si="354"/>
        <v>0</v>
      </c>
      <c r="Q1759" s="9">
        <f t="shared" si="362"/>
        <v>373986.16555726097</v>
      </c>
      <c r="R1759" s="9">
        <f t="shared" si="355"/>
        <v>373.98616555726096</v>
      </c>
      <c r="S1759" s="9">
        <f t="shared" si="363"/>
        <v>113876.63815808397</v>
      </c>
      <c r="T1759" s="38">
        <f t="shared" si="356"/>
        <v>113.87663815808396</v>
      </c>
      <c r="U1759" s="38">
        <f t="shared" si="357"/>
        <v>7401.9814802754572</v>
      </c>
      <c r="V1759" s="34"/>
      <c r="W1759" s="34"/>
      <c r="X1759" s="34"/>
      <c r="Y1759" s="34"/>
      <c r="Z1759" s="34"/>
      <c r="AA1759" s="34"/>
      <c r="AB1759" s="34"/>
      <c r="AC1759" s="34"/>
      <c r="AD1759" s="34"/>
      <c r="AE1759" s="34"/>
      <c r="AF1759" s="34"/>
      <c r="AG1759" s="34"/>
    </row>
    <row r="1760" spans="2:33" x14ac:dyDescent="0.75">
      <c r="B1760" s="7" t="s">
        <v>11</v>
      </c>
      <c r="C1760" s="7">
        <v>1756</v>
      </c>
      <c r="D1760" s="7">
        <v>279</v>
      </c>
      <c r="E1760" s="7">
        <f t="shared" si="351"/>
        <v>24.055555555555554</v>
      </c>
      <c r="F1760" s="13">
        <v>86.6</v>
      </c>
      <c r="G1760" s="13">
        <f t="shared" si="358"/>
        <v>-0.13888888888888928</v>
      </c>
      <c r="H1760" s="13">
        <f t="shared" si="352"/>
        <v>-0.5</v>
      </c>
      <c r="I1760" s="13">
        <f>'Vehicle Data'!$B$6*'WLTP Calculations'!G1760</f>
        <v>-40.650833333333452</v>
      </c>
      <c r="J1760" s="13">
        <f>'Vehicle Data'!$B$6*9.81*'Vehicle Data'!$B$8</f>
        <v>57.42499320000001</v>
      </c>
      <c r="K1760" s="13">
        <f>0.5*(1.225*'Vehicle Data'!B$9*'Vehicle Data'!B$7*'WLTP Calculations'!F1760)</f>
        <v>10.502414999999999</v>
      </c>
      <c r="L1760" s="13">
        <f t="shared" si="359"/>
        <v>2.7276574866666556E-2</v>
      </c>
      <c r="M1760" s="13">
        <f t="shared" si="360"/>
        <v>0.65615316207036767</v>
      </c>
      <c r="N1760" s="13">
        <f t="shared" si="361"/>
        <v>0.6049222105171318</v>
      </c>
      <c r="O1760" s="13">
        <f t="shared" si="353"/>
        <v>169.37821894479691</v>
      </c>
      <c r="P1760" s="13">
        <f t="shared" si="354"/>
        <v>0</v>
      </c>
      <c r="Q1760" s="9">
        <f t="shared" si="362"/>
        <v>374155.5437762058</v>
      </c>
      <c r="R1760" s="9">
        <f t="shared" si="355"/>
        <v>374.15554377620577</v>
      </c>
      <c r="S1760" s="9">
        <f t="shared" si="363"/>
        <v>113876.63815808397</v>
      </c>
      <c r="T1760" s="38">
        <f t="shared" si="356"/>
        <v>113.87663815808396</v>
      </c>
      <c r="U1760" s="38">
        <f t="shared" si="357"/>
        <v>7401.9814802754572</v>
      </c>
      <c r="V1760" s="34"/>
      <c r="W1760" s="34"/>
      <c r="X1760" s="34"/>
      <c r="Y1760" s="34"/>
      <c r="Z1760" s="34"/>
      <c r="AA1760" s="34"/>
      <c r="AB1760" s="34"/>
      <c r="AC1760" s="34"/>
      <c r="AD1760" s="34"/>
      <c r="AE1760" s="34"/>
      <c r="AF1760" s="34"/>
      <c r="AG1760" s="34"/>
    </row>
    <row r="1761" spans="2:33" x14ac:dyDescent="0.75">
      <c r="B1761" s="7" t="s">
        <v>11</v>
      </c>
      <c r="C1761" s="7">
        <v>1757</v>
      </c>
      <c r="D1761" s="7">
        <v>280</v>
      </c>
      <c r="E1761" s="7">
        <f t="shared" si="351"/>
        <v>23.916666666666664</v>
      </c>
      <c r="F1761" s="13">
        <v>86.1</v>
      </c>
      <c r="G1761" s="13">
        <f t="shared" si="358"/>
        <v>-0.15277777777777679</v>
      </c>
      <c r="H1761" s="13">
        <f t="shared" si="352"/>
        <v>-0.54999999999999716</v>
      </c>
      <c r="I1761" s="13">
        <f>'Vehicle Data'!$B$6*'WLTP Calculations'!G1761</f>
        <v>-44.715916666666381</v>
      </c>
      <c r="J1761" s="13">
        <f>'Vehicle Data'!$B$6*9.81*'Vehicle Data'!$B$8</f>
        <v>57.42499320000001</v>
      </c>
      <c r="K1761" s="13">
        <f>0.5*(1.225*'Vehicle Data'!B$9*'Vehicle Data'!B$7*'WLTP Calculations'!F1761)</f>
        <v>10.441777500000001</v>
      </c>
      <c r="L1761" s="13">
        <f t="shared" si="359"/>
        <v>2.3150854033333629E-2</v>
      </c>
      <c r="M1761" s="13">
        <f t="shared" si="360"/>
        <v>0.55369125896389593</v>
      </c>
      <c r="N1761" s="13">
        <f t="shared" si="361"/>
        <v>0.55089793675278487</v>
      </c>
      <c r="O1761" s="13">
        <f t="shared" si="353"/>
        <v>154.80232022753256</v>
      </c>
      <c r="P1761" s="13">
        <f t="shared" si="354"/>
        <v>0</v>
      </c>
      <c r="Q1761" s="9">
        <f t="shared" si="362"/>
        <v>374310.34609643335</v>
      </c>
      <c r="R1761" s="9">
        <f t="shared" si="355"/>
        <v>374.31034609643336</v>
      </c>
      <c r="S1761" s="9">
        <f t="shared" si="363"/>
        <v>113876.63815808397</v>
      </c>
      <c r="T1761" s="38">
        <f t="shared" si="356"/>
        <v>113.87663815808396</v>
      </c>
      <c r="U1761" s="38">
        <f t="shared" si="357"/>
        <v>7401.9814802754572</v>
      </c>
      <c r="V1761" s="34"/>
      <c r="W1761" s="34"/>
      <c r="X1761" s="34"/>
      <c r="Y1761" s="34"/>
      <c r="Z1761" s="34"/>
      <c r="AA1761" s="34"/>
      <c r="AB1761" s="34"/>
      <c r="AC1761" s="34"/>
      <c r="AD1761" s="34"/>
      <c r="AE1761" s="34"/>
      <c r="AF1761" s="34"/>
      <c r="AG1761" s="34"/>
    </row>
    <row r="1762" spans="2:33" x14ac:dyDescent="0.75">
      <c r="B1762" s="7" t="s">
        <v>11</v>
      </c>
      <c r="C1762" s="7">
        <v>1758</v>
      </c>
      <c r="D1762" s="7">
        <v>281</v>
      </c>
      <c r="E1762" s="7">
        <f t="shared" si="351"/>
        <v>23.75</v>
      </c>
      <c r="F1762" s="13">
        <v>85.5</v>
      </c>
      <c r="G1762" s="13">
        <f t="shared" si="358"/>
        <v>-0.15277777777777679</v>
      </c>
      <c r="H1762" s="13">
        <f t="shared" si="352"/>
        <v>-0.54999999999999716</v>
      </c>
      <c r="I1762" s="13">
        <f>'Vehicle Data'!$B$6*'WLTP Calculations'!G1762</f>
        <v>-44.715916666666381</v>
      </c>
      <c r="J1762" s="13">
        <f>'Vehicle Data'!$B$6*9.81*'Vehicle Data'!$B$8</f>
        <v>57.42499320000001</v>
      </c>
      <c r="K1762" s="13">
        <f>0.5*(1.225*'Vehicle Data'!B$9*'Vehicle Data'!B$7*'WLTP Calculations'!F1762)</f>
        <v>10.3690125</v>
      </c>
      <c r="L1762" s="13">
        <f t="shared" si="359"/>
        <v>2.3078089033333631E-2</v>
      </c>
      <c r="M1762" s="13">
        <f t="shared" si="360"/>
        <v>0.5481046145416737</v>
      </c>
      <c r="N1762" s="13">
        <f t="shared" si="361"/>
        <v>0.5457861100949144</v>
      </c>
      <c r="O1762" s="13">
        <f t="shared" si="353"/>
        <v>153.91168304676586</v>
      </c>
      <c r="P1762" s="13">
        <f t="shared" si="354"/>
        <v>0</v>
      </c>
      <c r="Q1762" s="9">
        <f t="shared" si="362"/>
        <v>374464.25777948013</v>
      </c>
      <c r="R1762" s="9">
        <f t="shared" si="355"/>
        <v>374.46425777948014</v>
      </c>
      <c r="S1762" s="9">
        <f t="shared" si="363"/>
        <v>113876.63815808397</v>
      </c>
      <c r="T1762" s="38">
        <f t="shared" si="356"/>
        <v>113.87663815808396</v>
      </c>
      <c r="U1762" s="38">
        <f t="shared" si="357"/>
        <v>7401.9814802754572</v>
      </c>
      <c r="V1762" s="34"/>
      <c r="W1762" s="34"/>
      <c r="X1762" s="34"/>
      <c r="Y1762" s="34"/>
      <c r="Z1762" s="34"/>
      <c r="AA1762" s="34"/>
      <c r="AB1762" s="34"/>
      <c r="AC1762" s="34"/>
      <c r="AD1762" s="34"/>
      <c r="AE1762" s="34"/>
      <c r="AF1762" s="34"/>
      <c r="AG1762" s="34"/>
    </row>
    <row r="1763" spans="2:33" x14ac:dyDescent="0.75">
      <c r="B1763" s="7" t="s">
        <v>11</v>
      </c>
      <c r="C1763" s="7">
        <v>1759</v>
      </c>
      <c r="D1763" s="7">
        <v>282</v>
      </c>
      <c r="E1763" s="7">
        <f t="shared" si="351"/>
        <v>23.611111111111111</v>
      </c>
      <c r="F1763" s="13">
        <v>85</v>
      </c>
      <c r="G1763" s="13">
        <f t="shared" si="358"/>
        <v>-0.15277777777777679</v>
      </c>
      <c r="H1763" s="13">
        <f t="shared" si="352"/>
        <v>-0.54999999999999716</v>
      </c>
      <c r="I1763" s="13">
        <f>'Vehicle Data'!$B$6*'WLTP Calculations'!G1763</f>
        <v>-44.715916666666381</v>
      </c>
      <c r="J1763" s="13">
        <f>'Vehicle Data'!$B$6*9.81*'Vehicle Data'!$B$8</f>
        <v>57.42499320000001</v>
      </c>
      <c r="K1763" s="13">
        <f>0.5*(1.225*'Vehicle Data'!B$9*'Vehicle Data'!B$7*'WLTP Calculations'!F1763)</f>
        <v>10.308375</v>
      </c>
      <c r="L1763" s="13">
        <f t="shared" si="359"/>
        <v>2.3017451533333629E-2</v>
      </c>
      <c r="M1763" s="13">
        <f t="shared" si="360"/>
        <v>0.54346760564815511</v>
      </c>
      <c r="N1763" s="13">
        <f t="shared" si="361"/>
        <v>0.49304470700185132</v>
      </c>
      <c r="O1763" s="13">
        <f t="shared" si="353"/>
        <v>139.53165208152393</v>
      </c>
      <c r="P1763" s="13">
        <f t="shared" si="354"/>
        <v>0</v>
      </c>
      <c r="Q1763" s="9">
        <f t="shared" si="362"/>
        <v>374603.78943156166</v>
      </c>
      <c r="R1763" s="9">
        <f t="shared" si="355"/>
        <v>374.60378943156167</v>
      </c>
      <c r="S1763" s="9">
        <f t="shared" si="363"/>
        <v>113876.63815808397</v>
      </c>
      <c r="T1763" s="38">
        <f t="shared" si="356"/>
        <v>113.87663815808396</v>
      </c>
      <c r="U1763" s="38">
        <f t="shared" si="357"/>
        <v>7401.9814802754572</v>
      </c>
      <c r="V1763" s="34"/>
      <c r="W1763" s="34"/>
      <c r="X1763" s="34"/>
      <c r="Y1763" s="34"/>
      <c r="Z1763" s="34"/>
      <c r="AA1763" s="34"/>
      <c r="AB1763" s="34"/>
      <c r="AC1763" s="34"/>
      <c r="AD1763" s="34"/>
      <c r="AE1763" s="34"/>
      <c r="AF1763" s="34"/>
      <c r="AG1763" s="34"/>
    </row>
    <row r="1764" spans="2:33" x14ac:dyDescent="0.75">
      <c r="B1764" s="7" t="s">
        <v>11</v>
      </c>
      <c r="C1764" s="7">
        <v>1760</v>
      </c>
      <c r="D1764" s="7">
        <v>283</v>
      </c>
      <c r="E1764" s="7">
        <f t="shared" si="351"/>
        <v>23.444444444444446</v>
      </c>
      <c r="F1764" s="13">
        <v>84.4</v>
      </c>
      <c r="G1764" s="13">
        <f t="shared" si="358"/>
        <v>-0.16666666666666785</v>
      </c>
      <c r="H1764" s="13">
        <f t="shared" si="352"/>
        <v>-0.60000000000000142</v>
      </c>
      <c r="I1764" s="13">
        <f>'Vehicle Data'!$B$6*'WLTP Calculations'!G1764</f>
        <v>-48.781000000000354</v>
      </c>
      <c r="J1764" s="13">
        <f>'Vehicle Data'!$B$6*9.81*'Vehicle Data'!$B$8</f>
        <v>57.42499320000001</v>
      </c>
      <c r="K1764" s="13">
        <f>0.5*(1.225*'Vehicle Data'!B$9*'Vehicle Data'!B$7*'WLTP Calculations'!F1764)</f>
        <v>10.235610000000001</v>
      </c>
      <c r="L1764" s="13">
        <f t="shared" si="359"/>
        <v>1.8879603199999657E-2</v>
      </c>
      <c r="M1764" s="13">
        <f t="shared" si="360"/>
        <v>0.44262180835554754</v>
      </c>
      <c r="N1764" s="13">
        <f t="shared" si="361"/>
        <v>0.44020160433888084</v>
      </c>
      <c r="O1764" s="13">
        <f t="shared" si="353"/>
        <v>125.01725563224215</v>
      </c>
      <c r="P1764" s="13">
        <f t="shared" si="354"/>
        <v>0</v>
      </c>
      <c r="Q1764" s="9">
        <f t="shared" si="362"/>
        <v>374728.80668719392</v>
      </c>
      <c r="R1764" s="9">
        <f t="shared" si="355"/>
        <v>374.72880668719392</v>
      </c>
      <c r="S1764" s="9">
        <f t="shared" si="363"/>
        <v>113876.63815808397</v>
      </c>
      <c r="T1764" s="38">
        <f t="shared" si="356"/>
        <v>113.87663815808396</v>
      </c>
      <c r="U1764" s="38">
        <f t="shared" si="357"/>
        <v>7401.9814802754572</v>
      </c>
      <c r="V1764" s="34"/>
      <c r="W1764" s="34"/>
      <c r="X1764" s="34"/>
      <c r="Y1764" s="34"/>
      <c r="Z1764" s="34"/>
      <c r="AA1764" s="34"/>
      <c r="AB1764" s="34"/>
      <c r="AC1764" s="34"/>
      <c r="AD1764" s="34"/>
      <c r="AE1764" s="34"/>
      <c r="AF1764" s="34"/>
      <c r="AG1764" s="34"/>
    </row>
    <row r="1765" spans="2:33" x14ac:dyDescent="0.75">
      <c r="B1765" s="7" t="s">
        <v>11</v>
      </c>
      <c r="C1765" s="7">
        <v>1761</v>
      </c>
      <c r="D1765" s="7">
        <v>284</v>
      </c>
      <c r="E1765" s="7">
        <f t="shared" si="351"/>
        <v>23.277777777777775</v>
      </c>
      <c r="F1765" s="13">
        <v>83.8</v>
      </c>
      <c r="G1765" s="13">
        <f t="shared" si="358"/>
        <v>-0.16666666666666785</v>
      </c>
      <c r="H1765" s="13">
        <f t="shared" si="352"/>
        <v>-0.60000000000000142</v>
      </c>
      <c r="I1765" s="13">
        <f>'Vehicle Data'!$B$6*'WLTP Calculations'!G1765</f>
        <v>-48.781000000000354</v>
      </c>
      <c r="J1765" s="13">
        <f>'Vehicle Data'!$B$6*9.81*'Vehicle Data'!$B$8</f>
        <v>57.42499320000001</v>
      </c>
      <c r="K1765" s="13">
        <f>0.5*(1.225*'Vehicle Data'!B$9*'Vehicle Data'!B$7*'WLTP Calculations'!F1765)</f>
        <v>10.162845000000001</v>
      </c>
      <c r="L1765" s="13">
        <f t="shared" si="359"/>
        <v>1.8806838199999655E-2</v>
      </c>
      <c r="M1765" s="13">
        <f t="shared" si="360"/>
        <v>0.43778140032221413</v>
      </c>
      <c r="N1765" s="13">
        <f t="shared" si="361"/>
        <v>0.43537332380555355</v>
      </c>
      <c r="O1765" s="13">
        <f t="shared" si="353"/>
        <v>124.08139728458276</v>
      </c>
      <c r="P1765" s="13">
        <f t="shared" si="354"/>
        <v>0</v>
      </c>
      <c r="Q1765" s="9">
        <f t="shared" si="362"/>
        <v>374852.8880844785</v>
      </c>
      <c r="R1765" s="9">
        <f t="shared" si="355"/>
        <v>374.85288808447848</v>
      </c>
      <c r="S1765" s="9">
        <f t="shared" si="363"/>
        <v>113876.63815808397</v>
      </c>
      <c r="T1765" s="38">
        <f t="shared" si="356"/>
        <v>113.87663815808396</v>
      </c>
      <c r="U1765" s="38">
        <f t="shared" si="357"/>
        <v>7401.9814802754572</v>
      </c>
      <c r="V1765" s="34"/>
      <c r="W1765" s="34"/>
      <c r="X1765" s="34"/>
      <c r="Y1765" s="34"/>
      <c r="Z1765" s="34"/>
      <c r="AA1765" s="34"/>
      <c r="AB1765" s="34"/>
      <c r="AC1765" s="34"/>
      <c r="AD1765" s="34"/>
      <c r="AE1765" s="34"/>
      <c r="AF1765" s="34"/>
      <c r="AG1765" s="34"/>
    </row>
    <row r="1766" spans="2:33" x14ac:dyDescent="0.75">
      <c r="B1766" s="7" t="s">
        <v>11</v>
      </c>
      <c r="C1766" s="7">
        <v>1762</v>
      </c>
      <c r="D1766" s="7">
        <v>285</v>
      </c>
      <c r="E1766" s="7">
        <f t="shared" si="351"/>
        <v>23.111111111111111</v>
      </c>
      <c r="F1766" s="13">
        <v>83.2</v>
      </c>
      <c r="G1766" s="13">
        <f t="shared" si="358"/>
        <v>-0.16666666666666607</v>
      </c>
      <c r="H1766" s="13">
        <f t="shared" si="352"/>
        <v>-0.60000000000000142</v>
      </c>
      <c r="I1766" s="13">
        <f>'Vehicle Data'!$B$6*'WLTP Calculations'!G1766</f>
        <v>-48.780999999999835</v>
      </c>
      <c r="J1766" s="13">
        <f>'Vehicle Data'!$B$6*9.81*'Vehicle Data'!$B$8</f>
        <v>57.42499320000001</v>
      </c>
      <c r="K1766" s="13">
        <f>0.5*(1.225*'Vehicle Data'!B$9*'Vehicle Data'!B$7*'WLTP Calculations'!F1766)</f>
        <v>10.09008</v>
      </c>
      <c r="L1766" s="13">
        <f t="shared" si="359"/>
        <v>1.8734073200000177E-2</v>
      </c>
      <c r="M1766" s="13">
        <f t="shared" si="360"/>
        <v>0.43296524728889296</v>
      </c>
      <c r="N1766" s="13">
        <f t="shared" si="361"/>
        <v>0.43056929827222623</v>
      </c>
      <c r="O1766" s="13">
        <f t="shared" si="353"/>
        <v>123.1428193058567</v>
      </c>
      <c r="P1766" s="13">
        <f t="shared" si="354"/>
        <v>0</v>
      </c>
      <c r="Q1766" s="9">
        <f t="shared" si="362"/>
        <v>374976.03090378438</v>
      </c>
      <c r="R1766" s="9">
        <f t="shared" si="355"/>
        <v>374.97603090378436</v>
      </c>
      <c r="S1766" s="9">
        <f t="shared" si="363"/>
        <v>113876.63815808397</v>
      </c>
      <c r="T1766" s="38">
        <f t="shared" si="356"/>
        <v>113.87663815808396</v>
      </c>
      <c r="U1766" s="38">
        <f t="shared" si="357"/>
        <v>7401.9814802754572</v>
      </c>
      <c r="V1766" s="34"/>
      <c r="W1766" s="34"/>
      <c r="X1766" s="34"/>
      <c r="Y1766" s="34"/>
      <c r="Z1766" s="34"/>
      <c r="AA1766" s="34"/>
      <c r="AB1766" s="34"/>
      <c r="AC1766" s="34"/>
      <c r="AD1766" s="34"/>
      <c r="AE1766" s="34"/>
      <c r="AF1766" s="34"/>
      <c r="AG1766" s="34"/>
    </row>
    <row r="1767" spans="2:33" x14ac:dyDescent="0.75">
      <c r="B1767" s="7" t="s">
        <v>11</v>
      </c>
      <c r="C1767" s="7">
        <v>1763</v>
      </c>
      <c r="D1767" s="7">
        <v>286</v>
      </c>
      <c r="E1767" s="7">
        <f t="shared" si="351"/>
        <v>22.944444444444443</v>
      </c>
      <c r="F1767" s="13">
        <v>82.6</v>
      </c>
      <c r="G1767" s="13">
        <f t="shared" si="358"/>
        <v>-0.16666666666666607</v>
      </c>
      <c r="H1767" s="13">
        <f t="shared" si="352"/>
        <v>-0.60000000000000142</v>
      </c>
      <c r="I1767" s="13">
        <f>'Vehicle Data'!$B$6*'WLTP Calculations'!G1767</f>
        <v>-48.780999999999835</v>
      </c>
      <c r="J1767" s="13">
        <f>'Vehicle Data'!$B$6*9.81*'Vehicle Data'!$B$8</f>
        <v>57.42499320000001</v>
      </c>
      <c r="K1767" s="13">
        <f>0.5*(1.225*'Vehicle Data'!B$9*'Vehicle Data'!B$7*'WLTP Calculations'!F1767)</f>
        <v>10.017315</v>
      </c>
      <c r="L1767" s="13">
        <f t="shared" si="359"/>
        <v>1.8661308200000174E-2</v>
      </c>
      <c r="M1767" s="13">
        <f t="shared" si="360"/>
        <v>0.4281733492555595</v>
      </c>
      <c r="N1767" s="13">
        <f t="shared" si="361"/>
        <v>0.37949274533148414</v>
      </c>
      <c r="O1767" s="13">
        <f t="shared" si="353"/>
        <v>108.91441791013595</v>
      </c>
      <c r="P1767" s="13">
        <f t="shared" si="354"/>
        <v>0</v>
      </c>
      <c r="Q1767" s="9">
        <f t="shared" si="362"/>
        <v>375084.94532169454</v>
      </c>
      <c r="R1767" s="9">
        <f t="shared" si="355"/>
        <v>375.08494532169453</v>
      </c>
      <c r="S1767" s="9">
        <f t="shared" si="363"/>
        <v>113876.63815808397</v>
      </c>
      <c r="T1767" s="38">
        <f t="shared" si="356"/>
        <v>113.87663815808396</v>
      </c>
      <c r="U1767" s="38">
        <f t="shared" si="357"/>
        <v>7401.9814802754572</v>
      </c>
      <c r="V1767" s="34"/>
      <c r="W1767" s="34"/>
      <c r="X1767" s="34"/>
      <c r="Y1767" s="34"/>
      <c r="Z1767" s="34"/>
      <c r="AA1767" s="34"/>
      <c r="AB1767" s="34"/>
      <c r="AC1767" s="34"/>
      <c r="AD1767" s="34"/>
      <c r="AE1767" s="34"/>
      <c r="AF1767" s="34"/>
      <c r="AG1767" s="34"/>
    </row>
    <row r="1768" spans="2:33" x14ac:dyDescent="0.75">
      <c r="B1768" s="7" t="s">
        <v>11</v>
      </c>
      <c r="C1768" s="7">
        <v>1764</v>
      </c>
      <c r="D1768" s="7">
        <v>287</v>
      </c>
      <c r="E1768" s="7">
        <f t="shared" si="351"/>
        <v>22.777777777777779</v>
      </c>
      <c r="F1768" s="13">
        <v>82</v>
      </c>
      <c r="G1768" s="13">
        <f t="shared" si="358"/>
        <v>-0.18055555555555536</v>
      </c>
      <c r="H1768" s="13">
        <f t="shared" si="352"/>
        <v>-0.64999999999999858</v>
      </c>
      <c r="I1768" s="13">
        <f>'Vehicle Data'!$B$6*'WLTP Calculations'!G1768</f>
        <v>-52.846083333333283</v>
      </c>
      <c r="J1768" s="13">
        <f>'Vehicle Data'!$B$6*9.81*'Vehicle Data'!$B$8</f>
        <v>57.42499320000001</v>
      </c>
      <c r="K1768" s="13">
        <f>0.5*(1.225*'Vehicle Data'!B$9*'Vehicle Data'!B$7*'WLTP Calculations'!F1768)</f>
        <v>9.9445500000000013</v>
      </c>
      <c r="L1768" s="13">
        <f t="shared" si="359"/>
        <v>1.4523459866666729E-2</v>
      </c>
      <c r="M1768" s="13">
        <f t="shared" si="360"/>
        <v>0.33081214140740883</v>
      </c>
      <c r="N1768" s="13">
        <f t="shared" si="361"/>
        <v>0.19073686263565146</v>
      </c>
      <c r="O1768" s="13">
        <f t="shared" si="353"/>
        <v>54.932216439067616</v>
      </c>
      <c r="P1768" s="13">
        <f t="shared" si="354"/>
        <v>0</v>
      </c>
      <c r="Q1768" s="9">
        <f t="shared" si="362"/>
        <v>375139.87753813359</v>
      </c>
      <c r="R1768" s="9">
        <f t="shared" si="355"/>
        <v>375.13987753813359</v>
      </c>
      <c r="S1768" s="9">
        <f t="shared" si="363"/>
        <v>113876.63815808397</v>
      </c>
      <c r="T1768" s="38">
        <f t="shared" si="356"/>
        <v>113.87663815808396</v>
      </c>
      <c r="U1768" s="38">
        <f t="shared" si="357"/>
        <v>7401.9814802754572</v>
      </c>
      <c r="V1768" s="34"/>
      <c r="W1768" s="34"/>
      <c r="X1768" s="34"/>
      <c r="Y1768" s="34"/>
      <c r="Z1768" s="34"/>
      <c r="AA1768" s="34"/>
      <c r="AB1768" s="34"/>
      <c r="AC1768" s="34"/>
      <c r="AD1768" s="34"/>
      <c r="AE1768" s="34"/>
      <c r="AF1768" s="34"/>
      <c r="AG1768" s="34"/>
    </row>
    <row r="1769" spans="2:33" x14ac:dyDescent="0.75">
      <c r="B1769" s="7" t="s">
        <v>11</v>
      </c>
      <c r="C1769" s="7">
        <v>1765</v>
      </c>
      <c r="D1769" s="7">
        <v>288</v>
      </c>
      <c r="E1769" s="7">
        <f t="shared" si="351"/>
        <v>22.583333333333332</v>
      </c>
      <c r="F1769" s="13">
        <v>81.3</v>
      </c>
      <c r="G1769" s="13">
        <f t="shared" si="358"/>
        <v>-0.22222222222222143</v>
      </c>
      <c r="H1769" s="13">
        <f t="shared" si="352"/>
        <v>-0.79999999999999716</v>
      </c>
      <c r="I1769" s="13">
        <f>'Vehicle Data'!$B$6*'WLTP Calculations'!G1769</f>
        <v>-65.041333333333114</v>
      </c>
      <c r="J1769" s="13">
        <f>'Vehicle Data'!$B$6*9.81*'Vehicle Data'!$B$8</f>
        <v>57.42499320000001</v>
      </c>
      <c r="K1769" s="13">
        <f>0.5*(1.225*'Vehicle Data'!B$9*'Vehicle Data'!B$7*'WLTP Calculations'!F1769)</f>
        <v>9.8596575000000009</v>
      </c>
      <c r="L1769" s="13">
        <f t="shared" si="359"/>
        <v>2.2433173666668972E-3</v>
      </c>
      <c r="M1769" s="13">
        <f t="shared" si="360"/>
        <v>5.0661583863894091E-2</v>
      </c>
      <c r="N1769" s="13">
        <f t="shared" si="361"/>
        <v>-0.22319822789027458</v>
      </c>
      <c r="O1769" s="13">
        <f t="shared" si="353"/>
        <v>0</v>
      </c>
      <c r="P1769" s="13">
        <f t="shared" si="354"/>
        <v>-64.504287860289352</v>
      </c>
      <c r="Q1769" s="9">
        <f t="shared" si="362"/>
        <v>375139.87753813359</v>
      </c>
      <c r="R1769" s="9">
        <f t="shared" si="355"/>
        <v>375.13987753813359</v>
      </c>
      <c r="S1769" s="9">
        <f t="shared" si="363"/>
        <v>113941.14244594425</v>
      </c>
      <c r="T1769" s="38">
        <f t="shared" si="356"/>
        <v>113.94114244594425</v>
      </c>
      <c r="U1769" s="38">
        <f t="shared" si="357"/>
        <v>7406.1742589863761</v>
      </c>
      <c r="V1769" s="34"/>
      <c r="W1769" s="34"/>
      <c r="X1769" s="34"/>
      <c r="Y1769" s="34"/>
      <c r="Z1769" s="34"/>
      <c r="AA1769" s="34"/>
      <c r="AB1769" s="34"/>
      <c r="AC1769" s="34"/>
      <c r="AD1769" s="34"/>
      <c r="AE1769" s="34"/>
      <c r="AF1769" s="34"/>
      <c r="AG1769" s="34"/>
    </row>
    <row r="1770" spans="2:33" x14ac:dyDescent="0.75">
      <c r="B1770" s="7" t="s">
        <v>11</v>
      </c>
      <c r="C1770" s="7">
        <v>1766</v>
      </c>
      <c r="D1770" s="7">
        <v>289</v>
      </c>
      <c r="E1770" s="7">
        <f t="shared" si="351"/>
        <v>22.333333333333336</v>
      </c>
      <c r="F1770" s="13">
        <v>80.400000000000006</v>
      </c>
      <c r="G1770" s="13">
        <f t="shared" si="358"/>
        <v>-0.30555555555555536</v>
      </c>
      <c r="H1770" s="13">
        <f t="shared" si="352"/>
        <v>-1.1000000000000014</v>
      </c>
      <c r="I1770" s="13">
        <f>'Vehicle Data'!$B$6*'WLTP Calculations'!G1770</f>
        <v>-89.431833333333287</v>
      </c>
      <c r="J1770" s="13">
        <f>'Vehicle Data'!$B$6*9.81*'Vehicle Data'!$B$8</f>
        <v>57.42499320000001</v>
      </c>
      <c r="K1770" s="13">
        <f>0.5*(1.225*'Vehicle Data'!B$9*'Vehicle Data'!B$7*'WLTP Calculations'!F1770)</f>
        <v>9.750510000000002</v>
      </c>
      <c r="L1770" s="13">
        <f t="shared" si="359"/>
        <v>-2.2256330133333276E-2</v>
      </c>
      <c r="M1770" s="13">
        <f t="shared" si="360"/>
        <v>-0.49705803964444323</v>
      </c>
      <c r="N1770" s="13">
        <f t="shared" si="361"/>
        <v>-0.85204723581250308</v>
      </c>
      <c r="O1770" s="13">
        <f t="shared" si="353"/>
        <v>0</v>
      </c>
      <c r="P1770" s="13">
        <f t="shared" si="354"/>
        <v>-247.09369838562588</v>
      </c>
      <c r="Q1770" s="9">
        <f t="shared" si="362"/>
        <v>375139.87753813359</v>
      </c>
      <c r="R1770" s="9">
        <f t="shared" si="355"/>
        <v>375.13987753813359</v>
      </c>
      <c r="S1770" s="9">
        <f t="shared" si="363"/>
        <v>114188.23614432987</v>
      </c>
      <c r="T1770" s="38">
        <f t="shared" si="356"/>
        <v>114.18823614432988</v>
      </c>
      <c r="U1770" s="38">
        <f t="shared" si="357"/>
        <v>7422.2353493814417</v>
      </c>
      <c r="V1770" s="34"/>
      <c r="W1770" s="34"/>
      <c r="X1770" s="34"/>
      <c r="Y1770" s="34"/>
      <c r="Z1770" s="34"/>
      <c r="AA1770" s="34"/>
      <c r="AB1770" s="34"/>
      <c r="AC1770" s="34"/>
      <c r="AD1770" s="34"/>
      <c r="AE1770" s="34"/>
      <c r="AF1770" s="34"/>
      <c r="AG1770" s="34"/>
    </row>
    <row r="1771" spans="2:33" x14ac:dyDescent="0.75">
      <c r="B1771" s="7" t="s">
        <v>11</v>
      </c>
      <c r="C1771" s="7">
        <v>1767</v>
      </c>
      <c r="D1771" s="7">
        <v>290</v>
      </c>
      <c r="E1771" s="7">
        <f t="shared" si="351"/>
        <v>21.972222222222221</v>
      </c>
      <c r="F1771" s="13">
        <v>79.099999999999994</v>
      </c>
      <c r="G1771" s="13">
        <f t="shared" si="358"/>
        <v>-0.41666666666666785</v>
      </c>
      <c r="H1771" s="13">
        <f t="shared" si="352"/>
        <v>-1.5</v>
      </c>
      <c r="I1771" s="13">
        <f>'Vehicle Data'!$B$6*'WLTP Calculations'!G1771</f>
        <v>-121.95250000000036</v>
      </c>
      <c r="J1771" s="13">
        <f>'Vehicle Data'!$B$6*9.81*'Vehicle Data'!$B$8</f>
        <v>57.42499320000001</v>
      </c>
      <c r="K1771" s="13">
        <f>0.5*(1.225*'Vehicle Data'!B$9*'Vehicle Data'!B$7*'WLTP Calculations'!F1771)</f>
        <v>9.5928524999999993</v>
      </c>
      <c r="L1771" s="13">
        <f t="shared" si="359"/>
        <v>-5.4934654300000337E-2</v>
      </c>
      <c r="M1771" s="13">
        <f t="shared" si="360"/>
        <v>-1.2070364319805629</v>
      </c>
      <c r="N1771" s="13">
        <f t="shared" si="361"/>
        <v>-1.6332785086736141</v>
      </c>
      <c r="O1771" s="13">
        <f t="shared" si="353"/>
        <v>0</v>
      </c>
      <c r="P1771" s="13">
        <f t="shared" si="354"/>
        <v>-475.28404602402173</v>
      </c>
      <c r="Q1771" s="9">
        <f t="shared" si="362"/>
        <v>375139.87753813359</v>
      </c>
      <c r="R1771" s="9">
        <f t="shared" si="355"/>
        <v>375.13987753813359</v>
      </c>
      <c r="S1771" s="9">
        <f t="shared" si="363"/>
        <v>114663.5201903539</v>
      </c>
      <c r="T1771" s="38">
        <f t="shared" si="356"/>
        <v>114.66352019035389</v>
      </c>
      <c r="U1771" s="38">
        <f t="shared" si="357"/>
        <v>7453.1288123730028</v>
      </c>
      <c r="V1771" s="34"/>
      <c r="W1771" s="34"/>
      <c r="X1771" s="34"/>
      <c r="Y1771" s="34"/>
      <c r="Z1771" s="34"/>
      <c r="AA1771" s="34"/>
      <c r="AB1771" s="34"/>
      <c r="AC1771" s="34"/>
      <c r="AD1771" s="34"/>
      <c r="AE1771" s="34"/>
      <c r="AF1771" s="34"/>
      <c r="AG1771" s="34"/>
    </row>
    <row r="1772" spans="2:33" x14ac:dyDescent="0.75">
      <c r="B1772" s="7" t="s">
        <v>11</v>
      </c>
      <c r="C1772" s="7">
        <v>1768</v>
      </c>
      <c r="D1772" s="7">
        <v>291</v>
      </c>
      <c r="E1772" s="7">
        <f t="shared" si="351"/>
        <v>21.5</v>
      </c>
      <c r="F1772" s="13">
        <v>77.400000000000006</v>
      </c>
      <c r="G1772" s="13">
        <f t="shared" si="358"/>
        <v>-0.55555555555555536</v>
      </c>
      <c r="H1772" s="13">
        <f t="shared" si="352"/>
        <v>-2</v>
      </c>
      <c r="I1772" s="13">
        <f>'Vehicle Data'!$B$6*'WLTP Calculations'!G1772</f>
        <v>-162.6033333333333</v>
      </c>
      <c r="J1772" s="13">
        <f>'Vehicle Data'!$B$6*9.81*'Vehicle Data'!$B$8</f>
        <v>57.42499320000001</v>
      </c>
      <c r="K1772" s="13">
        <f>0.5*(1.225*'Vehicle Data'!B$9*'Vehicle Data'!B$7*'WLTP Calculations'!F1772)</f>
        <v>9.3866850000000017</v>
      </c>
      <c r="L1772" s="13">
        <f t="shared" si="359"/>
        <v>-9.5791655133333278E-2</v>
      </c>
      <c r="M1772" s="13">
        <f t="shared" si="360"/>
        <v>-2.0595205853666654</v>
      </c>
      <c r="N1772" s="13">
        <f t="shared" si="361"/>
        <v>-2.4982417472569458</v>
      </c>
      <c r="O1772" s="13">
        <f t="shared" si="353"/>
        <v>0</v>
      </c>
      <c r="P1772" s="13">
        <f t="shared" si="354"/>
        <v>-729.48659019902823</v>
      </c>
      <c r="Q1772" s="9">
        <f t="shared" si="362"/>
        <v>375139.87753813359</v>
      </c>
      <c r="R1772" s="9">
        <f t="shared" si="355"/>
        <v>375.13987753813359</v>
      </c>
      <c r="S1772" s="9">
        <f t="shared" si="363"/>
        <v>115393.00678055293</v>
      </c>
      <c r="T1772" s="38">
        <f t="shared" si="356"/>
        <v>115.39300678055292</v>
      </c>
      <c r="U1772" s="38">
        <f t="shared" si="357"/>
        <v>7500.5454407359402</v>
      </c>
      <c r="V1772" s="34"/>
      <c r="W1772" s="34"/>
      <c r="X1772" s="34"/>
      <c r="Y1772" s="34"/>
      <c r="Z1772" s="34"/>
      <c r="AA1772" s="34"/>
      <c r="AB1772" s="34"/>
      <c r="AC1772" s="34"/>
      <c r="AD1772" s="34"/>
      <c r="AE1772" s="34"/>
      <c r="AF1772" s="34"/>
      <c r="AG1772" s="34"/>
    </row>
    <row r="1773" spans="2:33" x14ac:dyDescent="0.75">
      <c r="B1773" s="7" t="s">
        <v>11</v>
      </c>
      <c r="C1773" s="7">
        <v>1769</v>
      </c>
      <c r="D1773" s="7">
        <v>292</v>
      </c>
      <c r="E1773" s="7">
        <f t="shared" si="351"/>
        <v>20.861111111111111</v>
      </c>
      <c r="F1773" s="13">
        <v>75.099999999999994</v>
      </c>
      <c r="G1773" s="13">
        <f t="shared" si="358"/>
        <v>-0.70833333333333393</v>
      </c>
      <c r="H1773" s="13">
        <f t="shared" si="352"/>
        <v>-2.5500000000000043</v>
      </c>
      <c r="I1773" s="13">
        <f>'Vehicle Data'!$B$6*'WLTP Calculations'!G1773</f>
        <v>-207.31925000000021</v>
      </c>
      <c r="J1773" s="13">
        <f>'Vehicle Data'!$B$6*9.81*'Vehicle Data'!$B$8</f>
        <v>57.42499320000001</v>
      </c>
      <c r="K1773" s="13">
        <f>0.5*(1.225*'Vehicle Data'!B$9*'Vehicle Data'!B$7*'WLTP Calculations'!F1773)</f>
        <v>9.1077525000000001</v>
      </c>
      <c r="L1773" s="13">
        <f t="shared" si="359"/>
        <v>-0.1407865043000002</v>
      </c>
      <c r="M1773" s="13">
        <f t="shared" si="360"/>
        <v>-2.9369629091472262</v>
      </c>
      <c r="N1773" s="13">
        <f t="shared" si="361"/>
        <v>-3.2530043569194484</v>
      </c>
      <c r="O1773" s="13">
        <f t="shared" si="353"/>
        <v>0</v>
      </c>
      <c r="P1773" s="13">
        <f t="shared" si="354"/>
        <v>-953.13027657739838</v>
      </c>
      <c r="Q1773" s="9">
        <f t="shared" si="362"/>
        <v>375139.87753813359</v>
      </c>
      <c r="R1773" s="9">
        <f t="shared" si="355"/>
        <v>375.13987753813359</v>
      </c>
      <c r="S1773" s="9">
        <f t="shared" si="363"/>
        <v>116346.13705713033</v>
      </c>
      <c r="T1773" s="38">
        <f t="shared" si="356"/>
        <v>116.34613705713032</v>
      </c>
      <c r="U1773" s="38">
        <f t="shared" si="357"/>
        <v>7562.4989087134709</v>
      </c>
      <c r="V1773" s="34"/>
      <c r="W1773" s="34"/>
      <c r="X1773" s="34"/>
      <c r="Y1773" s="34"/>
      <c r="Z1773" s="34"/>
      <c r="AA1773" s="34"/>
      <c r="AB1773" s="34"/>
      <c r="AC1773" s="34"/>
      <c r="AD1773" s="34"/>
      <c r="AE1773" s="34"/>
      <c r="AF1773" s="34"/>
      <c r="AG1773" s="34"/>
    </row>
    <row r="1774" spans="2:33" x14ac:dyDescent="0.75">
      <c r="B1774" s="7" t="s">
        <v>11</v>
      </c>
      <c r="C1774" s="7">
        <v>1770</v>
      </c>
      <c r="D1774" s="7">
        <v>293</v>
      </c>
      <c r="E1774" s="7">
        <f t="shared" si="351"/>
        <v>20.083333333333332</v>
      </c>
      <c r="F1774" s="13">
        <v>72.3</v>
      </c>
      <c r="G1774" s="13">
        <f t="shared" si="358"/>
        <v>-0.83333333333333393</v>
      </c>
      <c r="H1774" s="13">
        <f t="shared" si="352"/>
        <v>-3</v>
      </c>
      <c r="I1774" s="13">
        <f>'Vehicle Data'!$B$6*'WLTP Calculations'!G1774</f>
        <v>-243.9050000000002</v>
      </c>
      <c r="J1774" s="13">
        <f>'Vehicle Data'!$B$6*9.81*'Vehicle Data'!$B$8</f>
        <v>57.42499320000001</v>
      </c>
      <c r="K1774" s="13">
        <f>0.5*(1.225*'Vehicle Data'!B$9*'Vehicle Data'!B$7*'WLTP Calculations'!F1774)</f>
        <v>8.7681825</v>
      </c>
      <c r="L1774" s="13">
        <f t="shared" si="359"/>
        <v>-0.17771182430000018</v>
      </c>
      <c r="M1774" s="13">
        <f t="shared" si="360"/>
        <v>-3.5690458046916702</v>
      </c>
      <c r="N1774" s="13">
        <f t="shared" si="361"/>
        <v>-3.6498412940768499</v>
      </c>
      <c r="O1774" s="13">
        <f t="shared" si="353"/>
        <v>0</v>
      </c>
      <c r="P1774" s="13">
        <f t="shared" si="354"/>
        <v>-1073.0533404585938</v>
      </c>
      <c r="Q1774" s="9">
        <f t="shared" si="362"/>
        <v>375139.87753813359</v>
      </c>
      <c r="R1774" s="9">
        <f t="shared" si="355"/>
        <v>375.13987753813359</v>
      </c>
      <c r="S1774" s="9">
        <f t="shared" si="363"/>
        <v>117419.19039758891</v>
      </c>
      <c r="T1774" s="38">
        <f t="shared" si="356"/>
        <v>117.41919039758892</v>
      </c>
      <c r="U1774" s="38">
        <f t="shared" si="357"/>
        <v>7632.2473758432798</v>
      </c>
      <c r="V1774" s="34"/>
      <c r="W1774" s="34"/>
      <c r="X1774" s="34"/>
      <c r="Y1774" s="34"/>
      <c r="Z1774" s="34"/>
      <c r="AA1774" s="34"/>
      <c r="AB1774" s="34"/>
      <c r="AC1774" s="34"/>
      <c r="AD1774" s="34"/>
      <c r="AE1774" s="34"/>
      <c r="AF1774" s="34"/>
      <c r="AG1774" s="34"/>
    </row>
    <row r="1775" spans="2:33" x14ac:dyDescent="0.75">
      <c r="B1775" s="7" t="s">
        <v>11</v>
      </c>
      <c r="C1775" s="7">
        <v>1771</v>
      </c>
      <c r="D1775" s="7">
        <v>294</v>
      </c>
      <c r="E1775" s="7">
        <f t="shared" si="351"/>
        <v>19.194444444444443</v>
      </c>
      <c r="F1775" s="13">
        <v>69.099999999999994</v>
      </c>
      <c r="G1775" s="13">
        <f t="shared" si="358"/>
        <v>-0.88888888888888751</v>
      </c>
      <c r="H1775" s="13">
        <f t="shared" si="352"/>
        <v>-3.1999999999999957</v>
      </c>
      <c r="I1775" s="13">
        <f>'Vehicle Data'!$B$6*'WLTP Calculations'!G1775</f>
        <v>-260.16533333333297</v>
      </c>
      <c r="J1775" s="13">
        <f>'Vehicle Data'!$B$6*9.81*'Vehicle Data'!$B$8</f>
        <v>57.42499320000001</v>
      </c>
      <c r="K1775" s="13">
        <f>0.5*(1.225*'Vehicle Data'!B$9*'Vehicle Data'!B$7*'WLTP Calculations'!F1775)</f>
        <v>8.3801024999999996</v>
      </c>
      <c r="L1775" s="13">
        <f t="shared" si="359"/>
        <v>-0.19436023763333296</v>
      </c>
      <c r="M1775" s="13">
        <f t="shared" si="360"/>
        <v>-3.7306367834620295</v>
      </c>
      <c r="N1775" s="13">
        <f t="shared" si="361"/>
        <v>-3.6478064656249929</v>
      </c>
      <c r="O1775" s="13">
        <f t="shared" si="353"/>
        <v>0</v>
      </c>
      <c r="P1775" s="13">
        <f t="shared" si="354"/>
        <v>-1076.1029073593729</v>
      </c>
      <c r="Q1775" s="9">
        <f t="shared" si="362"/>
        <v>375139.87753813359</v>
      </c>
      <c r="R1775" s="9">
        <f t="shared" si="355"/>
        <v>375.13987753813359</v>
      </c>
      <c r="S1775" s="9">
        <f t="shared" si="363"/>
        <v>118495.29330494828</v>
      </c>
      <c r="T1775" s="38">
        <f t="shared" si="356"/>
        <v>118.49529330494828</v>
      </c>
      <c r="U1775" s="38">
        <f t="shared" si="357"/>
        <v>7702.1940648216378</v>
      </c>
      <c r="V1775" s="34"/>
      <c r="W1775" s="34"/>
      <c r="X1775" s="34"/>
      <c r="Y1775" s="34"/>
      <c r="Z1775" s="34"/>
      <c r="AA1775" s="34"/>
      <c r="AB1775" s="34"/>
      <c r="AC1775" s="34"/>
      <c r="AD1775" s="34"/>
      <c r="AE1775" s="34"/>
      <c r="AF1775" s="34"/>
      <c r="AG1775" s="34"/>
    </row>
    <row r="1776" spans="2:33" x14ac:dyDescent="0.75">
      <c r="B1776" s="7" t="s">
        <v>11</v>
      </c>
      <c r="C1776" s="7">
        <v>1772</v>
      </c>
      <c r="D1776" s="7">
        <v>295</v>
      </c>
      <c r="E1776" s="7">
        <f t="shared" si="351"/>
        <v>18.305555555555557</v>
      </c>
      <c r="F1776" s="13">
        <v>65.900000000000006</v>
      </c>
      <c r="G1776" s="13">
        <f t="shared" si="358"/>
        <v>-0.88888888888888751</v>
      </c>
      <c r="H1776" s="13">
        <f t="shared" si="352"/>
        <v>-3.1999999999999957</v>
      </c>
      <c r="I1776" s="13">
        <f>'Vehicle Data'!$B$6*'WLTP Calculations'!G1776</f>
        <v>-260.16533333333297</v>
      </c>
      <c r="J1776" s="13">
        <f>'Vehicle Data'!$B$6*9.81*'Vehicle Data'!$B$8</f>
        <v>57.42499320000001</v>
      </c>
      <c r="K1776" s="13">
        <f>0.5*(1.225*'Vehicle Data'!B$9*'Vehicle Data'!B$7*'WLTP Calculations'!F1776)</f>
        <v>7.9920225000000009</v>
      </c>
      <c r="L1776" s="13">
        <f t="shared" si="359"/>
        <v>-0.19474831763333295</v>
      </c>
      <c r="M1776" s="13">
        <f t="shared" si="360"/>
        <v>-3.5649761477879562</v>
      </c>
      <c r="N1776" s="13">
        <f t="shared" si="361"/>
        <v>-3.4110006685620373</v>
      </c>
      <c r="O1776" s="13">
        <f t="shared" si="353"/>
        <v>0</v>
      </c>
      <c r="P1776" s="13">
        <f t="shared" si="354"/>
        <v>-1009.656197894363</v>
      </c>
      <c r="Q1776" s="9">
        <f t="shared" si="362"/>
        <v>375139.87753813359</v>
      </c>
      <c r="R1776" s="9">
        <f t="shared" si="355"/>
        <v>375.13987753813359</v>
      </c>
      <c r="S1776" s="9">
        <f t="shared" si="363"/>
        <v>119504.94950284265</v>
      </c>
      <c r="T1776" s="38">
        <f t="shared" si="356"/>
        <v>119.50494950284265</v>
      </c>
      <c r="U1776" s="38">
        <f t="shared" si="357"/>
        <v>7767.821717684772</v>
      </c>
      <c r="V1776" s="34"/>
      <c r="W1776" s="34"/>
      <c r="X1776" s="34"/>
      <c r="Y1776" s="34"/>
      <c r="Z1776" s="34"/>
      <c r="AA1776" s="34"/>
      <c r="AB1776" s="34"/>
      <c r="AC1776" s="34"/>
      <c r="AD1776" s="34"/>
      <c r="AE1776" s="34"/>
      <c r="AF1776" s="34"/>
      <c r="AG1776" s="34"/>
    </row>
    <row r="1777" spans="2:33" x14ac:dyDescent="0.75">
      <c r="B1777" s="7" t="s">
        <v>11</v>
      </c>
      <c r="C1777" s="7">
        <v>1773</v>
      </c>
      <c r="D1777" s="7">
        <v>296</v>
      </c>
      <c r="E1777" s="7">
        <f t="shared" si="351"/>
        <v>17.416666666666668</v>
      </c>
      <c r="F1777" s="13">
        <v>62.7</v>
      </c>
      <c r="G1777" s="13">
        <f t="shared" si="358"/>
        <v>-0.86111111111111249</v>
      </c>
      <c r="H1777" s="13">
        <f t="shared" si="352"/>
        <v>-3.1000000000000014</v>
      </c>
      <c r="I1777" s="13">
        <f>'Vehicle Data'!$B$6*'WLTP Calculations'!G1777</f>
        <v>-252.0351666666671</v>
      </c>
      <c r="J1777" s="13">
        <f>'Vehicle Data'!$B$6*9.81*'Vehicle Data'!$B$8</f>
        <v>57.42499320000001</v>
      </c>
      <c r="K1777" s="13">
        <f>0.5*(1.225*'Vehicle Data'!B$9*'Vehicle Data'!B$7*'WLTP Calculations'!F1777)</f>
        <v>7.6039425000000005</v>
      </c>
      <c r="L1777" s="13">
        <f t="shared" si="359"/>
        <v>-0.1870062309666671</v>
      </c>
      <c r="M1777" s="13">
        <f t="shared" si="360"/>
        <v>-3.2570251893361188</v>
      </c>
      <c r="N1777" s="13">
        <f t="shared" si="361"/>
        <v>-3.0135910621972291</v>
      </c>
      <c r="O1777" s="13">
        <f t="shared" si="353"/>
        <v>0</v>
      </c>
      <c r="P1777" s="13">
        <f t="shared" si="354"/>
        <v>-895.03654547257702</v>
      </c>
      <c r="Q1777" s="9">
        <f t="shared" si="362"/>
        <v>375139.87753813359</v>
      </c>
      <c r="R1777" s="9">
        <f t="shared" si="355"/>
        <v>375.13987753813359</v>
      </c>
      <c r="S1777" s="9">
        <f t="shared" si="363"/>
        <v>120399.98604831523</v>
      </c>
      <c r="T1777" s="38">
        <f t="shared" si="356"/>
        <v>120.39998604831523</v>
      </c>
      <c r="U1777" s="38">
        <f t="shared" si="357"/>
        <v>7825.99909314049</v>
      </c>
      <c r="V1777" s="34"/>
      <c r="W1777" s="34"/>
      <c r="X1777" s="34"/>
      <c r="Y1777" s="34"/>
      <c r="Z1777" s="34"/>
      <c r="AA1777" s="34"/>
      <c r="AB1777" s="34"/>
      <c r="AC1777" s="34"/>
      <c r="AD1777" s="34"/>
      <c r="AE1777" s="34"/>
      <c r="AF1777" s="34"/>
      <c r="AG1777" s="34"/>
    </row>
    <row r="1778" spans="2:33" x14ac:dyDescent="0.75">
      <c r="B1778" s="7" t="s">
        <v>11</v>
      </c>
      <c r="C1778" s="7">
        <v>1774</v>
      </c>
      <c r="D1778" s="7">
        <v>297</v>
      </c>
      <c r="E1778" s="7">
        <f t="shared" si="351"/>
        <v>16.583333333333332</v>
      </c>
      <c r="F1778" s="13">
        <v>59.7</v>
      </c>
      <c r="G1778" s="13">
        <f t="shared" si="358"/>
        <v>-0.79166666666666785</v>
      </c>
      <c r="H1778" s="13">
        <f t="shared" si="352"/>
        <v>-2.8500000000000014</v>
      </c>
      <c r="I1778" s="13">
        <f>'Vehicle Data'!$B$6*'WLTP Calculations'!G1778</f>
        <v>-231.70975000000038</v>
      </c>
      <c r="J1778" s="13">
        <f>'Vehicle Data'!$B$6*9.81*'Vehicle Data'!$B$8</f>
        <v>57.42499320000001</v>
      </c>
      <c r="K1778" s="13">
        <f>0.5*(1.225*'Vehicle Data'!B$9*'Vehicle Data'!B$7*'WLTP Calculations'!F1778)</f>
        <v>7.2401175000000011</v>
      </c>
      <c r="L1778" s="13">
        <f t="shared" si="359"/>
        <v>-0.16704463930000038</v>
      </c>
      <c r="M1778" s="13">
        <f t="shared" si="360"/>
        <v>-2.7701569350583393</v>
      </c>
      <c r="N1778" s="13">
        <f t="shared" si="361"/>
        <v>-2.517015990112502</v>
      </c>
      <c r="O1778" s="13">
        <f t="shared" si="353"/>
        <v>0</v>
      </c>
      <c r="P1778" s="13">
        <f t="shared" si="354"/>
        <v>-750.07076505352563</v>
      </c>
      <c r="Q1778" s="9">
        <f t="shared" si="362"/>
        <v>375139.87753813359</v>
      </c>
      <c r="R1778" s="9">
        <f t="shared" si="355"/>
        <v>375.13987753813359</v>
      </c>
      <c r="S1778" s="9">
        <f t="shared" si="363"/>
        <v>121150.05681336875</v>
      </c>
      <c r="T1778" s="38">
        <f t="shared" si="356"/>
        <v>121.15005681336875</v>
      </c>
      <c r="U1778" s="38">
        <f t="shared" si="357"/>
        <v>7874.7536928689688</v>
      </c>
      <c r="V1778" s="34"/>
      <c r="W1778" s="34"/>
      <c r="X1778" s="34"/>
      <c r="Y1778" s="34"/>
      <c r="Z1778" s="34"/>
      <c r="AA1778" s="34"/>
      <c r="AB1778" s="34"/>
      <c r="AC1778" s="34"/>
      <c r="AD1778" s="34"/>
      <c r="AE1778" s="34"/>
      <c r="AF1778" s="34"/>
      <c r="AG1778" s="34"/>
    </row>
    <row r="1779" spans="2:33" x14ac:dyDescent="0.75">
      <c r="B1779" s="7" t="s">
        <v>11</v>
      </c>
      <c r="C1779" s="7">
        <v>1775</v>
      </c>
      <c r="D1779" s="7">
        <v>298</v>
      </c>
      <c r="E1779" s="7">
        <f t="shared" si="351"/>
        <v>15.833333333333332</v>
      </c>
      <c r="F1779" s="13">
        <v>57</v>
      </c>
      <c r="G1779" s="13">
        <f t="shared" si="358"/>
        <v>-0.70833333333333304</v>
      </c>
      <c r="H1779" s="13">
        <f t="shared" si="352"/>
        <v>-2.5500000000000007</v>
      </c>
      <c r="I1779" s="13">
        <f>'Vehicle Data'!$B$6*'WLTP Calculations'!G1779</f>
        <v>-207.31924999999993</v>
      </c>
      <c r="J1779" s="13">
        <f>'Vehicle Data'!$B$6*9.81*'Vehicle Data'!$B$8</f>
        <v>57.42499320000001</v>
      </c>
      <c r="K1779" s="13">
        <f>0.5*(1.225*'Vehicle Data'!B$9*'Vehicle Data'!B$7*'WLTP Calculations'!F1779)</f>
        <v>6.9126750000000001</v>
      </c>
      <c r="L1779" s="13">
        <f t="shared" si="359"/>
        <v>-0.1429815817999999</v>
      </c>
      <c r="M1779" s="13">
        <f t="shared" si="360"/>
        <v>-2.2638750451666647</v>
      </c>
      <c r="N1779" s="13">
        <f t="shared" si="361"/>
        <v>-2.1259410770666642</v>
      </c>
      <c r="O1779" s="13">
        <f t="shared" si="353"/>
        <v>0</v>
      </c>
      <c r="P1779" s="13">
        <f t="shared" si="354"/>
        <v>-635.65638204293259</v>
      </c>
      <c r="Q1779" s="9">
        <f t="shared" si="362"/>
        <v>375139.87753813359</v>
      </c>
      <c r="R1779" s="9">
        <f t="shared" si="355"/>
        <v>375.13987753813359</v>
      </c>
      <c r="S1779" s="9">
        <f t="shared" si="363"/>
        <v>121785.71319541168</v>
      </c>
      <c r="T1779" s="38">
        <f t="shared" si="356"/>
        <v>121.78571319541167</v>
      </c>
      <c r="U1779" s="38">
        <f t="shared" si="357"/>
        <v>7916.0713577017586</v>
      </c>
      <c r="V1779" s="34"/>
      <c r="W1779" s="34"/>
      <c r="X1779" s="34"/>
      <c r="Y1779" s="34"/>
      <c r="Z1779" s="34"/>
      <c r="AA1779" s="34"/>
      <c r="AB1779" s="34"/>
      <c r="AC1779" s="34"/>
      <c r="AD1779" s="34"/>
      <c r="AE1779" s="34"/>
      <c r="AF1779" s="34"/>
      <c r="AG1779" s="34"/>
    </row>
    <row r="1780" spans="2:33" x14ac:dyDescent="0.75">
      <c r="B1780" s="7" t="s">
        <v>11</v>
      </c>
      <c r="C1780" s="7">
        <v>1776</v>
      </c>
      <c r="D1780" s="7">
        <v>299</v>
      </c>
      <c r="E1780" s="7">
        <f t="shared" si="351"/>
        <v>15.166666666666666</v>
      </c>
      <c r="F1780" s="13">
        <v>54.6</v>
      </c>
      <c r="G1780" s="13">
        <f t="shared" si="358"/>
        <v>-0.66666666666666607</v>
      </c>
      <c r="H1780" s="13">
        <f t="shared" si="352"/>
        <v>-2.3999999999999986</v>
      </c>
      <c r="I1780" s="13">
        <f>'Vehicle Data'!$B$6*'WLTP Calculations'!G1780</f>
        <v>-195.12399999999985</v>
      </c>
      <c r="J1780" s="13">
        <f>'Vehicle Data'!$B$6*9.81*'Vehicle Data'!$B$8</f>
        <v>57.42499320000001</v>
      </c>
      <c r="K1780" s="13">
        <f>0.5*(1.225*'Vehicle Data'!B$9*'Vehicle Data'!B$7*'WLTP Calculations'!F1780)</f>
        <v>6.6216150000000003</v>
      </c>
      <c r="L1780" s="13">
        <f t="shared" si="359"/>
        <v>-0.13107739179999983</v>
      </c>
      <c r="M1780" s="13">
        <f t="shared" si="360"/>
        <v>-1.988007108966664</v>
      </c>
      <c r="N1780" s="13">
        <f t="shared" si="361"/>
        <v>-1.9758966841999981</v>
      </c>
      <c r="O1780" s="13">
        <f t="shared" si="353"/>
        <v>0</v>
      </c>
      <c r="P1780" s="13">
        <f t="shared" si="354"/>
        <v>-592.7690052599994</v>
      </c>
      <c r="Q1780" s="9">
        <f t="shared" si="362"/>
        <v>375139.87753813359</v>
      </c>
      <c r="R1780" s="9">
        <f t="shared" si="355"/>
        <v>375.13987753813359</v>
      </c>
      <c r="S1780" s="9">
        <f t="shared" si="363"/>
        <v>122378.48220067167</v>
      </c>
      <c r="T1780" s="38">
        <f t="shared" si="356"/>
        <v>122.37848220067167</v>
      </c>
      <c r="U1780" s="38">
        <f t="shared" si="357"/>
        <v>7954.6013430436587</v>
      </c>
      <c r="V1780" s="34"/>
      <c r="W1780" s="34"/>
      <c r="X1780" s="34"/>
      <c r="Y1780" s="34"/>
      <c r="Z1780" s="34"/>
      <c r="AA1780" s="34"/>
      <c r="AB1780" s="34"/>
      <c r="AC1780" s="34"/>
      <c r="AD1780" s="34"/>
      <c r="AE1780" s="34"/>
      <c r="AF1780" s="34"/>
      <c r="AG1780" s="34"/>
    </row>
    <row r="1781" spans="2:33" x14ac:dyDescent="0.75">
      <c r="B1781" s="7" t="s">
        <v>11</v>
      </c>
      <c r="C1781" s="7">
        <v>1777</v>
      </c>
      <c r="D1781" s="7">
        <v>300</v>
      </c>
      <c r="E1781" s="7">
        <f t="shared" si="351"/>
        <v>14.5</v>
      </c>
      <c r="F1781" s="13">
        <v>52.2</v>
      </c>
      <c r="G1781" s="13">
        <f t="shared" si="358"/>
        <v>-0.68055555555555536</v>
      </c>
      <c r="H1781" s="13">
        <f t="shared" si="352"/>
        <v>-2.4499999999999993</v>
      </c>
      <c r="I1781" s="13">
        <f>'Vehicle Data'!$B$6*'WLTP Calculations'!G1781</f>
        <v>-199.18908333333329</v>
      </c>
      <c r="J1781" s="13">
        <f>'Vehicle Data'!$B$6*9.81*'Vehicle Data'!$B$8</f>
        <v>57.42499320000001</v>
      </c>
      <c r="K1781" s="13">
        <f>0.5*(1.225*'Vehicle Data'!B$9*'Vehicle Data'!B$7*'WLTP Calculations'!F1781)</f>
        <v>6.3305550000000004</v>
      </c>
      <c r="L1781" s="13">
        <f t="shared" si="359"/>
        <v>-0.13543353513333325</v>
      </c>
      <c r="M1781" s="13">
        <f t="shared" si="360"/>
        <v>-1.9637862594333322</v>
      </c>
      <c r="N1781" s="13">
        <f t="shared" si="361"/>
        <v>-2.0591553968291678</v>
      </c>
      <c r="O1781" s="13">
        <f t="shared" si="353"/>
        <v>0</v>
      </c>
      <c r="P1781" s="13">
        <f t="shared" si="354"/>
        <v>-619.80577444557946</v>
      </c>
      <c r="Q1781" s="9">
        <f t="shared" si="362"/>
        <v>375139.87753813359</v>
      </c>
      <c r="R1781" s="9">
        <f t="shared" si="355"/>
        <v>375.13987753813359</v>
      </c>
      <c r="S1781" s="9">
        <f t="shared" si="363"/>
        <v>122998.28797511724</v>
      </c>
      <c r="T1781" s="38">
        <f t="shared" si="356"/>
        <v>122.99828797511725</v>
      </c>
      <c r="U1781" s="38">
        <f t="shared" si="357"/>
        <v>7994.8887183826209</v>
      </c>
      <c r="V1781" s="34"/>
      <c r="W1781" s="34"/>
      <c r="X1781" s="34"/>
      <c r="Y1781" s="34"/>
      <c r="Z1781" s="34"/>
      <c r="AA1781" s="34"/>
      <c r="AB1781" s="34"/>
      <c r="AC1781" s="34"/>
      <c r="AD1781" s="34"/>
      <c r="AE1781" s="34"/>
      <c r="AF1781" s="34"/>
      <c r="AG1781" s="34"/>
    </row>
    <row r="1782" spans="2:33" x14ac:dyDescent="0.75">
      <c r="B1782" s="7" t="s">
        <v>11</v>
      </c>
      <c r="C1782" s="7">
        <v>1778</v>
      </c>
      <c r="D1782" s="7">
        <v>301</v>
      </c>
      <c r="E1782" s="7">
        <f t="shared" si="351"/>
        <v>13.805555555555555</v>
      </c>
      <c r="F1782" s="13">
        <v>49.7</v>
      </c>
      <c r="G1782" s="13">
        <f t="shared" si="358"/>
        <v>-0.75000000000000089</v>
      </c>
      <c r="H1782" s="13">
        <f t="shared" si="352"/>
        <v>-2.7000000000000028</v>
      </c>
      <c r="I1782" s="13">
        <f>'Vehicle Data'!$B$6*'WLTP Calculations'!G1782</f>
        <v>-219.51450000000028</v>
      </c>
      <c r="J1782" s="13">
        <f>'Vehicle Data'!$B$6*9.81*'Vehicle Data'!$B$8</f>
        <v>57.42499320000001</v>
      </c>
      <c r="K1782" s="13">
        <f>0.5*(1.225*'Vehicle Data'!B$9*'Vehicle Data'!B$7*'WLTP Calculations'!F1782)</f>
        <v>6.0273675000000004</v>
      </c>
      <c r="L1782" s="13">
        <f t="shared" si="359"/>
        <v>-0.15606213930000026</v>
      </c>
      <c r="M1782" s="13">
        <f t="shared" si="360"/>
        <v>-2.1545245342250037</v>
      </c>
      <c r="N1782" s="13">
        <f t="shared" si="361"/>
        <v>-2.3053365396458361</v>
      </c>
      <c r="O1782" s="13">
        <f t="shared" si="353"/>
        <v>0</v>
      </c>
      <c r="P1782" s="13">
        <f t="shared" si="354"/>
        <v>-696.21163497304246</v>
      </c>
      <c r="Q1782" s="9">
        <f t="shared" si="362"/>
        <v>375139.87753813359</v>
      </c>
      <c r="R1782" s="9">
        <f t="shared" si="355"/>
        <v>375.13987753813359</v>
      </c>
      <c r="S1782" s="9">
        <f t="shared" si="363"/>
        <v>123694.49961009029</v>
      </c>
      <c r="T1782" s="38">
        <f t="shared" si="356"/>
        <v>123.69449961009029</v>
      </c>
      <c r="U1782" s="38">
        <f t="shared" si="357"/>
        <v>8040.1424746558687</v>
      </c>
      <c r="V1782" s="34"/>
      <c r="W1782" s="34"/>
      <c r="X1782" s="34"/>
      <c r="Y1782" s="34"/>
      <c r="Z1782" s="34"/>
      <c r="AA1782" s="34"/>
      <c r="AB1782" s="34"/>
      <c r="AC1782" s="34"/>
      <c r="AD1782" s="34"/>
      <c r="AE1782" s="34"/>
      <c r="AF1782" s="34"/>
      <c r="AG1782" s="34"/>
    </row>
    <row r="1783" spans="2:33" x14ac:dyDescent="0.75">
      <c r="B1783" s="7" t="s">
        <v>11</v>
      </c>
      <c r="C1783" s="7">
        <v>1779</v>
      </c>
      <c r="D1783" s="7">
        <v>302</v>
      </c>
      <c r="E1783" s="7">
        <f t="shared" si="351"/>
        <v>12.999999999999998</v>
      </c>
      <c r="F1783" s="13">
        <v>46.8</v>
      </c>
      <c r="G1783" s="13">
        <f t="shared" si="358"/>
        <v>-0.8611111111111116</v>
      </c>
      <c r="H1783" s="13">
        <f t="shared" si="352"/>
        <v>-3.1000000000000014</v>
      </c>
      <c r="I1783" s="13">
        <f>'Vehicle Data'!$B$6*'WLTP Calculations'!G1783</f>
        <v>-252.03516666666684</v>
      </c>
      <c r="J1783" s="13">
        <f>'Vehicle Data'!$B$6*9.81*'Vehicle Data'!$B$8</f>
        <v>57.42499320000001</v>
      </c>
      <c r="K1783" s="13">
        <f>0.5*(1.225*'Vehicle Data'!B$9*'Vehicle Data'!B$7*'WLTP Calculations'!F1783)</f>
        <v>5.6756700000000002</v>
      </c>
      <c r="L1783" s="13">
        <f t="shared" si="359"/>
        <v>-0.18893450346666682</v>
      </c>
      <c r="M1783" s="13">
        <f t="shared" si="360"/>
        <v>-2.4561485450666685</v>
      </c>
      <c r="N1783" s="13">
        <f t="shared" si="361"/>
        <v>-2.5438906339291671</v>
      </c>
      <c r="O1783" s="13">
        <f t="shared" si="353"/>
        <v>0</v>
      </c>
      <c r="P1783" s="13">
        <f t="shared" si="354"/>
        <v>-770.79886208053767</v>
      </c>
      <c r="Q1783" s="9">
        <f t="shared" si="362"/>
        <v>375139.87753813359</v>
      </c>
      <c r="R1783" s="9">
        <f t="shared" si="355"/>
        <v>375.13987753813359</v>
      </c>
      <c r="S1783" s="9">
        <f t="shared" si="363"/>
        <v>124465.29847217083</v>
      </c>
      <c r="T1783" s="38">
        <f t="shared" si="356"/>
        <v>124.46529847217083</v>
      </c>
      <c r="U1783" s="38">
        <f t="shared" si="357"/>
        <v>8090.2444006911037</v>
      </c>
      <c r="V1783" s="34"/>
      <c r="W1783" s="34"/>
      <c r="X1783" s="34"/>
      <c r="Y1783" s="34"/>
      <c r="Z1783" s="34"/>
      <c r="AA1783" s="34"/>
      <c r="AB1783" s="34"/>
      <c r="AC1783" s="34"/>
      <c r="AD1783" s="34"/>
      <c r="AE1783" s="34"/>
      <c r="AF1783" s="34"/>
      <c r="AG1783" s="34"/>
    </row>
    <row r="1784" spans="2:33" x14ac:dyDescent="0.75">
      <c r="B1784" s="7" t="s">
        <v>11</v>
      </c>
      <c r="C1784" s="7">
        <v>1780</v>
      </c>
      <c r="D1784" s="7">
        <v>303</v>
      </c>
      <c r="E1784" s="7">
        <f t="shared" si="351"/>
        <v>12.083333333333332</v>
      </c>
      <c r="F1784" s="13">
        <v>43.5</v>
      </c>
      <c r="G1784" s="13">
        <f t="shared" si="358"/>
        <v>-0.95833333333333304</v>
      </c>
      <c r="H1784" s="13">
        <f t="shared" si="352"/>
        <v>-3.4499999999999993</v>
      </c>
      <c r="I1784" s="13">
        <f>'Vehicle Data'!$B$6*'WLTP Calculations'!G1784</f>
        <v>-280.49074999999993</v>
      </c>
      <c r="J1784" s="13">
        <f>'Vehicle Data'!$B$6*9.81*'Vehicle Data'!$B$8</f>
        <v>57.42499320000001</v>
      </c>
      <c r="K1784" s="13">
        <f>0.5*(1.225*'Vehicle Data'!B$9*'Vehicle Data'!B$7*'WLTP Calculations'!F1784)</f>
        <v>5.2754625000000006</v>
      </c>
      <c r="L1784" s="13">
        <f t="shared" si="359"/>
        <v>-0.21779029429999991</v>
      </c>
      <c r="M1784" s="13">
        <f t="shared" si="360"/>
        <v>-2.6316327227916654</v>
      </c>
      <c r="N1784" s="13">
        <f t="shared" si="361"/>
        <v>-2.5702116855027763</v>
      </c>
      <c r="O1784" s="13">
        <f t="shared" si="353"/>
        <v>0</v>
      </c>
      <c r="P1784" s="13">
        <f t="shared" si="354"/>
        <v>-781.34435239284403</v>
      </c>
      <c r="Q1784" s="9">
        <f t="shared" si="362"/>
        <v>375139.87753813359</v>
      </c>
      <c r="R1784" s="9">
        <f t="shared" si="355"/>
        <v>375.13987753813359</v>
      </c>
      <c r="S1784" s="9">
        <f t="shared" si="363"/>
        <v>125246.64282456368</v>
      </c>
      <c r="T1784" s="38">
        <f t="shared" si="356"/>
        <v>125.24664282456368</v>
      </c>
      <c r="U1784" s="38">
        <f t="shared" si="357"/>
        <v>8141.0317835966389</v>
      </c>
      <c r="V1784" s="34"/>
      <c r="W1784" s="34"/>
      <c r="X1784" s="34"/>
      <c r="Y1784" s="34"/>
      <c r="Z1784" s="34"/>
      <c r="AA1784" s="34"/>
      <c r="AB1784" s="34"/>
      <c r="AC1784" s="34"/>
      <c r="AD1784" s="34"/>
      <c r="AE1784" s="34"/>
      <c r="AF1784" s="34"/>
      <c r="AG1784" s="34"/>
    </row>
    <row r="1785" spans="2:33" x14ac:dyDescent="0.75">
      <c r="B1785" s="7" t="s">
        <v>11</v>
      </c>
      <c r="C1785" s="7">
        <v>1781</v>
      </c>
      <c r="D1785" s="7">
        <v>304</v>
      </c>
      <c r="E1785" s="7">
        <f t="shared" si="351"/>
        <v>11.083333333333332</v>
      </c>
      <c r="F1785" s="13">
        <v>39.9</v>
      </c>
      <c r="G1785" s="13">
        <f t="shared" si="358"/>
        <v>-0.98611111111111072</v>
      </c>
      <c r="H1785" s="13">
        <f t="shared" si="352"/>
        <v>-3.5500000000000007</v>
      </c>
      <c r="I1785" s="13">
        <f>'Vehicle Data'!$B$6*'WLTP Calculations'!G1785</f>
        <v>-288.62091666666657</v>
      </c>
      <c r="J1785" s="13">
        <f>'Vehicle Data'!$B$6*9.81*'Vehicle Data'!$B$8</f>
        <v>57.42499320000001</v>
      </c>
      <c r="K1785" s="13">
        <f>0.5*(1.225*'Vehicle Data'!B$9*'Vehicle Data'!B$7*'WLTP Calculations'!F1785)</f>
        <v>4.8388724999999999</v>
      </c>
      <c r="L1785" s="13">
        <f t="shared" si="359"/>
        <v>-0.22635705096666656</v>
      </c>
      <c r="M1785" s="13">
        <f t="shared" si="360"/>
        <v>-2.5087906482138873</v>
      </c>
      <c r="N1785" s="13">
        <f t="shared" si="361"/>
        <v>-2.3186968458921271</v>
      </c>
      <c r="O1785" s="13">
        <f t="shared" si="353"/>
        <v>0</v>
      </c>
      <c r="P1785" s="13">
        <f t="shared" si="354"/>
        <v>-707.20253799709872</v>
      </c>
      <c r="Q1785" s="9">
        <f t="shared" si="362"/>
        <v>375139.87753813359</v>
      </c>
      <c r="R1785" s="9">
        <f t="shared" si="355"/>
        <v>375.13987753813359</v>
      </c>
      <c r="S1785" s="9">
        <f t="shared" si="363"/>
        <v>125953.84536256078</v>
      </c>
      <c r="T1785" s="38">
        <f t="shared" si="356"/>
        <v>125.95384536256078</v>
      </c>
      <c r="U1785" s="38">
        <f t="shared" si="357"/>
        <v>8186.9999485664512</v>
      </c>
      <c r="V1785" s="34"/>
      <c r="W1785" s="34"/>
      <c r="X1785" s="34"/>
      <c r="Y1785" s="34"/>
      <c r="Z1785" s="34"/>
      <c r="AA1785" s="34"/>
      <c r="AB1785" s="34"/>
      <c r="AC1785" s="34"/>
      <c r="AD1785" s="34"/>
      <c r="AE1785" s="34"/>
      <c r="AF1785" s="34"/>
      <c r="AG1785" s="34"/>
    </row>
    <row r="1786" spans="2:33" x14ac:dyDescent="0.75">
      <c r="B1786" s="7" t="s">
        <v>11</v>
      </c>
      <c r="C1786" s="7">
        <v>1782</v>
      </c>
      <c r="D1786" s="7">
        <v>305</v>
      </c>
      <c r="E1786" s="7">
        <f t="shared" si="351"/>
        <v>10.111111111111111</v>
      </c>
      <c r="F1786" s="13">
        <v>36.4</v>
      </c>
      <c r="G1786" s="13">
        <f t="shared" si="358"/>
        <v>-0.93055555555555447</v>
      </c>
      <c r="H1786" s="13">
        <f t="shared" si="352"/>
        <v>-3.3499999999999979</v>
      </c>
      <c r="I1786" s="13">
        <f>'Vehicle Data'!$B$6*'WLTP Calculations'!G1786</f>
        <v>-272.36058333333307</v>
      </c>
      <c r="J1786" s="13">
        <f>'Vehicle Data'!$B$6*9.81*'Vehicle Data'!$B$8</f>
        <v>57.42499320000001</v>
      </c>
      <c r="K1786" s="13">
        <f>0.5*(1.225*'Vehicle Data'!B$9*'Vehicle Data'!B$7*'WLTP Calculations'!F1786)</f>
        <v>4.4144100000000002</v>
      </c>
      <c r="L1786" s="13">
        <f t="shared" si="359"/>
        <v>-0.21052118013333304</v>
      </c>
      <c r="M1786" s="13">
        <f t="shared" si="360"/>
        <v>-2.1286030435703673</v>
      </c>
      <c r="N1786" s="13">
        <f t="shared" si="361"/>
        <v>-1.8868711472148139</v>
      </c>
      <c r="O1786" s="13">
        <f t="shared" si="353"/>
        <v>0</v>
      </c>
      <c r="P1786" s="13">
        <f t="shared" si="354"/>
        <v>-577.38257104773299</v>
      </c>
      <c r="Q1786" s="9">
        <f t="shared" si="362"/>
        <v>375139.87753813359</v>
      </c>
      <c r="R1786" s="9">
        <f t="shared" si="355"/>
        <v>375.13987753813359</v>
      </c>
      <c r="S1786" s="9">
        <f t="shared" si="363"/>
        <v>126531.22793360852</v>
      </c>
      <c r="T1786" s="38">
        <f t="shared" si="356"/>
        <v>126.53122793360852</v>
      </c>
      <c r="U1786" s="38">
        <f t="shared" si="357"/>
        <v>8224.5298156845529</v>
      </c>
      <c r="V1786" s="34"/>
      <c r="W1786" s="34"/>
      <c r="X1786" s="34"/>
      <c r="Y1786" s="34"/>
      <c r="Z1786" s="34"/>
      <c r="AA1786" s="34"/>
      <c r="AB1786" s="34"/>
      <c r="AC1786" s="34"/>
      <c r="AD1786" s="34"/>
      <c r="AE1786" s="34"/>
      <c r="AF1786" s="34"/>
      <c r="AG1786" s="34"/>
    </row>
    <row r="1787" spans="2:33" x14ac:dyDescent="0.75">
      <c r="B1787" s="7" t="s">
        <v>11</v>
      </c>
      <c r="C1787" s="7">
        <v>1783</v>
      </c>
      <c r="D1787" s="7">
        <v>306</v>
      </c>
      <c r="E1787" s="7">
        <f t="shared" si="351"/>
        <v>9.2222222222222232</v>
      </c>
      <c r="F1787" s="13">
        <v>33.200000000000003</v>
      </c>
      <c r="G1787" s="13">
        <f t="shared" si="358"/>
        <v>-0.81944444444444464</v>
      </c>
      <c r="H1787" s="13">
        <f t="shared" si="352"/>
        <v>-2.9499999999999993</v>
      </c>
      <c r="I1787" s="13">
        <f>'Vehicle Data'!$B$6*'WLTP Calculations'!G1787</f>
        <v>-239.83991666666677</v>
      </c>
      <c r="J1787" s="13">
        <f>'Vehicle Data'!$B$6*9.81*'Vehicle Data'!$B$8</f>
        <v>57.42499320000001</v>
      </c>
      <c r="K1787" s="13">
        <f>0.5*(1.225*'Vehicle Data'!B$9*'Vehicle Data'!B$7*'WLTP Calculations'!F1787)</f>
        <v>4.0263300000000006</v>
      </c>
      <c r="L1787" s="13">
        <f t="shared" si="359"/>
        <v>-0.17838859346666674</v>
      </c>
      <c r="M1787" s="13">
        <f t="shared" si="360"/>
        <v>-1.6451392508592602</v>
      </c>
      <c r="N1787" s="13">
        <f t="shared" si="361"/>
        <v>-1.4074291643625014</v>
      </c>
      <c r="O1787" s="13">
        <f t="shared" si="353"/>
        <v>0</v>
      </c>
      <c r="P1787" s="13">
        <f t="shared" si="354"/>
        <v>-432.08075345928796</v>
      </c>
      <c r="Q1787" s="9">
        <f t="shared" si="362"/>
        <v>375139.87753813359</v>
      </c>
      <c r="R1787" s="9">
        <f t="shared" si="355"/>
        <v>375.13987753813359</v>
      </c>
      <c r="S1787" s="9">
        <f t="shared" si="363"/>
        <v>126963.30868706781</v>
      </c>
      <c r="T1787" s="38">
        <f t="shared" si="356"/>
        <v>126.96330868706781</v>
      </c>
      <c r="U1787" s="38">
        <f t="shared" si="357"/>
        <v>8252.6150646594069</v>
      </c>
      <c r="V1787" s="34"/>
      <c r="W1787" s="34"/>
      <c r="X1787" s="34"/>
      <c r="Y1787" s="34"/>
      <c r="Z1787" s="34"/>
      <c r="AA1787" s="34"/>
      <c r="AB1787" s="34"/>
      <c r="AC1787" s="34"/>
      <c r="AD1787" s="34"/>
      <c r="AE1787" s="34"/>
      <c r="AF1787" s="34"/>
      <c r="AG1787" s="34"/>
    </row>
    <row r="1788" spans="2:33" x14ac:dyDescent="0.75">
      <c r="B1788" s="7" t="s">
        <v>11</v>
      </c>
      <c r="C1788" s="7">
        <v>1784</v>
      </c>
      <c r="D1788" s="7">
        <v>307</v>
      </c>
      <c r="E1788" s="7">
        <f t="shared" si="351"/>
        <v>8.4722222222222214</v>
      </c>
      <c r="F1788" s="13">
        <v>30.5</v>
      </c>
      <c r="G1788" s="13">
        <f t="shared" si="358"/>
        <v>-0.68055555555555625</v>
      </c>
      <c r="H1788" s="13">
        <f t="shared" si="352"/>
        <v>-2.4500000000000011</v>
      </c>
      <c r="I1788" s="13">
        <f>'Vehicle Data'!$B$6*'WLTP Calculations'!G1788</f>
        <v>-199.18908333333357</v>
      </c>
      <c r="J1788" s="13">
        <f>'Vehicle Data'!$B$6*9.81*'Vehicle Data'!$B$8</f>
        <v>57.42499320000001</v>
      </c>
      <c r="K1788" s="13">
        <f>0.5*(1.225*'Vehicle Data'!B$9*'Vehicle Data'!B$7*'WLTP Calculations'!F1788)</f>
        <v>3.6988875000000001</v>
      </c>
      <c r="L1788" s="13">
        <f t="shared" si="359"/>
        <v>-0.13806520263333355</v>
      </c>
      <c r="M1788" s="13">
        <f t="shared" si="360"/>
        <v>-1.1697190778657425</v>
      </c>
      <c r="N1788" s="13">
        <f t="shared" si="361"/>
        <v>-1.0167349288898153</v>
      </c>
      <c r="O1788" s="13">
        <f t="shared" si="353"/>
        <v>0</v>
      </c>
      <c r="P1788" s="13">
        <f t="shared" si="354"/>
        <v>-313.15435809806314</v>
      </c>
      <c r="Q1788" s="9">
        <f t="shared" si="362"/>
        <v>375139.87753813359</v>
      </c>
      <c r="R1788" s="9">
        <f t="shared" si="355"/>
        <v>375.13987753813359</v>
      </c>
      <c r="S1788" s="9">
        <f t="shared" si="363"/>
        <v>127276.46304516587</v>
      </c>
      <c r="T1788" s="38">
        <f t="shared" si="356"/>
        <v>127.27646304516587</v>
      </c>
      <c r="U1788" s="38">
        <f t="shared" si="357"/>
        <v>8272.9700979357822</v>
      </c>
      <c r="V1788" s="34"/>
      <c r="W1788" s="34"/>
      <c r="X1788" s="34"/>
      <c r="Y1788" s="34"/>
      <c r="Z1788" s="34"/>
      <c r="AA1788" s="34"/>
      <c r="AB1788" s="34"/>
      <c r="AC1788" s="34"/>
      <c r="AD1788" s="34"/>
      <c r="AE1788" s="34"/>
      <c r="AF1788" s="34"/>
      <c r="AG1788" s="34"/>
    </row>
    <row r="1789" spans="2:33" x14ac:dyDescent="0.75">
      <c r="B1789" s="7" t="s">
        <v>11</v>
      </c>
      <c r="C1789" s="7">
        <v>1785</v>
      </c>
      <c r="D1789" s="7">
        <v>308</v>
      </c>
      <c r="E1789" s="7">
        <f t="shared" si="351"/>
        <v>7.8611111111111107</v>
      </c>
      <c r="F1789" s="13">
        <v>28.3</v>
      </c>
      <c r="G1789" s="13">
        <f t="shared" si="358"/>
        <v>-0.58333333333333304</v>
      </c>
      <c r="H1789" s="13">
        <f t="shared" si="352"/>
        <v>-2.0999999999999996</v>
      </c>
      <c r="I1789" s="13">
        <f>'Vehicle Data'!$B$6*'WLTP Calculations'!G1789</f>
        <v>-170.73349999999994</v>
      </c>
      <c r="J1789" s="13">
        <f>'Vehicle Data'!$B$6*9.81*'Vehicle Data'!$B$8</f>
        <v>57.42499320000001</v>
      </c>
      <c r="K1789" s="13">
        <f>0.5*(1.225*'Vehicle Data'!B$9*'Vehicle Data'!B$7*'WLTP Calculations'!F1789)</f>
        <v>3.4320825000000004</v>
      </c>
      <c r="L1789" s="13">
        <f t="shared" si="359"/>
        <v>-0.10987642429999991</v>
      </c>
      <c r="M1789" s="13">
        <f t="shared" si="360"/>
        <v>-0.86375077991388816</v>
      </c>
      <c r="N1789" s="13">
        <f t="shared" si="361"/>
        <v>-0.78956899399722213</v>
      </c>
      <c r="O1789" s="13">
        <f t="shared" si="353"/>
        <v>0</v>
      </c>
      <c r="P1789" s="13">
        <f t="shared" si="354"/>
        <v>-243.97681914514163</v>
      </c>
      <c r="Q1789" s="9">
        <f t="shared" si="362"/>
        <v>375139.87753813359</v>
      </c>
      <c r="R1789" s="9">
        <f t="shared" si="355"/>
        <v>375.13987753813359</v>
      </c>
      <c r="S1789" s="9">
        <f t="shared" si="363"/>
        <v>127520.43986431102</v>
      </c>
      <c r="T1789" s="38">
        <f t="shared" si="356"/>
        <v>127.52043986431102</v>
      </c>
      <c r="U1789" s="38">
        <f t="shared" si="357"/>
        <v>8288.8285911802159</v>
      </c>
      <c r="V1789" s="34"/>
      <c r="W1789" s="34"/>
      <c r="X1789" s="34"/>
      <c r="Y1789" s="34"/>
      <c r="Z1789" s="34"/>
      <c r="AA1789" s="34"/>
      <c r="AB1789" s="34"/>
      <c r="AC1789" s="34"/>
      <c r="AD1789" s="34"/>
      <c r="AE1789" s="34"/>
      <c r="AF1789" s="34"/>
      <c r="AG1789" s="34"/>
    </row>
    <row r="1790" spans="2:33" x14ac:dyDescent="0.75">
      <c r="B1790" s="7" t="s">
        <v>11</v>
      </c>
      <c r="C1790" s="7">
        <v>1786</v>
      </c>
      <c r="D1790" s="7">
        <v>309</v>
      </c>
      <c r="E1790" s="7">
        <f t="shared" si="351"/>
        <v>7.3055555555555554</v>
      </c>
      <c r="F1790" s="13">
        <v>26.3</v>
      </c>
      <c r="G1790" s="13">
        <f t="shared" si="358"/>
        <v>-0.54166666666666696</v>
      </c>
      <c r="H1790" s="13">
        <f t="shared" si="352"/>
        <v>-1.9500000000000011</v>
      </c>
      <c r="I1790" s="13">
        <f>'Vehicle Data'!$B$6*'WLTP Calculations'!G1790</f>
        <v>-158.53825000000012</v>
      </c>
      <c r="J1790" s="13">
        <f>'Vehicle Data'!$B$6*9.81*'Vehicle Data'!$B$8</f>
        <v>57.42499320000001</v>
      </c>
      <c r="K1790" s="13">
        <f>0.5*(1.225*'Vehicle Data'!B$9*'Vehicle Data'!B$7*'WLTP Calculations'!F1790)</f>
        <v>3.1895325000000003</v>
      </c>
      <c r="L1790" s="13">
        <f t="shared" si="359"/>
        <v>-9.7923724300000098E-2</v>
      </c>
      <c r="M1790" s="13">
        <f t="shared" si="360"/>
        <v>-0.71538720808055623</v>
      </c>
      <c r="N1790" s="13">
        <f t="shared" si="361"/>
        <v>-0.67655098578842621</v>
      </c>
      <c r="O1790" s="13">
        <f t="shared" si="353"/>
        <v>0</v>
      </c>
      <c r="P1790" s="13">
        <f t="shared" si="354"/>
        <v>-209.73080559441212</v>
      </c>
      <c r="Q1790" s="9">
        <f t="shared" si="362"/>
        <v>375139.87753813359</v>
      </c>
      <c r="R1790" s="9">
        <f t="shared" si="355"/>
        <v>375.13987753813359</v>
      </c>
      <c r="S1790" s="9">
        <f t="shared" si="363"/>
        <v>127730.17066990543</v>
      </c>
      <c r="T1790" s="38">
        <f t="shared" si="356"/>
        <v>127.73017066990543</v>
      </c>
      <c r="U1790" s="38">
        <f t="shared" si="357"/>
        <v>8302.4610935438541</v>
      </c>
      <c r="V1790" s="34"/>
      <c r="W1790" s="34"/>
      <c r="X1790" s="34"/>
      <c r="Y1790" s="34"/>
      <c r="Z1790" s="34"/>
      <c r="AA1790" s="34"/>
      <c r="AB1790" s="34"/>
      <c r="AC1790" s="34"/>
      <c r="AD1790" s="34"/>
      <c r="AE1790" s="34"/>
      <c r="AF1790" s="34"/>
      <c r="AG1790" s="34"/>
    </row>
    <row r="1791" spans="2:33" x14ac:dyDescent="0.75">
      <c r="B1791" s="7" t="s">
        <v>11</v>
      </c>
      <c r="C1791" s="7">
        <v>1787</v>
      </c>
      <c r="D1791" s="7">
        <v>310</v>
      </c>
      <c r="E1791" s="7">
        <f t="shared" si="351"/>
        <v>6.7777777777777768</v>
      </c>
      <c r="F1791" s="13">
        <v>24.4</v>
      </c>
      <c r="G1791" s="13">
        <f t="shared" si="358"/>
        <v>-0.52777777777777768</v>
      </c>
      <c r="H1791" s="13">
        <f t="shared" si="352"/>
        <v>-1.9000000000000004</v>
      </c>
      <c r="I1791" s="13">
        <f>'Vehicle Data'!$B$6*'WLTP Calculations'!G1791</f>
        <v>-154.47316666666666</v>
      </c>
      <c r="J1791" s="13">
        <f>'Vehicle Data'!$B$6*9.81*'Vehicle Data'!$B$8</f>
        <v>57.42499320000001</v>
      </c>
      <c r="K1791" s="13">
        <f>0.5*(1.225*'Vehicle Data'!B$9*'Vehicle Data'!B$7*'WLTP Calculations'!F1791)</f>
        <v>2.9591099999999999</v>
      </c>
      <c r="L1791" s="13">
        <f t="shared" si="359"/>
        <v>-9.408906346666665E-2</v>
      </c>
      <c r="M1791" s="13">
        <f t="shared" si="360"/>
        <v>-0.63771476349629608</v>
      </c>
      <c r="N1791" s="13">
        <f t="shared" si="361"/>
        <v>-0.62630916081064747</v>
      </c>
      <c r="O1791" s="13">
        <f t="shared" si="353"/>
        <v>0</v>
      </c>
      <c r="P1791" s="13">
        <f t="shared" si="354"/>
        <v>-194.78214901211138</v>
      </c>
      <c r="Q1791" s="9">
        <f t="shared" si="362"/>
        <v>375139.87753813359</v>
      </c>
      <c r="R1791" s="9">
        <f t="shared" si="355"/>
        <v>375.13987753813359</v>
      </c>
      <c r="S1791" s="9">
        <f t="shared" si="363"/>
        <v>127924.95281891755</v>
      </c>
      <c r="T1791" s="38">
        <f t="shared" si="356"/>
        <v>127.92495281891755</v>
      </c>
      <c r="U1791" s="38">
        <f t="shared" si="357"/>
        <v>8315.1219332296405</v>
      </c>
      <c r="V1791" s="34"/>
      <c r="W1791" s="34"/>
      <c r="X1791" s="34"/>
      <c r="Y1791" s="34"/>
      <c r="Z1791" s="34"/>
      <c r="AA1791" s="34"/>
      <c r="AB1791" s="34"/>
      <c r="AC1791" s="34"/>
      <c r="AD1791" s="34"/>
      <c r="AE1791" s="34"/>
      <c r="AF1791" s="34"/>
      <c r="AG1791" s="34"/>
    </row>
    <row r="1792" spans="2:33" x14ac:dyDescent="0.75">
      <c r="B1792" s="7" t="s">
        <v>11</v>
      </c>
      <c r="C1792" s="7">
        <v>1788</v>
      </c>
      <c r="D1792" s="7">
        <v>311</v>
      </c>
      <c r="E1792" s="7">
        <f t="shared" si="351"/>
        <v>6.25</v>
      </c>
      <c r="F1792" s="13">
        <v>22.5</v>
      </c>
      <c r="G1792" s="13">
        <f t="shared" si="358"/>
        <v>-0.54166666666666607</v>
      </c>
      <c r="H1792" s="13">
        <f t="shared" si="352"/>
        <v>-1.9499999999999993</v>
      </c>
      <c r="I1792" s="13">
        <f>'Vehicle Data'!$B$6*'WLTP Calculations'!G1792</f>
        <v>-158.53824999999983</v>
      </c>
      <c r="J1792" s="13">
        <f>'Vehicle Data'!$B$6*9.81*'Vehicle Data'!$B$8</f>
        <v>57.42499320000001</v>
      </c>
      <c r="K1792" s="13">
        <f>0.5*(1.225*'Vehicle Data'!B$9*'Vehicle Data'!B$7*'WLTP Calculations'!F1792)</f>
        <v>2.7286875000000004</v>
      </c>
      <c r="L1792" s="13">
        <f t="shared" si="359"/>
        <v>-9.8384569299999808E-2</v>
      </c>
      <c r="M1792" s="13">
        <f t="shared" si="360"/>
        <v>-0.61490355812499875</v>
      </c>
      <c r="N1792" s="13">
        <f t="shared" si="361"/>
        <v>-0.63456188725462914</v>
      </c>
      <c r="O1792" s="13">
        <f t="shared" si="353"/>
        <v>0</v>
      </c>
      <c r="P1792" s="13">
        <f t="shared" si="354"/>
        <v>-197.9833088234443</v>
      </c>
      <c r="Q1792" s="9">
        <f t="shared" si="362"/>
        <v>375139.87753813359</v>
      </c>
      <c r="R1792" s="9">
        <f t="shared" si="355"/>
        <v>375.13987753813359</v>
      </c>
      <c r="S1792" s="9">
        <f t="shared" si="363"/>
        <v>128122.93612774099</v>
      </c>
      <c r="T1792" s="38">
        <f t="shared" si="356"/>
        <v>128.12293612774099</v>
      </c>
      <c r="U1792" s="38">
        <f t="shared" si="357"/>
        <v>8327.9908483031631</v>
      </c>
      <c r="V1792" s="34"/>
      <c r="W1792" s="34"/>
      <c r="X1792" s="34"/>
      <c r="Y1792" s="34"/>
      <c r="Z1792" s="34"/>
      <c r="AA1792" s="34"/>
      <c r="AB1792" s="34"/>
      <c r="AC1792" s="34"/>
      <c r="AD1792" s="34"/>
      <c r="AE1792" s="34"/>
      <c r="AF1792" s="34"/>
      <c r="AG1792" s="34"/>
    </row>
    <row r="1793" spans="2:33" x14ac:dyDescent="0.75">
      <c r="B1793" s="7" t="s">
        <v>11</v>
      </c>
      <c r="C1793" s="7">
        <v>1789</v>
      </c>
      <c r="D1793" s="7">
        <v>312</v>
      </c>
      <c r="E1793" s="7">
        <f t="shared" si="351"/>
        <v>5.6944444444444446</v>
      </c>
      <c r="F1793" s="13">
        <v>20.5</v>
      </c>
      <c r="G1793" s="13">
        <f t="shared" si="358"/>
        <v>-0.59722222222222232</v>
      </c>
      <c r="H1793" s="13">
        <f t="shared" si="352"/>
        <v>-2.1500000000000004</v>
      </c>
      <c r="I1793" s="13">
        <f>'Vehicle Data'!$B$6*'WLTP Calculations'!G1793</f>
        <v>-174.7985833333334</v>
      </c>
      <c r="J1793" s="13">
        <f>'Vehicle Data'!$B$6*9.81*'Vehicle Data'!$B$8</f>
        <v>57.42499320000001</v>
      </c>
      <c r="K1793" s="13">
        <f>0.5*(1.225*'Vehicle Data'!B$9*'Vehicle Data'!B$7*'WLTP Calculations'!F1793)</f>
        <v>2.4861375000000003</v>
      </c>
      <c r="L1793" s="13">
        <f t="shared" si="359"/>
        <v>-0.11488745263333339</v>
      </c>
      <c r="M1793" s="13">
        <f t="shared" si="360"/>
        <v>-0.65422021638425953</v>
      </c>
      <c r="N1793" s="13">
        <f t="shared" si="361"/>
        <v>-0.69015452848287073</v>
      </c>
      <c r="O1793" s="13">
        <f t="shared" si="353"/>
        <v>0</v>
      </c>
      <c r="P1793" s="13">
        <f t="shared" si="354"/>
        <v>-216.01836741513853</v>
      </c>
      <c r="Q1793" s="9">
        <f t="shared" si="362"/>
        <v>375139.87753813359</v>
      </c>
      <c r="R1793" s="9">
        <f t="shared" si="355"/>
        <v>375.13987753813359</v>
      </c>
      <c r="S1793" s="9">
        <f t="shared" si="363"/>
        <v>128338.95449515613</v>
      </c>
      <c r="T1793" s="38">
        <f t="shared" si="356"/>
        <v>128.33895449515612</v>
      </c>
      <c r="U1793" s="38">
        <f t="shared" si="357"/>
        <v>8342.0320421851484</v>
      </c>
      <c r="V1793" s="34"/>
      <c r="W1793" s="34"/>
      <c r="X1793" s="34"/>
      <c r="Y1793" s="34"/>
      <c r="Z1793" s="34"/>
      <c r="AA1793" s="34"/>
      <c r="AB1793" s="34"/>
      <c r="AC1793" s="34"/>
      <c r="AD1793" s="34"/>
      <c r="AE1793" s="34"/>
      <c r="AF1793" s="34"/>
      <c r="AG1793" s="34"/>
    </row>
    <row r="1794" spans="2:33" x14ac:dyDescent="0.75">
      <c r="B1794" s="7" t="s">
        <v>11</v>
      </c>
      <c r="C1794" s="7">
        <v>1790</v>
      </c>
      <c r="D1794" s="7">
        <v>313</v>
      </c>
      <c r="E1794" s="7">
        <f t="shared" si="351"/>
        <v>5.0555555555555554</v>
      </c>
      <c r="F1794" s="13">
        <v>18.2</v>
      </c>
      <c r="G1794" s="13">
        <f t="shared" si="358"/>
        <v>-0.69444444444444464</v>
      </c>
      <c r="H1794" s="13">
        <f t="shared" si="352"/>
        <v>-2.5</v>
      </c>
      <c r="I1794" s="13">
        <f>'Vehicle Data'!$B$6*'WLTP Calculations'!G1794</f>
        <v>-203.25416666666675</v>
      </c>
      <c r="J1794" s="13">
        <f>'Vehicle Data'!$B$6*9.81*'Vehicle Data'!$B$8</f>
        <v>57.42499320000001</v>
      </c>
      <c r="K1794" s="13">
        <f>0.5*(1.225*'Vehicle Data'!B$9*'Vehicle Data'!B$7*'WLTP Calculations'!F1794)</f>
        <v>2.2072050000000001</v>
      </c>
      <c r="L1794" s="13">
        <f t="shared" si="359"/>
        <v>-0.14362196846666675</v>
      </c>
      <c r="M1794" s="13">
        <f t="shared" si="360"/>
        <v>-0.72608884058148182</v>
      </c>
      <c r="N1794" s="13">
        <f t="shared" si="361"/>
        <v>-0.75169650292731482</v>
      </c>
      <c r="O1794" s="13">
        <f t="shared" si="353"/>
        <v>0</v>
      </c>
      <c r="P1794" s="13">
        <f t="shared" si="354"/>
        <v>-236.03270191917684</v>
      </c>
      <c r="Q1794" s="9">
        <f t="shared" si="362"/>
        <v>375139.87753813359</v>
      </c>
      <c r="R1794" s="9">
        <f t="shared" si="355"/>
        <v>375.13987753813359</v>
      </c>
      <c r="S1794" s="9">
        <f t="shared" si="363"/>
        <v>128574.9871970753</v>
      </c>
      <c r="T1794" s="38">
        <f t="shared" si="356"/>
        <v>128.5749871970753</v>
      </c>
      <c r="U1794" s="38">
        <f t="shared" si="357"/>
        <v>8357.3741678098941</v>
      </c>
      <c r="V1794" s="34"/>
      <c r="W1794" s="34"/>
      <c r="X1794" s="34"/>
      <c r="Y1794" s="34"/>
      <c r="Z1794" s="34"/>
      <c r="AA1794" s="34"/>
      <c r="AB1794" s="34"/>
      <c r="AC1794" s="34"/>
      <c r="AD1794" s="34"/>
      <c r="AE1794" s="34"/>
      <c r="AF1794" s="34"/>
      <c r="AG1794" s="34"/>
    </row>
    <row r="1795" spans="2:33" x14ac:dyDescent="0.75">
      <c r="B1795" s="7" t="s">
        <v>11</v>
      </c>
      <c r="C1795" s="7">
        <v>1791</v>
      </c>
      <c r="D1795" s="7">
        <v>314</v>
      </c>
      <c r="E1795" s="7">
        <f t="shared" si="351"/>
        <v>4.3055555555555554</v>
      </c>
      <c r="F1795" s="13">
        <v>15.5</v>
      </c>
      <c r="G1795" s="13">
        <f t="shared" si="358"/>
        <v>-0.8194444444444442</v>
      </c>
      <c r="H1795" s="13">
        <f t="shared" si="352"/>
        <v>-2.9499999999999993</v>
      </c>
      <c r="I1795" s="13">
        <f>'Vehicle Data'!$B$6*'WLTP Calculations'!G1795</f>
        <v>-239.83991666666662</v>
      </c>
      <c r="J1795" s="13">
        <f>'Vehicle Data'!$B$6*9.81*'Vehicle Data'!$B$8</f>
        <v>57.42499320000001</v>
      </c>
      <c r="K1795" s="13">
        <f>0.5*(1.225*'Vehicle Data'!B$9*'Vehicle Data'!B$7*'WLTP Calculations'!F1795)</f>
        <v>1.8797625000000002</v>
      </c>
      <c r="L1795" s="13">
        <f t="shared" si="359"/>
        <v>-0.18053516096666661</v>
      </c>
      <c r="M1795" s="13">
        <f t="shared" si="360"/>
        <v>-0.77730416527314783</v>
      </c>
      <c r="N1795" s="13">
        <f t="shared" si="361"/>
        <v>-0.76022994220462947</v>
      </c>
      <c r="O1795" s="13">
        <f t="shared" si="353"/>
        <v>0</v>
      </c>
      <c r="P1795" s="13">
        <f t="shared" si="354"/>
        <v>-239.47243179445829</v>
      </c>
      <c r="Q1795" s="9">
        <f t="shared" si="362"/>
        <v>375139.87753813359</v>
      </c>
      <c r="R1795" s="9">
        <f t="shared" si="355"/>
        <v>375.13987753813359</v>
      </c>
      <c r="S1795" s="9">
        <f t="shared" si="363"/>
        <v>128814.45962886976</v>
      </c>
      <c r="T1795" s="38">
        <f t="shared" si="356"/>
        <v>128.81445962886977</v>
      </c>
      <c r="U1795" s="38">
        <f t="shared" si="357"/>
        <v>8372.9398758765346</v>
      </c>
      <c r="V1795" s="34"/>
      <c r="W1795" s="34"/>
      <c r="X1795" s="34"/>
      <c r="Y1795" s="34"/>
      <c r="Z1795" s="34"/>
      <c r="AA1795" s="34"/>
      <c r="AB1795" s="34"/>
      <c r="AC1795" s="34"/>
      <c r="AD1795" s="34"/>
      <c r="AE1795" s="34"/>
      <c r="AF1795" s="34"/>
      <c r="AG1795" s="34"/>
    </row>
    <row r="1796" spans="2:33" x14ac:dyDescent="0.75">
      <c r="B1796" s="7" t="s">
        <v>11</v>
      </c>
      <c r="C1796" s="7">
        <v>1792</v>
      </c>
      <c r="D1796" s="7">
        <v>315</v>
      </c>
      <c r="E1796" s="7">
        <f t="shared" ref="E1796:E1804" si="364">F1796/3.6</f>
        <v>3.416666666666667</v>
      </c>
      <c r="F1796" s="13">
        <v>12.3</v>
      </c>
      <c r="G1796" s="13">
        <f t="shared" si="358"/>
        <v>-0.94444444444444442</v>
      </c>
      <c r="H1796" s="13">
        <f t="shared" si="352"/>
        <v>-3.4000000000000004</v>
      </c>
      <c r="I1796" s="13">
        <f>'Vehicle Data'!$B$6*'WLTP Calculations'!G1796</f>
        <v>-276.4256666666667</v>
      </c>
      <c r="J1796" s="13">
        <f>'Vehicle Data'!$B$6*9.81*'Vehicle Data'!$B$8</f>
        <v>57.42499320000001</v>
      </c>
      <c r="K1796" s="13">
        <f>0.5*(1.225*'Vehicle Data'!B$9*'Vehicle Data'!B$7*'WLTP Calculations'!F1796)</f>
        <v>1.4916825000000002</v>
      </c>
      <c r="L1796" s="13">
        <f t="shared" si="359"/>
        <v>-0.21750899096666668</v>
      </c>
      <c r="M1796" s="13">
        <f t="shared" si="360"/>
        <v>-0.74315571913611123</v>
      </c>
      <c r="N1796" s="13">
        <f t="shared" si="361"/>
        <v>-0.64966469698611129</v>
      </c>
      <c r="O1796" s="13">
        <f t="shared" si="353"/>
        <v>0</v>
      </c>
      <c r="P1796" s="13">
        <f t="shared" si="354"/>
        <v>-205.29404424761117</v>
      </c>
      <c r="Q1796" s="9">
        <f t="shared" si="362"/>
        <v>375139.87753813359</v>
      </c>
      <c r="R1796" s="9">
        <f t="shared" si="355"/>
        <v>375.13987753813359</v>
      </c>
      <c r="S1796" s="9">
        <f t="shared" si="363"/>
        <v>129019.75367311738</v>
      </c>
      <c r="T1796" s="38">
        <f t="shared" si="356"/>
        <v>129.01975367311738</v>
      </c>
      <c r="U1796" s="38">
        <f t="shared" si="357"/>
        <v>8386.2839887526297</v>
      </c>
      <c r="V1796" s="34"/>
      <c r="W1796" s="34"/>
      <c r="X1796" s="34"/>
      <c r="Y1796" s="34"/>
      <c r="Z1796" s="34"/>
      <c r="AA1796" s="34"/>
      <c r="AB1796" s="34"/>
      <c r="AC1796" s="34"/>
      <c r="AD1796" s="34"/>
      <c r="AE1796" s="34"/>
      <c r="AF1796" s="34"/>
      <c r="AG1796" s="34"/>
    </row>
    <row r="1797" spans="2:33" x14ac:dyDescent="0.75">
      <c r="B1797" s="7" t="s">
        <v>11</v>
      </c>
      <c r="C1797" s="7">
        <v>1793</v>
      </c>
      <c r="D1797" s="7">
        <v>316</v>
      </c>
      <c r="E1797" s="7">
        <f t="shared" si="364"/>
        <v>2.4166666666666665</v>
      </c>
      <c r="F1797" s="13">
        <v>8.6999999999999993</v>
      </c>
      <c r="G1797" s="13">
        <f t="shared" si="358"/>
        <v>-0.98611111111111127</v>
      </c>
      <c r="H1797" s="13">
        <f t="shared" ref="H1797:H1804" si="365">($F1798-$F1796)/2</f>
        <v>-3.5500000000000003</v>
      </c>
      <c r="I1797" s="13">
        <f>'Vehicle Data'!$B$6*'WLTP Calculations'!G1797</f>
        <v>-288.62091666666674</v>
      </c>
      <c r="J1797" s="13">
        <f>'Vehicle Data'!$B$6*9.81*'Vehicle Data'!$B$8</f>
        <v>57.42499320000001</v>
      </c>
      <c r="K1797" s="13">
        <f>0.5*(1.225*'Vehicle Data'!B$9*'Vehicle Data'!B$7*'WLTP Calculations'!F1797)</f>
        <v>1.0550925</v>
      </c>
      <c r="L1797" s="13">
        <f t="shared" si="359"/>
        <v>-0.23014083096666674</v>
      </c>
      <c r="M1797" s="13">
        <f t="shared" si="360"/>
        <v>-0.55617367483611124</v>
      </c>
      <c r="N1797" s="13">
        <f t="shared" si="361"/>
        <v>-0.49158051232916672</v>
      </c>
      <c r="O1797" s="13">
        <f t="shared" ref="O1797:O1804" si="366">IF((M1797 + M1798) / 2 &gt; 0, ((M1797 + M1798) / 2) * D1798, 0)</f>
        <v>0</v>
      </c>
      <c r="P1797" s="13">
        <f t="shared" ref="P1797:P1804" si="367">IF((M1797 + M1798) / 2 &lt; 0, ((M1797 + M1798) / 2) * D1798, 0)</f>
        <v>-155.83102240834586</v>
      </c>
      <c r="Q1797" s="9">
        <f t="shared" si="362"/>
        <v>375139.87753813359</v>
      </c>
      <c r="R1797" s="9">
        <f t="shared" ref="R1797:R1804" si="368">Q1797/1000</f>
        <v>375.13987753813359</v>
      </c>
      <c r="S1797" s="9">
        <f t="shared" si="363"/>
        <v>129175.58469552571</v>
      </c>
      <c r="T1797" s="38">
        <f t="shared" ref="T1797:T1804" si="369">S1797/1000</f>
        <v>129.17558469552571</v>
      </c>
      <c r="U1797" s="38">
        <f t="shared" ref="U1797:U1804" si="370">T1797*X$4</f>
        <v>8396.4130052091714</v>
      </c>
      <c r="V1797" s="34"/>
      <c r="W1797" s="34"/>
      <c r="X1797" s="34"/>
      <c r="Y1797" s="34"/>
      <c r="Z1797" s="34"/>
      <c r="AA1797" s="34"/>
      <c r="AB1797" s="34"/>
      <c r="AC1797" s="34"/>
      <c r="AD1797" s="34"/>
      <c r="AE1797" s="34"/>
      <c r="AF1797" s="34"/>
      <c r="AG1797" s="34"/>
    </row>
    <row r="1798" spans="2:33" x14ac:dyDescent="0.75">
      <c r="B1798" s="7" t="s">
        <v>11</v>
      </c>
      <c r="C1798" s="7">
        <v>1794</v>
      </c>
      <c r="D1798" s="7">
        <v>317</v>
      </c>
      <c r="E1798" s="7">
        <f t="shared" si="364"/>
        <v>1.4444444444444444</v>
      </c>
      <c r="F1798" s="13">
        <v>5.2</v>
      </c>
      <c r="G1798" s="13">
        <f t="shared" ref="G1798:G1804" si="371">($E1799-$E1797)/2</f>
        <v>-1.2083333333333333</v>
      </c>
      <c r="H1798" s="13">
        <f t="shared" si="365"/>
        <v>-4.3499999999999996</v>
      </c>
      <c r="I1798" s="13">
        <f>'Vehicle Data'!$B$6*'WLTP Calculations'!G1798</f>
        <v>-353.66225000000003</v>
      </c>
      <c r="J1798" s="13">
        <f>'Vehicle Data'!$B$6*9.81*'Vehicle Data'!$B$8</f>
        <v>57.42499320000001</v>
      </c>
      <c r="K1798" s="13">
        <f>0.5*(1.225*'Vehicle Data'!B$9*'Vehicle Data'!B$7*'WLTP Calculations'!F1798)</f>
        <v>0.63063000000000002</v>
      </c>
      <c r="L1798" s="13">
        <f t="shared" ref="L1798:L1804" si="372">(I1798+J1798+K1798)/1000</f>
        <v>-0.29560662679999999</v>
      </c>
      <c r="M1798" s="13">
        <f t="shared" ref="M1798:M1804" si="373">(L1798*E1798)</f>
        <v>-0.4269873498222222</v>
      </c>
      <c r="N1798" s="13">
        <f t="shared" ref="N1798:N1804" si="374">(((M1798+M1799)/2)*(C1799-C1798))</f>
        <v>-0.2134936749111111</v>
      </c>
      <c r="O1798" s="13">
        <f t="shared" si="366"/>
        <v>0</v>
      </c>
      <c r="P1798" s="13">
        <f t="shared" si="367"/>
        <v>-67.890988621733328</v>
      </c>
      <c r="Q1798" s="9">
        <f t="shared" ref="Q1798:Q1804" si="375">(Q1797+O1798)</f>
        <v>375139.87753813359</v>
      </c>
      <c r="R1798" s="9">
        <f t="shared" si="368"/>
        <v>375.13987753813359</v>
      </c>
      <c r="S1798" s="9">
        <f t="shared" ref="S1798:T1804" si="376">S1797+(P1798*-1)</f>
        <v>129243.47568414744</v>
      </c>
      <c r="T1798" s="38">
        <f t="shared" si="369"/>
        <v>129.24347568414746</v>
      </c>
      <c r="U1798" s="38">
        <f t="shared" si="370"/>
        <v>8400.8259194695838</v>
      </c>
      <c r="V1798" s="34"/>
      <c r="W1798" s="34"/>
      <c r="X1798" s="34"/>
      <c r="Y1798" s="34"/>
      <c r="Z1798" s="34"/>
      <c r="AA1798" s="34"/>
      <c r="AB1798" s="34"/>
      <c r="AC1798" s="34"/>
      <c r="AD1798" s="34"/>
      <c r="AE1798" s="34"/>
      <c r="AF1798" s="34"/>
      <c r="AG1798" s="34"/>
    </row>
    <row r="1799" spans="2:33" x14ac:dyDescent="0.75">
      <c r="B1799" s="7" t="s">
        <v>11</v>
      </c>
      <c r="C1799" s="7">
        <v>1795</v>
      </c>
      <c r="D1799" s="7">
        <v>318</v>
      </c>
      <c r="E1799" s="7">
        <f t="shared" si="364"/>
        <v>0</v>
      </c>
      <c r="F1799" s="13">
        <v>0</v>
      </c>
      <c r="G1799" s="13">
        <f t="shared" si="371"/>
        <v>-0.72222222222222221</v>
      </c>
      <c r="H1799" s="13">
        <f t="shared" si="365"/>
        <v>-2.6</v>
      </c>
      <c r="I1799" s="13">
        <f>'Vehicle Data'!$B$6*'WLTP Calculations'!G1799</f>
        <v>-211.38433333333336</v>
      </c>
      <c r="J1799" s="13">
        <f>'Vehicle Data'!$B$6*9.81*'Vehicle Data'!$B$8</f>
        <v>57.42499320000001</v>
      </c>
      <c r="K1799" s="13">
        <f>0.5*(1.225*'Vehicle Data'!B$9*'Vehicle Data'!B$7*'WLTP Calculations'!F1799)</f>
        <v>0</v>
      </c>
      <c r="L1799" s="13">
        <f t="shared" si="372"/>
        <v>-0.15395934013333334</v>
      </c>
      <c r="M1799" s="13">
        <f t="shared" si="373"/>
        <v>0</v>
      </c>
      <c r="N1799" s="13">
        <f t="shared" si="374"/>
        <v>0</v>
      </c>
      <c r="O1799" s="13">
        <f t="shared" si="366"/>
        <v>0</v>
      </c>
      <c r="P1799" s="13">
        <f t="shared" si="367"/>
        <v>0</v>
      </c>
      <c r="Q1799" s="9">
        <f t="shared" si="375"/>
        <v>375139.87753813359</v>
      </c>
      <c r="R1799" s="9">
        <f t="shared" si="368"/>
        <v>375.13987753813359</v>
      </c>
      <c r="S1799" s="9">
        <f t="shared" si="376"/>
        <v>129243.47568414744</v>
      </c>
      <c r="T1799" s="38">
        <f t="shared" si="369"/>
        <v>129.24347568414746</v>
      </c>
      <c r="U1799" s="38">
        <f t="shared" si="370"/>
        <v>8400.8259194695838</v>
      </c>
      <c r="V1799" s="34"/>
      <c r="W1799" s="34"/>
      <c r="X1799" s="34"/>
      <c r="Y1799" s="34"/>
      <c r="Z1799" s="34"/>
      <c r="AA1799" s="34"/>
      <c r="AB1799" s="34"/>
      <c r="AC1799" s="34"/>
      <c r="AD1799" s="34"/>
      <c r="AE1799" s="34"/>
      <c r="AF1799" s="34"/>
      <c r="AG1799" s="34"/>
    </row>
    <row r="1800" spans="2:33" x14ac:dyDescent="0.75">
      <c r="B1800" s="7" t="s">
        <v>11</v>
      </c>
      <c r="C1800" s="7">
        <v>1796</v>
      </c>
      <c r="D1800" s="7">
        <v>319</v>
      </c>
      <c r="E1800" s="7">
        <f t="shared" si="364"/>
        <v>0</v>
      </c>
      <c r="F1800" s="13">
        <v>0</v>
      </c>
      <c r="G1800" s="13">
        <f t="shared" si="371"/>
        <v>0</v>
      </c>
      <c r="H1800" s="13">
        <f t="shared" si="365"/>
        <v>0</v>
      </c>
      <c r="I1800" s="13">
        <f>'Vehicle Data'!$B$6*'WLTP Calculations'!G1800</f>
        <v>0</v>
      </c>
      <c r="J1800" s="13">
        <f>'Vehicle Data'!$B$6*9.81*'Vehicle Data'!$B$8</f>
        <v>57.42499320000001</v>
      </c>
      <c r="K1800" s="13">
        <f>0.5*(1.225*'Vehicle Data'!B$9*'Vehicle Data'!B$7*'WLTP Calculations'!F1800)</f>
        <v>0</v>
      </c>
      <c r="L1800" s="13">
        <f t="shared" si="372"/>
        <v>5.742499320000001E-2</v>
      </c>
      <c r="M1800" s="13">
        <f t="shared" si="373"/>
        <v>0</v>
      </c>
      <c r="N1800" s="13">
        <f t="shared" si="374"/>
        <v>0</v>
      </c>
      <c r="O1800" s="13">
        <f t="shared" si="366"/>
        <v>0</v>
      </c>
      <c r="P1800" s="13">
        <f t="shared" si="367"/>
        <v>0</v>
      </c>
      <c r="Q1800" s="9">
        <f t="shared" si="375"/>
        <v>375139.87753813359</v>
      </c>
      <c r="R1800" s="9">
        <f t="shared" si="368"/>
        <v>375.13987753813359</v>
      </c>
      <c r="S1800" s="9">
        <f t="shared" si="376"/>
        <v>129243.47568414744</v>
      </c>
      <c r="T1800" s="38">
        <f t="shared" si="369"/>
        <v>129.24347568414746</v>
      </c>
      <c r="U1800" s="38">
        <f t="shared" si="370"/>
        <v>8400.8259194695838</v>
      </c>
      <c r="V1800" s="34"/>
      <c r="W1800" s="34"/>
      <c r="X1800" s="34"/>
      <c r="Y1800" s="34"/>
      <c r="Z1800" s="34"/>
      <c r="AA1800" s="34"/>
      <c r="AB1800" s="34"/>
      <c r="AC1800" s="34"/>
      <c r="AD1800" s="34"/>
      <c r="AE1800" s="34"/>
      <c r="AF1800" s="34"/>
      <c r="AG1800" s="34"/>
    </row>
    <row r="1801" spans="2:33" x14ac:dyDescent="0.75">
      <c r="B1801" s="7" t="s">
        <v>11</v>
      </c>
      <c r="C1801" s="7">
        <v>1797</v>
      </c>
      <c r="D1801" s="7">
        <v>320</v>
      </c>
      <c r="E1801" s="7">
        <f t="shared" si="364"/>
        <v>0</v>
      </c>
      <c r="F1801" s="13">
        <v>0</v>
      </c>
      <c r="G1801" s="13">
        <f t="shared" si="371"/>
        <v>0</v>
      </c>
      <c r="H1801" s="13">
        <f t="shared" si="365"/>
        <v>0</v>
      </c>
      <c r="I1801" s="13">
        <f>'Vehicle Data'!$B$6*'WLTP Calculations'!G1801</f>
        <v>0</v>
      </c>
      <c r="J1801" s="13">
        <f>'Vehicle Data'!$B$6*9.81*'Vehicle Data'!$B$8</f>
        <v>57.42499320000001</v>
      </c>
      <c r="K1801" s="13">
        <f>0.5*(1.225*'Vehicle Data'!B$9*'Vehicle Data'!B$7*'WLTP Calculations'!F1801)</f>
        <v>0</v>
      </c>
      <c r="L1801" s="13">
        <f t="shared" si="372"/>
        <v>5.742499320000001E-2</v>
      </c>
      <c r="M1801" s="13">
        <f t="shared" si="373"/>
        <v>0</v>
      </c>
      <c r="N1801" s="13">
        <f t="shared" si="374"/>
        <v>0</v>
      </c>
      <c r="O1801" s="13">
        <f t="shared" si="366"/>
        <v>0</v>
      </c>
      <c r="P1801" s="13">
        <f t="shared" si="367"/>
        <v>0</v>
      </c>
      <c r="Q1801" s="9">
        <f t="shared" si="375"/>
        <v>375139.87753813359</v>
      </c>
      <c r="R1801" s="9">
        <f t="shared" si="368"/>
        <v>375.13987753813359</v>
      </c>
      <c r="S1801" s="9">
        <f t="shared" si="376"/>
        <v>129243.47568414744</v>
      </c>
      <c r="T1801" s="38">
        <f t="shared" si="369"/>
        <v>129.24347568414746</v>
      </c>
      <c r="U1801" s="38">
        <f t="shared" si="370"/>
        <v>8400.8259194695838</v>
      </c>
      <c r="V1801" s="34"/>
      <c r="W1801" s="34"/>
      <c r="X1801" s="34"/>
      <c r="Y1801" s="34"/>
      <c r="Z1801" s="34"/>
      <c r="AA1801" s="34"/>
      <c r="AB1801" s="34"/>
      <c r="AC1801" s="34"/>
      <c r="AD1801" s="34"/>
      <c r="AE1801" s="34"/>
      <c r="AF1801" s="34"/>
      <c r="AG1801" s="34"/>
    </row>
    <row r="1802" spans="2:33" x14ac:dyDescent="0.75">
      <c r="B1802" s="7" t="s">
        <v>11</v>
      </c>
      <c r="C1802" s="7">
        <v>1798</v>
      </c>
      <c r="D1802" s="7">
        <v>321</v>
      </c>
      <c r="E1802" s="7">
        <f t="shared" si="364"/>
        <v>0</v>
      </c>
      <c r="F1802" s="13">
        <v>0</v>
      </c>
      <c r="G1802" s="13">
        <f t="shared" si="371"/>
        <v>0</v>
      </c>
      <c r="H1802" s="13">
        <f t="shared" si="365"/>
        <v>0</v>
      </c>
      <c r="I1802" s="13">
        <f>'Vehicle Data'!$B$6*'WLTP Calculations'!G1802</f>
        <v>0</v>
      </c>
      <c r="J1802" s="13">
        <f>'Vehicle Data'!$B$6*9.81*'Vehicle Data'!$B$8</f>
        <v>57.42499320000001</v>
      </c>
      <c r="K1802" s="13">
        <f>0.5*(1.225*'Vehicle Data'!B$9*'Vehicle Data'!B$7*'WLTP Calculations'!F1802)</f>
        <v>0</v>
      </c>
      <c r="L1802" s="13">
        <f t="shared" si="372"/>
        <v>5.742499320000001E-2</v>
      </c>
      <c r="M1802" s="13">
        <f t="shared" si="373"/>
        <v>0</v>
      </c>
      <c r="N1802" s="13">
        <f t="shared" si="374"/>
        <v>0</v>
      </c>
      <c r="O1802" s="13">
        <f t="shared" si="366"/>
        <v>0</v>
      </c>
      <c r="P1802" s="13">
        <f t="shared" si="367"/>
        <v>0</v>
      </c>
      <c r="Q1802" s="9">
        <f t="shared" si="375"/>
        <v>375139.87753813359</v>
      </c>
      <c r="R1802" s="9">
        <f t="shared" si="368"/>
        <v>375.13987753813359</v>
      </c>
      <c r="S1802" s="9">
        <f t="shared" si="376"/>
        <v>129243.47568414744</v>
      </c>
      <c r="T1802" s="38">
        <f t="shared" si="369"/>
        <v>129.24347568414746</v>
      </c>
      <c r="U1802" s="38">
        <f t="shared" si="370"/>
        <v>8400.8259194695838</v>
      </c>
      <c r="V1802" s="34"/>
      <c r="W1802" s="34"/>
      <c r="X1802" s="34"/>
      <c r="Y1802" s="34"/>
      <c r="Z1802" s="34"/>
      <c r="AA1802" s="34"/>
      <c r="AB1802" s="34"/>
      <c r="AC1802" s="34"/>
      <c r="AD1802" s="34"/>
      <c r="AE1802" s="34"/>
      <c r="AF1802" s="34"/>
      <c r="AG1802" s="34"/>
    </row>
    <row r="1803" spans="2:33" x14ac:dyDescent="0.75">
      <c r="B1803" s="7" t="s">
        <v>11</v>
      </c>
      <c r="C1803" s="7">
        <v>1799</v>
      </c>
      <c r="D1803" s="7">
        <v>322</v>
      </c>
      <c r="E1803" s="7">
        <f t="shared" si="364"/>
        <v>0</v>
      </c>
      <c r="F1803" s="13">
        <v>0</v>
      </c>
      <c r="G1803" s="13">
        <f t="shared" si="371"/>
        <v>0</v>
      </c>
      <c r="H1803" s="13">
        <f t="shared" si="365"/>
        <v>0</v>
      </c>
      <c r="I1803" s="13">
        <f>'Vehicle Data'!$B$6*'WLTP Calculations'!G1803</f>
        <v>0</v>
      </c>
      <c r="J1803" s="13">
        <f>'Vehicle Data'!$B$6*9.81*'Vehicle Data'!$B$8</f>
        <v>57.42499320000001</v>
      </c>
      <c r="K1803" s="13">
        <f>0.5*(1.225*'Vehicle Data'!B$9*'Vehicle Data'!B$7*'WLTP Calculations'!F1803)</f>
        <v>0</v>
      </c>
      <c r="L1803" s="13">
        <f t="shared" si="372"/>
        <v>5.742499320000001E-2</v>
      </c>
      <c r="M1803" s="13">
        <f t="shared" si="373"/>
        <v>0</v>
      </c>
      <c r="N1803" s="13">
        <f t="shared" si="374"/>
        <v>0</v>
      </c>
      <c r="O1803" s="13">
        <f t="shared" si="366"/>
        <v>0</v>
      </c>
      <c r="P1803" s="13">
        <f t="shared" si="367"/>
        <v>0</v>
      </c>
      <c r="Q1803" s="9">
        <f t="shared" si="375"/>
        <v>375139.87753813359</v>
      </c>
      <c r="R1803" s="9">
        <f t="shared" si="368"/>
        <v>375.13987753813359</v>
      </c>
      <c r="S1803" s="9">
        <f t="shared" si="376"/>
        <v>129243.47568414744</v>
      </c>
      <c r="T1803" s="38">
        <f t="shared" si="369"/>
        <v>129.24347568414746</v>
      </c>
      <c r="U1803" s="38">
        <f t="shared" si="370"/>
        <v>8400.8259194695838</v>
      </c>
      <c r="V1803" s="34"/>
      <c r="W1803" s="34"/>
      <c r="X1803" s="34"/>
      <c r="Y1803" s="34"/>
      <c r="Z1803" s="34"/>
      <c r="AA1803" s="34"/>
      <c r="AB1803" s="34"/>
      <c r="AC1803" s="34"/>
      <c r="AD1803" s="34"/>
      <c r="AE1803" s="34"/>
      <c r="AF1803" s="34"/>
      <c r="AG1803" s="34"/>
    </row>
    <row r="1804" spans="2:33" x14ac:dyDescent="0.75">
      <c r="B1804" s="7" t="s">
        <v>11</v>
      </c>
      <c r="C1804" s="7">
        <v>1800</v>
      </c>
      <c r="D1804" s="7">
        <v>323</v>
      </c>
      <c r="E1804" s="7">
        <f t="shared" si="364"/>
        <v>0</v>
      </c>
      <c r="F1804" s="13">
        <v>0</v>
      </c>
      <c r="G1804" s="13">
        <f t="shared" si="371"/>
        <v>0</v>
      </c>
      <c r="H1804" s="13">
        <f t="shared" si="365"/>
        <v>0</v>
      </c>
      <c r="I1804" s="13">
        <f>'Vehicle Data'!$B$6*'WLTP Calculations'!G1804</f>
        <v>0</v>
      </c>
      <c r="J1804" s="13">
        <f>'Vehicle Data'!$B$6*9.81*'Vehicle Data'!$B$8</f>
        <v>57.42499320000001</v>
      </c>
      <c r="K1804" s="13">
        <f>0.5*(1.225*'Vehicle Data'!B$9*'Vehicle Data'!B$7*'WLTP Calculations'!F1804)</f>
        <v>0</v>
      </c>
      <c r="L1804" s="13">
        <f t="shared" si="372"/>
        <v>5.742499320000001E-2</v>
      </c>
      <c r="M1804" s="13">
        <f t="shared" si="373"/>
        <v>0</v>
      </c>
      <c r="N1804" s="13">
        <f t="shared" si="374"/>
        <v>0</v>
      </c>
      <c r="O1804" s="13">
        <f t="shared" si="366"/>
        <v>0</v>
      </c>
      <c r="P1804" s="13">
        <f t="shared" si="367"/>
        <v>0</v>
      </c>
      <c r="Q1804" s="9">
        <f t="shared" si="375"/>
        <v>375139.87753813359</v>
      </c>
      <c r="R1804" s="9">
        <f t="shared" si="368"/>
        <v>375.13987753813359</v>
      </c>
      <c r="S1804" s="9">
        <f t="shared" si="376"/>
        <v>129243.47568414744</v>
      </c>
      <c r="T1804" s="38">
        <f t="shared" si="369"/>
        <v>129.24347568414746</v>
      </c>
      <c r="U1804" s="38">
        <f t="shared" si="370"/>
        <v>8400.8259194695838</v>
      </c>
      <c r="V1804" s="37">
        <f>SUM(P1769:P1804)</f>
        <v>-15366.837526063489</v>
      </c>
      <c r="W1804" s="34"/>
      <c r="X1804" s="34"/>
      <c r="Y1804" s="34"/>
      <c r="Z1804" s="34"/>
      <c r="AA1804" s="34"/>
      <c r="AB1804" s="34"/>
      <c r="AC1804" s="34"/>
      <c r="AD1804" s="34"/>
      <c r="AE1804" s="34"/>
      <c r="AF1804" s="34"/>
      <c r="AG1804" s="34"/>
    </row>
    <row r="1806" spans="2:33" x14ac:dyDescent="0.75">
      <c r="K1806" s="26"/>
      <c r="L1806" s="27"/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15AC9E-6D2C-4735-80B9-182549099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1684eeaa-63d5-4a8a-805f-2a73dd5a7c6a"/>
    <ds:schemaRef ds:uri="224cecc8-5b1a-4f4b-aa1d-4508502f11c0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5</vt:i4>
      </vt:variant>
    </vt:vector>
  </HeadingPairs>
  <TitlesOfParts>
    <vt:vector size="7" baseType="lpstr">
      <vt:lpstr>Vehicle Data</vt:lpstr>
      <vt:lpstr>WLTP Calculations</vt:lpstr>
      <vt:lpstr>WLTP Graph</vt:lpstr>
      <vt:lpstr>Resistive Forces</vt:lpstr>
      <vt:lpstr>Acceleration Graph</vt:lpstr>
      <vt:lpstr>Cumulative Energy Graph</vt:lpstr>
      <vt:lpstr>Energy Recovery Graph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Jay Wexler (2305581)</cp:lastModifiedBy>
  <cp:revision/>
  <dcterms:created xsi:type="dcterms:W3CDTF">2012-04-02T09:52:13Z</dcterms:created>
  <dcterms:modified xsi:type="dcterms:W3CDTF">2024-12-01T16:39:52Z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