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ate1904="1" autoCompressPictures="0"/>
  <mc:AlternateContent xmlns:mc="http://schemas.openxmlformats.org/markup-compatibility/2006">
    <mc:Choice Requires="x15">
      <x15ac:absPath xmlns:x15ac="http://schemas.microsoft.com/office/spreadsheetml/2010/11/ac" url="D:\PC\IV work\2019-2020\HND Science\"/>
    </mc:Choice>
  </mc:AlternateContent>
  <xr:revisionPtr revIDLastSave="0" documentId="13_ncr:1_{98DE0E0F-DB89-441F-8A39-8B3336434FEA}" xr6:coauthVersionLast="44" xr6:coauthVersionMax="44" xr10:uidLastSave="{00000000-0000-0000-0000-000000000000}"/>
  <bookViews>
    <workbookView xWindow="-98" yWindow="-98" windowWidth="20715" windowHeight="13276" tabRatio="500" xr2:uid="{00000000-000D-0000-FFFF-FFFF00000000}"/>
  </bookViews>
  <sheets>
    <sheet name="Year 1" sheetId="4" r:id="rId1"/>
    <sheet name="Yr 1 Groups" sheetId="6" r:id="rId2"/>
    <sheet name="Year 2" sheetId="5" r:id="rId3"/>
  </sheets>
  <definedNames>
    <definedName name="_xlnm.Print_Area" localSheetId="0">'Year 1'!$A$1:$AC$44</definedName>
    <definedName name="_xlnm.Print_Area" localSheetId="2">'Year 2'!$A$1:$AD$27</definedName>
    <definedName name="T12_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42" i="4" l="1"/>
  <c r="U39" i="4" l="1"/>
  <c r="U41" i="4"/>
  <c r="U37" i="4"/>
  <c r="U36" i="4"/>
  <c r="U34" i="4"/>
  <c r="U33" i="4"/>
  <c r="U32" i="4"/>
  <c r="U31" i="4"/>
  <c r="U28" i="4"/>
  <c r="U27" i="4"/>
  <c r="U26" i="4"/>
  <c r="U25" i="4"/>
  <c r="U24" i="4"/>
  <c r="U23" i="4"/>
  <c r="U22" i="4"/>
  <c r="U21" i="4"/>
  <c r="U20" i="4"/>
  <c r="U19" i="4"/>
  <c r="U18" i="4"/>
  <c r="U15" i="4"/>
  <c r="U13" i="4"/>
  <c r="U12" i="4"/>
  <c r="U11" i="4"/>
  <c r="U9" i="4"/>
  <c r="Z19" i="4" l="1"/>
  <c r="R42" i="4" l="1"/>
  <c r="H17" i="5" l="1"/>
  <c r="S13" i="5" l="1"/>
  <c r="X13" i="5"/>
  <c r="AB25" i="5" l="1"/>
  <c r="AB13" i="5"/>
  <c r="O41" i="4"/>
  <c r="O33" i="4"/>
  <c r="O16" i="4"/>
  <c r="G41" i="4"/>
  <c r="G33" i="4"/>
  <c r="G16" i="4"/>
  <c r="K33" i="4" l="1"/>
  <c r="K16" i="4"/>
  <c r="P13" i="5" l="1"/>
  <c r="U16" i="4" l="1"/>
  <c r="Z33" i="4" l="1"/>
  <c r="Z16" i="4"/>
  <c r="H13" i="5" l="1"/>
  <c r="L13" i="5" s="1"/>
  <c r="AB23" i="5" l="1"/>
  <c r="X23" i="5"/>
  <c r="P23" i="5"/>
  <c r="L23" i="5"/>
  <c r="H23" i="5"/>
  <c r="P6" i="5"/>
  <c r="L6" i="5"/>
  <c r="Z6" i="4" l="1"/>
  <c r="O6" i="4"/>
  <c r="K6" i="4"/>
  <c r="G6" i="4"/>
</calcChain>
</file>

<file path=xl/sharedStrings.xml><?xml version="1.0" encoding="utf-8"?>
<sst xmlns="http://schemas.openxmlformats.org/spreadsheetml/2006/main" count="306" uniqueCount="181">
  <si>
    <t>Lecturers</t>
  </si>
  <si>
    <t>AG</t>
  </si>
  <si>
    <t>Weighting</t>
  </si>
  <si>
    <t>Mechanical Principles</t>
  </si>
  <si>
    <t>MP</t>
  </si>
  <si>
    <t>Group Project &amp; CAE</t>
  </si>
  <si>
    <t>M5X02201</t>
  </si>
  <si>
    <t>M5X02205</t>
  </si>
  <si>
    <t>Unit</t>
  </si>
  <si>
    <t>Proposed</t>
  </si>
  <si>
    <t>Comments</t>
  </si>
  <si>
    <t>AM</t>
  </si>
  <si>
    <t>RS</t>
  </si>
  <si>
    <t>HIDE</t>
  </si>
  <si>
    <t>O/ALL</t>
  </si>
  <si>
    <t>Credits</t>
  </si>
  <si>
    <t xml:space="preserve">C/W 1          </t>
  </si>
  <si>
    <t xml:space="preserve">C/W 2          </t>
  </si>
  <si>
    <t xml:space="preserve">O/All            </t>
  </si>
  <si>
    <t xml:space="preserve">C/W 2         </t>
  </si>
  <si>
    <t xml:space="preserve">C/W          </t>
  </si>
  <si>
    <t xml:space="preserve">C/W 1         </t>
  </si>
  <si>
    <t xml:space="preserve">P/T2          </t>
  </si>
  <si>
    <t>Powertrain Technology</t>
  </si>
  <si>
    <t>Engineering Design</t>
  </si>
  <si>
    <t>Vehicle Systems</t>
  </si>
  <si>
    <t>Engine Control Systems</t>
  </si>
  <si>
    <t>Engineering Science</t>
  </si>
  <si>
    <t>Analytical Methods</t>
  </si>
  <si>
    <t>Ref/ def credits</t>
  </si>
  <si>
    <t>Level 4</t>
  </si>
  <si>
    <t>M4X02196</t>
  </si>
  <si>
    <t>PT</t>
  </si>
  <si>
    <t>M4X02194</t>
  </si>
  <si>
    <t>ED</t>
  </si>
  <si>
    <t>M4X02198</t>
  </si>
  <si>
    <t>VS</t>
  </si>
  <si>
    <t>M4X02197</t>
  </si>
  <si>
    <t>ECS</t>
  </si>
  <si>
    <t>M4X02192</t>
  </si>
  <si>
    <t>ES</t>
  </si>
  <si>
    <t>M4X02193</t>
  </si>
  <si>
    <t>PF</t>
  </si>
  <si>
    <t>AH</t>
  </si>
  <si>
    <t>Feb resit mark</t>
  </si>
  <si>
    <t>June resit mark</t>
  </si>
  <si>
    <t xml:space="preserve">O/All              </t>
  </si>
  <si>
    <t>P/T1</t>
  </si>
  <si>
    <t xml:space="preserve">O/All                  </t>
  </si>
  <si>
    <t>C/W</t>
  </si>
  <si>
    <t>PT1</t>
  </si>
  <si>
    <t>PT2</t>
  </si>
  <si>
    <t>HND 1 Motorsport Engineering (MSEHND)</t>
  </si>
  <si>
    <t>COREY</t>
  </si>
  <si>
    <t>DAVIES</t>
  </si>
  <si>
    <t>ALEXANDER</t>
  </si>
  <si>
    <t>WRIGHT</t>
  </si>
  <si>
    <t>JAKUB</t>
  </si>
  <si>
    <t>KOT</t>
  </si>
  <si>
    <t>HND 1 Automotive Engineering (AMEHND)</t>
  </si>
  <si>
    <t>DANIEL</t>
  </si>
  <si>
    <t>BLACKMORE</t>
  </si>
  <si>
    <t>BSc 1 Automotive Engineering (AMESH)</t>
  </si>
  <si>
    <t>GARETH</t>
  </si>
  <si>
    <t>ENGLAND</t>
  </si>
  <si>
    <t>HND 1 Automotive Engineering (AMEHND) Part Time</t>
  </si>
  <si>
    <t>RPY</t>
  </si>
  <si>
    <t xml:space="preserve">                                      BSc/HNDAUTO L4 18/19</t>
  </si>
  <si>
    <t xml:space="preserve">STEVEN </t>
  </si>
  <si>
    <t>PATCH</t>
  </si>
  <si>
    <t xml:space="preserve">ROBERT </t>
  </si>
  <si>
    <t>MORSE</t>
  </si>
  <si>
    <t>THOMAS</t>
  </si>
  <si>
    <t>LYNN</t>
  </si>
  <si>
    <t>SEAN</t>
  </si>
  <si>
    <t>PERKS</t>
  </si>
  <si>
    <t xml:space="preserve">DANIEL </t>
  </si>
  <si>
    <t xml:space="preserve">JAMES </t>
  </si>
  <si>
    <t>SMITH</t>
  </si>
  <si>
    <t>LEIGHTON</t>
  </si>
  <si>
    <t>COUGHLIN</t>
  </si>
  <si>
    <t>WILLIAM</t>
  </si>
  <si>
    <t>ROWLANDS</t>
  </si>
  <si>
    <t>HND 1 Motorsport Engineering (MSEHND) Part Time</t>
  </si>
  <si>
    <t>JOAO</t>
  </si>
  <si>
    <t>MOURA</t>
  </si>
  <si>
    <t>Industrial Placement &amp; Team Management</t>
  </si>
  <si>
    <t>Powertrain Design &amp; Efficiency</t>
  </si>
  <si>
    <t>Data Acquisition &amp; Dynamics</t>
  </si>
  <si>
    <t>M5X02199</t>
  </si>
  <si>
    <t>IP&amp;TM</t>
  </si>
  <si>
    <t>M5X02200</t>
  </si>
  <si>
    <t>PD&amp;E</t>
  </si>
  <si>
    <t>M5X02202</t>
  </si>
  <si>
    <t>EC&amp;D</t>
  </si>
  <si>
    <t>GP&amp;CAE</t>
  </si>
  <si>
    <t>DA&amp;D</t>
  </si>
  <si>
    <t>RD  &amp; MS</t>
  </si>
  <si>
    <t>PFM</t>
  </si>
  <si>
    <t>TT</t>
  </si>
  <si>
    <t>TT &amp; RD</t>
  </si>
  <si>
    <t xml:space="preserve">CW 1         </t>
  </si>
  <si>
    <t>Pres</t>
  </si>
  <si>
    <t>EXAM</t>
  </si>
  <si>
    <t xml:space="preserve">CW 1          </t>
  </si>
  <si>
    <t xml:space="preserve">CW 2          </t>
  </si>
  <si>
    <t>VIVA</t>
  </si>
  <si>
    <t>CW</t>
  </si>
  <si>
    <t>CW1</t>
  </si>
  <si>
    <t>HND 1 Motorsport Engineering (623S9)</t>
  </si>
  <si>
    <t>HND 2 Motorsport Engineering (MSEHND)</t>
  </si>
  <si>
    <t>BSc 2 Motorsport Engineering (MSESH)</t>
  </si>
  <si>
    <t>HND/BSc AUTO L5 18/18</t>
  </si>
  <si>
    <t>HND 2 Automotive Engineering (AMEHND)</t>
  </si>
  <si>
    <t>BSc 2 Automotive Engineering (AMESH)</t>
  </si>
  <si>
    <t>AS</t>
  </si>
  <si>
    <t>Emissions Control &amp; Diagnosis</t>
  </si>
  <si>
    <t>M5X02204</t>
  </si>
  <si>
    <t>RWA</t>
  </si>
  <si>
    <t>Cont</t>
  </si>
  <si>
    <t>RPA</t>
  </si>
  <si>
    <t>CONNOR</t>
  </si>
  <si>
    <t>MCGUINNESS</t>
  </si>
  <si>
    <t>BRADLEY</t>
  </si>
  <si>
    <t>SAMUEL</t>
  </si>
  <si>
    <t>DIGBY</t>
  </si>
  <si>
    <t xml:space="preserve">DANIELLE </t>
  </si>
  <si>
    <t>HAYNES</t>
  </si>
  <si>
    <t>BULLOCK</t>
  </si>
  <si>
    <t>XINGJIE</t>
  </si>
  <si>
    <t>YU</t>
  </si>
  <si>
    <t>BIERLEY</t>
  </si>
  <si>
    <t>CHARLES</t>
  </si>
  <si>
    <t>SANGSTER</t>
  </si>
  <si>
    <t>ASAD</t>
  </si>
  <si>
    <t>NAQVI</t>
  </si>
  <si>
    <t>BSc 1 Motorsport Engineering (MSESH)</t>
  </si>
  <si>
    <t>WALLACE</t>
  </si>
  <si>
    <t>MUHAMMED</t>
  </si>
  <si>
    <t>SHAH</t>
  </si>
  <si>
    <t>ETHAN</t>
  </si>
  <si>
    <t>JOHNSTON</t>
  </si>
  <si>
    <t>OSCAR</t>
  </si>
  <si>
    <t>POLLITT</t>
  </si>
  <si>
    <t>SION</t>
  </si>
  <si>
    <t>WILLIAMS</t>
  </si>
  <si>
    <t>Suspended September 2019</t>
  </si>
  <si>
    <t xml:space="preserve">Suspended </t>
  </si>
  <si>
    <t xml:space="preserve">JONATHAN </t>
  </si>
  <si>
    <t>BENNETT</t>
  </si>
  <si>
    <t>CALUM</t>
  </si>
  <si>
    <t>MCGOWAN-FRANKLIN</t>
  </si>
  <si>
    <t>BURTON</t>
  </si>
  <si>
    <t>CHLOE</t>
  </si>
  <si>
    <t>UNDERWOOD</t>
  </si>
  <si>
    <t>MORGAN</t>
  </si>
  <si>
    <t>MBEMBA</t>
  </si>
  <si>
    <t>JAMMEH</t>
  </si>
  <si>
    <t>JOSEPH</t>
  </si>
  <si>
    <t>SUBITH</t>
  </si>
  <si>
    <t>ANGUS</t>
  </si>
  <si>
    <t>RANKIN</t>
  </si>
  <si>
    <t>JACOB</t>
  </si>
  <si>
    <t>JAMES</t>
  </si>
  <si>
    <t>Group A</t>
  </si>
  <si>
    <t>Group B</t>
  </si>
  <si>
    <t>HARRISON</t>
  </si>
  <si>
    <t>A1</t>
  </si>
  <si>
    <t>A2</t>
  </si>
  <si>
    <t xml:space="preserve">HARRISON </t>
  </si>
  <si>
    <t>BOAKES</t>
  </si>
  <si>
    <t>B1</t>
  </si>
  <si>
    <t>B2</t>
  </si>
  <si>
    <t>CALLUM</t>
  </si>
  <si>
    <t>EVANS</t>
  </si>
  <si>
    <t>Withdrawn 23/10/2019</t>
  </si>
  <si>
    <t>Withdrawn 11/11/2019</t>
  </si>
  <si>
    <t>Withdrawn 19/11/2019</t>
  </si>
  <si>
    <t>Withdrawn 28/11/2020</t>
  </si>
  <si>
    <t>Suspended January 2020</t>
  </si>
  <si>
    <t>Withdrawn 11/03/2020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</si>
</sst>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name val="Verdana"/>
      <family val="2"/>
    </font>
    <font>
      <sz val="11"/>
      <name val="Verdana"/>
      <family val="2"/>
    </font>
    <font>
      <b/>
      <sz val="11"/>
      <color indexed="9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5" tint="-0.249977111117893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b/>
      <sz val="11"/>
      <color theme="4" tint="-0.249977111117893"/>
      <name val="Arial"/>
      <family val="2"/>
    </font>
    <font>
      <sz val="11"/>
      <name val="Calibri"/>
      <family val="2"/>
      <scheme val="minor"/>
    </font>
    <font>
      <i/>
      <sz val="11"/>
      <name val="Arial"/>
      <family val="2"/>
    </font>
    <font>
      <sz val="10"/>
      <color indexed="8"/>
      <name val="Arial"/>
      <family val="2"/>
    </font>
    <font>
      <b/>
      <i/>
      <sz val="11"/>
      <name val="Arial"/>
      <family val="2"/>
    </font>
    <font>
      <b/>
      <i/>
      <sz val="11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0"/>
        <bgColor indexed="2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59999389629810485"/>
        <bgColor indexed="64"/>
      </patternFill>
    </fill>
  </fills>
  <borders count="136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medium">
        <color indexed="8"/>
      </bottom>
      <diagonal/>
    </border>
    <border>
      <left/>
      <right style="thin">
        <color indexed="8"/>
      </right>
      <top style="thick">
        <color auto="1"/>
      </top>
      <bottom style="medium">
        <color indexed="8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auto="1"/>
      </left>
      <right/>
      <top style="thick">
        <color auto="1"/>
      </top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ck">
        <color auto="1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auto="1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ck">
        <color auto="1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thick">
        <color indexed="8"/>
      </right>
      <top style="thin">
        <color indexed="8"/>
      </top>
      <bottom/>
      <diagonal/>
    </border>
    <border>
      <left/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medium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8"/>
      </left>
      <right/>
      <top style="thin">
        <color indexed="8"/>
      </top>
      <bottom style="thick">
        <color auto="1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ck">
        <color auto="1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auto="1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medium">
        <color auto="1"/>
      </top>
      <bottom style="thin">
        <color indexed="8"/>
      </bottom>
      <diagonal/>
    </border>
    <border>
      <left style="thick">
        <color indexed="8"/>
      </left>
      <right style="medium">
        <color indexed="8"/>
      </right>
      <top style="thin">
        <color indexed="8"/>
      </top>
      <bottom style="thick">
        <color indexed="8"/>
      </bottom>
      <diagonal/>
    </border>
    <border>
      <left style="medium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ck">
        <color auto="1"/>
      </right>
      <top style="medium">
        <color indexed="8"/>
      </top>
      <bottom/>
      <diagonal/>
    </border>
    <border>
      <left/>
      <right style="thick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ck">
        <color indexed="8"/>
      </left>
      <right style="thick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auto="1"/>
      </right>
      <top style="medium">
        <color indexed="64"/>
      </top>
      <bottom style="thick">
        <color indexed="8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ck">
        <color indexed="8"/>
      </bottom>
      <diagonal/>
    </border>
    <border>
      <left style="thin">
        <color indexed="8"/>
      </left>
      <right/>
      <top style="medium">
        <color indexed="64"/>
      </top>
      <bottom style="thick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medium">
        <color indexed="64"/>
      </top>
      <bottom style="thick">
        <color indexed="8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indexed="8"/>
      </left>
      <right/>
      <top style="medium">
        <color auto="1"/>
      </top>
      <bottom style="thick">
        <color auto="1"/>
      </bottom>
      <diagonal/>
    </border>
    <border>
      <left style="thin">
        <color indexed="8"/>
      </left>
      <right style="medium">
        <color indexed="8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indexed="8"/>
      </left>
      <right style="thick">
        <color indexed="8"/>
      </right>
      <top style="medium">
        <color auto="1"/>
      </top>
      <bottom style="thick">
        <color auto="1"/>
      </bottom>
      <diagonal/>
    </border>
    <border>
      <left style="thick">
        <color indexed="8"/>
      </left>
      <right style="medium">
        <color indexed="8"/>
      </right>
      <top style="medium">
        <color auto="1"/>
      </top>
      <bottom style="thick">
        <color auto="1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ck">
        <color indexed="8"/>
      </bottom>
      <diagonal/>
    </border>
    <border>
      <left style="medium">
        <color indexed="8"/>
      </left>
      <right style="thick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348">
    <xf numFmtId="0" fontId="0" fillId="0" borderId="0" xfId="0"/>
    <xf numFmtId="1" fontId="5" fillId="0" borderId="3" xfId="1" applyNumberFormat="1" applyFont="1" applyBorder="1"/>
    <xf numFmtId="2" fontId="5" fillId="0" borderId="3" xfId="1" applyNumberFormat="1" applyFont="1" applyBorder="1" applyAlignment="1">
      <alignment horizontal="center"/>
    </xf>
    <xf numFmtId="0" fontId="6" fillId="0" borderId="3" xfId="1" applyFont="1" applyBorder="1"/>
    <xf numFmtId="0" fontId="5" fillId="0" borderId="3" xfId="1" applyFont="1" applyBorder="1"/>
    <xf numFmtId="0" fontId="8" fillId="0" borderId="3" xfId="1" applyFont="1" applyBorder="1"/>
    <xf numFmtId="0" fontId="5" fillId="0" borderId="4" xfId="1" applyFont="1" applyBorder="1" applyAlignment="1">
      <alignment wrapText="1"/>
    </xf>
    <xf numFmtId="0" fontId="8" fillId="0" borderId="5" xfId="1" applyFont="1" applyBorder="1"/>
    <xf numFmtId="0" fontId="7" fillId="0" borderId="5" xfId="1" applyFont="1" applyBorder="1"/>
    <xf numFmtId="0" fontId="5" fillId="0" borderId="7" xfId="1" applyFont="1" applyBorder="1" applyAlignment="1">
      <alignment horizontal="right"/>
    </xf>
    <xf numFmtId="164" fontId="5" fillId="0" borderId="8" xfId="1" applyNumberFormat="1" applyFont="1" applyBorder="1" applyAlignment="1">
      <alignment horizontal="left"/>
    </xf>
    <xf numFmtId="164" fontId="5" fillId="0" borderId="9" xfId="1" applyNumberFormat="1" applyFont="1" applyBorder="1" applyAlignment="1">
      <alignment horizontal="left"/>
    </xf>
    <xf numFmtId="2" fontId="5" fillId="0" borderId="9" xfId="1" applyNumberFormat="1" applyFont="1" applyBorder="1" applyAlignment="1">
      <alignment horizontal="center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center"/>
    </xf>
    <xf numFmtId="0" fontId="5" fillId="0" borderId="9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7" fillId="0" borderId="7" xfId="1" applyFont="1" applyBorder="1"/>
    <xf numFmtId="0" fontId="5" fillId="0" borderId="10" xfId="1" applyFont="1" applyBorder="1" applyAlignment="1">
      <alignment horizontal="right"/>
    </xf>
    <xf numFmtId="164" fontId="6" fillId="0" borderId="11" xfId="1" applyNumberFormat="1" applyFont="1" applyBorder="1" applyAlignment="1">
      <alignment horizontal="left"/>
    </xf>
    <xf numFmtId="164" fontId="5" fillId="0" borderId="11" xfId="1" applyNumberFormat="1" applyFont="1" applyBorder="1" applyAlignment="1">
      <alignment horizontal="left"/>
    </xf>
    <xf numFmtId="2" fontId="9" fillId="3" borderId="10" xfId="1" applyNumberFormat="1" applyFont="1" applyFill="1" applyBorder="1" applyAlignment="1">
      <alignment horizontal="center"/>
    </xf>
    <xf numFmtId="0" fontId="6" fillId="0" borderId="12" xfId="1" applyFont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11" xfId="1" applyFont="1" applyBorder="1" applyAlignment="1">
      <alignment horizontal="left"/>
    </xf>
    <xf numFmtId="0" fontId="6" fillId="0" borderId="11" xfId="1" applyFont="1" applyBorder="1" applyAlignment="1">
      <alignment horizontal="center"/>
    </xf>
    <xf numFmtId="0" fontId="5" fillId="0" borderId="13" xfId="1" applyFont="1" applyBorder="1" applyAlignment="1">
      <alignment horizontal="right"/>
    </xf>
    <xf numFmtId="164" fontId="5" fillId="0" borderId="0" xfId="1" applyNumberFormat="1" applyFont="1" applyBorder="1"/>
    <xf numFmtId="2" fontId="5" fillId="0" borderId="13" xfId="1" applyNumberFormat="1" applyFont="1" applyBorder="1" applyAlignment="1">
      <alignment horizontal="center"/>
    </xf>
    <xf numFmtId="0" fontId="5" fillId="0" borderId="15" xfId="1" applyFont="1" applyBorder="1"/>
    <xf numFmtId="0" fontId="5" fillId="0" borderId="13" xfId="1" applyFont="1" applyBorder="1"/>
    <xf numFmtId="0" fontId="7" fillId="0" borderId="13" xfId="1" applyFont="1" applyBorder="1"/>
    <xf numFmtId="0" fontId="5" fillId="0" borderId="9" xfId="1" applyFont="1" applyBorder="1"/>
    <xf numFmtId="2" fontId="5" fillId="0" borderId="16" xfId="1" applyNumberFormat="1" applyFont="1" applyBorder="1" applyAlignment="1">
      <alignment horizontal="center"/>
    </xf>
    <xf numFmtId="2" fontId="5" fillId="5" borderId="16" xfId="1" applyNumberFormat="1" applyFont="1" applyFill="1" applyBorder="1" applyAlignment="1">
      <alignment horizontal="center"/>
    </xf>
    <xf numFmtId="2" fontId="5" fillId="6" borderId="16" xfId="1" applyNumberFormat="1" applyFont="1" applyFill="1" applyBorder="1" applyAlignment="1">
      <alignment horizontal="center"/>
    </xf>
    <xf numFmtId="2" fontId="5" fillId="5" borderId="18" xfId="1" applyNumberFormat="1" applyFont="1" applyFill="1" applyBorder="1" applyAlignment="1">
      <alignment horizontal="center"/>
    </xf>
    <xf numFmtId="2" fontId="5" fillId="0" borderId="18" xfId="1" applyNumberFormat="1" applyFont="1" applyBorder="1" applyAlignment="1">
      <alignment horizontal="center"/>
    </xf>
    <xf numFmtId="2" fontId="5" fillId="6" borderId="18" xfId="1" applyNumberFormat="1" applyFont="1" applyFill="1" applyBorder="1" applyAlignment="1">
      <alignment horizontal="center"/>
    </xf>
    <xf numFmtId="2" fontId="5" fillId="6" borderId="19" xfId="1" applyNumberFormat="1" applyFont="1" applyFill="1" applyBorder="1" applyAlignment="1">
      <alignment horizontal="center"/>
    </xf>
    <xf numFmtId="2" fontId="5" fillId="0" borderId="19" xfId="1" applyNumberFormat="1" applyFont="1" applyBorder="1" applyAlignment="1">
      <alignment horizontal="center"/>
    </xf>
    <xf numFmtId="2" fontId="5" fillId="0" borderId="21" xfId="1" applyNumberFormat="1" applyFont="1" applyFill="1" applyBorder="1" applyAlignment="1">
      <alignment horizontal="center" vertical="center" wrapText="1"/>
    </xf>
    <xf numFmtId="2" fontId="5" fillId="6" borderId="22" xfId="1" applyNumberFormat="1" applyFont="1" applyFill="1" applyBorder="1" applyAlignment="1">
      <alignment horizontal="center" vertical="center" wrapText="1"/>
    </xf>
    <xf numFmtId="2" fontId="5" fillId="6" borderId="21" xfId="1" applyNumberFormat="1" applyFont="1" applyFill="1" applyBorder="1" applyAlignment="1">
      <alignment horizontal="center" vertical="center" wrapText="1"/>
    </xf>
    <xf numFmtId="2" fontId="5" fillId="0" borderId="23" xfId="1" applyNumberFormat="1" applyFont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center"/>
    </xf>
    <xf numFmtId="0" fontId="5" fillId="0" borderId="15" xfId="1" applyFont="1" applyFill="1" applyBorder="1" applyAlignment="1">
      <alignment vertical="center"/>
    </xf>
    <xf numFmtId="0" fontId="3" fillId="0" borderId="1" xfId="1" applyFill="1" applyBorder="1"/>
    <xf numFmtId="1" fontId="5" fillId="0" borderId="1" xfId="1" applyNumberFormat="1" applyFont="1" applyFill="1" applyBorder="1" applyAlignment="1">
      <alignment horizontal="center" vertical="center"/>
    </xf>
    <xf numFmtId="1" fontId="5" fillId="0" borderId="26" xfId="1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28" xfId="1" applyFont="1" applyFill="1" applyBorder="1" applyAlignment="1">
      <alignment horizontal="center"/>
    </xf>
    <xf numFmtId="164" fontId="5" fillId="0" borderId="3" xfId="1" applyNumberFormat="1" applyFont="1" applyBorder="1"/>
    <xf numFmtId="0" fontId="8" fillId="0" borderId="5" xfId="1" applyFont="1" applyBorder="1" applyAlignment="1">
      <alignment horizontal="left"/>
    </xf>
    <xf numFmtId="0" fontId="8" fillId="0" borderId="6" xfId="1" applyFont="1" applyBorder="1"/>
    <xf numFmtId="0" fontId="6" fillId="0" borderId="8" xfId="1" applyFont="1" applyFill="1" applyBorder="1" applyAlignment="1">
      <alignment horizontal="center"/>
    </xf>
    <xf numFmtId="0" fontId="5" fillId="0" borderId="20" xfId="1" applyFont="1" applyBorder="1" applyAlignment="1">
      <alignment horizontal="center"/>
    </xf>
    <xf numFmtId="164" fontId="5" fillId="0" borderId="7" xfId="1" applyNumberFormat="1" applyFont="1" applyBorder="1" applyAlignment="1">
      <alignment horizontal="left"/>
    </xf>
    <xf numFmtId="0" fontId="5" fillId="0" borderId="29" xfId="1" applyFont="1" applyFill="1" applyBorder="1" applyAlignment="1">
      <alignment horizontal="left"/>
    </xf>
    <xf numFmtId="0" fontId="5" fillId="0" borderId="30" xfId="1" applyFont="1" applyBorder="1" applyAlignment="1">
      <alignment horizontal="left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/>
    </xf>
    <xf numFmtId="2" fontId="9" fillId="3" borderId="11" xfId="1" applyNumberFormat="1" applyFont="1" applyFill="1" applyBorder="1" applyAlignment="1">
      <alignment horizontal="center"/>
    </xf>
    <xf numFmtId="0" fontId="5" fillId="0" borderId="0" xfId="1" applyFont="1" applyBorder="1" applyAlignment="1">
      <alignment horizontal="left"/>
    </xf>
    <xf numFmtId="2" fontId="10" fillId="3" borderId="11" xfId="1" applyNumberFormat="1" applyFont="1" applyFill="1" applyBorder="1" applyAlignment="1">
      <alignment horizontal="center"/>
    </xf>
    <xf numFmtId="2" fontId="9" fillId="0" borderId="26" xfId="1" applyNumberFormat="1" applyFont="1" applyFill="1" applyBorder="1" applyAlignment="1">
      <alignment horizontal="center"/>
    </xf>
    <xf numFmtId="0" fontId="6" fillId="0" borderId="33" xfId="1" applyFont="1" applyBorder="1" applyAlignment="1">
      <alignment horizontal="left" vertical="center" wrapText="1"/>
    </xf>
    <xf numFmtId="0" fontId="6" fillId="0" borderId="34" xfId="1" applyFont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center"/>
    </xf>
    <xf numFmtId="0" fontId="5" fillId="0" borderId="35" xfId="1" applyFont="1" applyBorder="1" applyAlignment="1">
      <alignment horizontal="center"/>
    </xf>
    <xf numFmtId="164" fontId="5" fillId="0" borderId="14" xfId="1" applyNumberFormat="1" applyFont="1" applyBorder="1"/>
    <xf numFmtId="0" fontId="5" fillId="0" borderId="14" xfId="1" applyFont="1" applyBorder="1"/>
    <xf numFmtId="164" fontId="5" fillId="0" borderId="13" xfId="1" applyNumberFormat="1" applyFont="1" applyBorder="1"/>
    <xf numFmtId="0" fontId="5" fillId="4" borderId="26" xfId="1" applyFont="1" applyFill="1" applyBorder="1"/>
    <xf numFmtId="0" fontId="5" fillId="0" borderId="33" xfId="1" applyFont="1" applyBorder="1" applyAlignment="1">
      <alignment horizontal="left" vertical="center" wrapText="1"/>
    </xf>
    <xf numFmtId="0" fontId="5" fillId="0" borderId="34" xfId="1" applyFont="1" applyBorder="1" applyAlignment="1">
      <alignment horizontal="center" vertical="center" wrapText="1"/>
    </xf>
    <xf numFmtId="164" fontId="5" fillId="6" borderId="16" xfId="1" applyNumberFormat="1" applyFont="1" applyFill="1" applyBorder="1" applyAlignment="1">
      <alignment horizontal="center"/>
    </xf>
    <xf numFmtId="0" fontId="5" fillId="6" borderId="36" xfId="1" applyFont="1" applyFill="1" applyBorder="1" applyAlignment="1">
      <alignment horizontal="center"/>
    </xf>
    <xf numFmtId="0" fontId="5" fillId="7" borderId="26" xfId="1" applyFont="1" applyFill="1" applyBorder="1" applyAlignment="1">
      <alignment horizontal="center"/>
    </xf>
    <xf numFmtId="0" fontId="5" fillId="0" borderId="37" xfId="1" applyFont="1" applyBorder="1" applyAlignment="1">
      <alignment horizontal="center"/>
    </xf>
    <xf numFmtId="164" fontId="5" fillId="6" borderId="19" xfId="1" applyNumberFormat="1" applyFont="1" applyFill="1" applyBorder="1" applyAlignment="1">
      <alignment horizontal="center"/>
    </xf>
    <xf numFmtId="2" fontId="5" fillId="6" borderId="38" xfId="1" applyNumberFormat="1" applyFont="1" applyFill="1" applyBorder="1" applyAlignment="1">
      <alignment horizontal="center"/>
    </xf>
    <xf numFmtId="2" fontId="5" fillId="0" borderId="26" xfId="1" applyNumberFormat="1" applyFont="1" applyFill="1" applyBorder="1" applyAlignment="1">
      <alignment horizontal="center"/>
    </xf>
    <xf numFmtId="0" fontId="5" fillId="0" borderId="39" xfId="1" applyFont="1" applyBorder="1" applyAlignment="1">
      <alignment horizontal="center" vertical="center" wrapText="1"/>
    </xf>
    <xf numFmtId="2" fontId="6" fillId="0" borderId="24" xfId="1" applyNumberFormat="1" applyFont="1" applyFill="1" applyBorder="1" applyAlignment="1">
      <alignment horizontal="center" vertical="center"/>
    </xf>
    <xf numFmtId="2" fontId="6" fillId="0" borderId="24" xfId="1" applyNumberFormat="1" applyFont="1" applyBorder="1" applyAlignment="1">
      <alignment horizontal="center" vertical="center"/>
    </xf>
    <xf numFmtId="2" fontId="5" fillId="6" borderId="17" xfId="1" applyNumberFormat="1" applyFont="1" applyFill="1" applyBorder="1" applyAlignment="1">
      <alignment horizontal="center" vertical="center" wrapText="1"/>
    </xf>
    <xf numFmtId="2" fontId="5" fillId="0" borderId="40" xfId="1" applyNumberFormat="1" applyFont="1" applyFill="1" applyBorder="1" applyAlignment="1">
      <alignment horizontal="center" vertical="center" wrapText="1"/>
    </xf>
    <xf numFmtId="2" fontId="6" fillId="0" borderId="41" xfId="1" applyNumberFormat="1" applyFont="1" applyBorder="1" applyAlignment="1">
      <alignment horizontal="left" vertical="center" wrapText="1"/>
    </xf>
    <xf numFmtId="2" fontId="6" fillId="0" borderId="42" xfId="1" applyNumberFormat="1" applyFont="1" applyBorder="1" applyAlignment="1">
      <alignment horizontal="center" vertical="center" wrapText="1"/>
    </xf>
    <xf numFmtId="164" fontId="6" fillId="0" borderId="15" xfId="1" applyNumberFormat="1" applyFont="1" applyFill="1" applyBorder="1" applyAlignment="1">
      <alignment horizontal="center" vertical="center"/>
    </xf>
    <xf numFmtId="164" fontId="5" fillId="0" borderId="15" xfId="1" applyNumberFormat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left" vertical="center" wrapText="1"/>
    </xf>
    <xf numFmtId="0" fontId="6" fillId="0" borderId="43" xfId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" fontId="6" fillId="0" borderId="27" xfId="1" applyNumberFormat="1" applyFont="1" applyFill="1" applyBorder="1" applyAlignment="1">
      <alignment horizontal="center" vertical="center"/>
    </xf>
    <xf numFmtId="1" fontId="5" fillId="8" borderId="25" xfId="1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/>
    </xf>
    <xf numFmtId="0" fontId="13" fillId="0" borderId="2" xfId="0" applyFont="1" applyBorder="1" applyAlignment="1">
      <alignment vertical="top"/>
    </xf>
    <xf numFmtId="0" fontId="6" fillId="0" borderId="2" xfId="0" applyFont="1" applyFill="1" applyBorder="1" applyAlignment="1">
      <alignment horizontal="center" vertical="center"/>
    </xf>
    <xf numFmtId="0" fontId="6" fillId="0" borderId="33" xfId="1" applyFont="1" applyFill="1" applyBorder="1" applyAlignment="1">
      <alignment horizontal="left" vertical="center" wrapText="1"/>
    </xf>
    <xf numFmtId="0" fontId="6" fillId="0" borderId="45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1" fontId="5" fillId="2" borderId="26" xfId="1" applyNumberFormat="1" applyFont="1" applyFill="1" applyBorder="1" applyAlignment="1">
      <alignment horizontal="center" vertical="center"/>
    </xf>
    <xf numFmtId="1" fontId="5" fillId="0" borderId="15" xfId="1" applyNumberFormat="1" applyFont="1" applyFill="1" applyBorder="1" applyAlignment="1">
      <alignment horizontal="center" vertical="center"/>
    </xf>
    <xf numFmtId="164" fontId="6" fillId="2" borderId="15" xfId="1" applyNumberFormat="1" applyFont="1" applyFill="1" applyBorder="1" applyAlignment="1">
      <alignment horizontal="center" vertical="center"/>
    </xf>
    <xf numFmtId="0" fontId="14" fillId="0" borderId="1" xfId="0" applyFont="1" applyFill="1" applyBorder="1"/>
    <xf numFmtId="0" fontId="6" fillId="0" borderId="1" xfId="0" applyFont="1" applyFill="1" applyBorder="1" applyAlignment="1">
      <alignment horizontal="center"/>
    </xf>
    <xf numFmtId="1" fontId="6" fillId="0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3" fillId="0" borderId="1" xfId="1" applyFont="1" applyFill="1" applyBorder="1" applyAlignment="1">
      <alignment horizontal="left"/>
    </xf>
    <xf numFmtId="0" fontId="6" fillId="0" borderId="46" xfId="1" applyFont="1" applyFill="1" applyBorder="1" applyAlignment="1">
      <alignment horizontal="center" vertical="center" wrapText="1"/>
    </xf>
    <xf numFmtId="0" fontId="14" fillId="0" borderId="15" xfId="0" applyFont="1" applyFill="1" applyBorder="1"/>
    <xf numFmtId="0" fontId="3" fillId="0" borderId="15" xfId="1" applyFill="1" applyBorder="1"/>
    <xf numFmtId="0" fontId="6" fillId="0" borderId="15" xfId="0" applyFont="1" applyFill="1" applyBorder="1" applyAlignment="1">
      <alignment horizontal="center"/>
    </xf>
    <xf numFmtId="1" fontId="6" fillId="0" borderId="15" xfId="1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/>
    </xf>
    <xf numFmtId="0" fontId="3" fillId="0" borderId="15" xfId="1" applyFont="1" applyFill="1" applyBorder="1" applyAlignment="1">
      <alignment horizontal="left"/>
    </xf>
    <xf numFmtId="0" fontId="6" fillId="0" borderId="47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/>
    <xf numFmtId="0" fontId="16" fillId="0" borderId="0" xfId="1" applyFont="1" applyBorder="1" applyAlignment="1">
      <alignment horizontal="left"/>
    </xf>
    <xf numFmtId="0" fontId="6" fillId="0" borderId="49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center"/>
    </xf>
    <xf numFmtId="1" fontId="5" fillId="0" borderId="54" xfId="1" applyNumberFormat="1" applyFont="1" applyFill="1" applyBorder="1" applyAlignment="1">
      <alignment horizontal="center" vertical="center"/>
    </xf>
    <xf numFmtId="0" fontId="13" fillId="0" borderId="55" xfId="0" applyFont="1" applyBorder="1" applyAlignment="1">
      <alignment vertical="top"/>
    </xf>
    <xf numFmtId="1" fontId="5" fillId="0" borderId="56" xfId="1" applyNumberFormat="1" applyFont="1" applyFill="1" applyBorder="1" applyAlignment="1">
      <alignment horizontal="center" vertical="center"/>
    </xf>
    <xf numFmtId="0" fontId="6" fillId="0" borderId="58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1" fontId="6" fillId="0" borderId="59" xfId="1" applyNumberFormat="1" applyFont="1" applyFill="1" applyBorder="1" applyAlignment="1">
      <alignment horizontal="center" vertical="center"/>
    </xf>
    <xf numFmtId="1" fontId="5" fillId="8" borderId="60" xfId="1" applyNumberFormat="1" applyFont="1" applyFill="1" applyBorder="1" applyAlignment="1">
      <alignment horizontal="center" vertical="center"/>
    </xf>
    <xf numFmtId="0" fontId="6" fillId="0" borderId="57" xfId="1" applyFont="1" applyFill="1" applyBorder="1" applyAlignment="1">
      <alignment horizontal="left" vertical="center" wrapText="1"/>
    </xf>
    <xf numFmtId="0" fontId="6" fillId="0" borderId="63" xfId="1" applyFont="1" applyFill="1" applyBorder="1" applyAlignment="1">
      <alignment horizontal="center" vertical="center" wrapText="1"/>
    </xf>
    <xf numFmtId="0" fontId="15" fillId="2" borderId="49" xfId="1" applyFont="1" applyFill="1" applyBorder="1" applyAlignment="1">
      <alignment horizontal="left" vertical="center" wrapText="1"/>
    </xf>
    <xf numFmtId="0" fontId="6" fillId="2" borderId="63" xfId="1" applyFont="1" applyFill="1" applyBorder="1" applyAlignment="1">
      <alignment horizontal="center" vertical="center" wrapText="1"/>
    </xf>
    <xf numFmtId="0" fontId="6" fillId="0" borderId="65" xfId="1" applyFont="1" applyFill="1" applyBorder="1" applyAlignment="1">
      <alignment horizontal="left" vertical="center" wrapText="1"/>
    </xf>
    <xf numFmtId="0" fontId="6" fillId="0" borderId="66" xfId="1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5" fillId="0" borderId="70" xfId="1" applyFont="1" applyFill="1" applyBorder="1" applyAlignment="1">
      <alignment vertical="center"/>
    </xf>
    <xf numFmtId="164" fontId="6" fillId="0" borderId="70" xfId="1" applyNumberFormat="1" applyFont="1" applyFill="1" applyBorder="1" applyAlignment="1">
      <alignment horizontal="center" vertical="center"/>
    </xf>
    <xf numFmtId="1" fontId="17" fillId="0" borderId="70" xfId="1" applyNumberFormat="1" applyFont="1" applyFill="1" applyBorder="1" applyAlignment="1">
      <alignment horizontal="center" vertical="center"/>
    </xf>
    <xf numFmtId="1" fontId="5" fillId="0" borderId="70" xfId="1" applyNumberFormat="1" applyFont="1" applyFill="1" applyBorder="1" applyAlignment="1">
      <alignment horizontal="center" vertical="center"/>
    </xf>
    <xf numFmtId="0" fontId="6" fillId="0" borderId="71" xfId="1" applyFont="1" applyFill="1" applyBorder="1" applyAlignment="1">
      <alignment horizontal="left" vertical="center" wrapText="1"/>
    </xf>
    <xf numFmtId="0" fontId="6" fillId="0" borderId="72" xfId="1" applyFont="1" applyFill="1" applyBorder="1" applyAlignment="1">
      <alignment horizontal="center" vertical="center" wrapText="1"/>
    </xf>
    <xf numFmtId="0" fontId="6" fillId="0" borderId="73" xfId="1" applyFont="1" applyFill="1" applyBorder="1" applyAlignment="1">
      <alignment horizontal="center" vertical="center" wrapText="1"/>
    </xf>
    <xf numFmtId="0" fontId="6" fillId="0" borderId="75" xfId="1" applyFont="1" applyFill="1" applyBorder="1" applyAlignment="1">
      <alignment horizontal="center"/>
    </xf>
    <xf numFmtId="0" fontId="5" fillId="0" borderId="76" xfId="1" applyFont="1" applyBorder="1" applyAlignment="1">
      <alignment horizontal="center"/>
    </xf>
    <xf numFmtId="0" fontId="5" fillId="0" borderId="77" xfId="1" applyFont="1" applyBorder="1" applyAlignment="1">
      <alignment horizontal="right"/>
    </xf>
    <xf numFmtId="164" fontId="5" fillId="0" borderId="75" xfId="1" applyNumberFormat="1" applyFont="1" applyBorder="1" applyAlignment="1">
      <alignment horizontal="left"/>
    </xf>
    <xf numFmtId="164" fontId="5" fillId="0" borderId="74" xfId="1" applyNumberFormat="1" applyFont="1" applyBorder="1" applyAlignment="1">
      <alignment horizontal="left"/>
    </xf>
    <xf numFmtId="2" fontId="5" fillId="0" borderId="74" xfId="1" applyNumberFormat="1" applyFont="1" applyBorder="1" applyAlignment="1">
      <alignment horizontal="center"/>
    </xf>
    <xf numFmtId="0" fontId="5" fillId="0" borderId="77" xfId="1" applyFont="1" applyBorder="1" applyAlignment="1">
      <alignment horizontal="center"/>
    </xf>
    <xf numFmtId="0" fontId="5" fillId="0" borderId="75" xfId="1" applyFont="1" applyBorder="1" applyAlignment="1">
      <alignment horizontal="left"/>
    </xf>
    <xf numFmtId="0" fontId="5" fillId="0" borderId="74" xfId="1" applyFont="1" applyBorder="1" applyAlignment="1">
      <alignment horizontal="left"/>
    </xf>
    <xf numFmtId="164" fontId="5" fillId="0" borderId="77" xfId="1" applyNumberFormat="1" applyFont="1" applyBorder="1" applyAlignment="1">
      <alignment horizontal="left"/>
    </xf>
    <xf numFmtId="0" fontId="7" fillId="0" borderId="77" xfId="1" applyFont="1" applyBorder="1"/>
    <xf numFmtId="0" fontId="5" fillId="0" borderId="74" xfId="1" applyFont="1" applyBorder="1" applyAlignment="1">
      <alignment horizontal="center"/>
    </xf>
    <xf numFmtId="0" fontId="5" fillId="0" borderId="78" xfId="1" applyFont="1" applyBorder="1" applyAlignment="1">
      <alignment horizontal="left" vertical="center" wrapText="1"/>
    </xf>
    <xf numFmtId="0" fontId="5" fillId="0" borderId="79" xfId="1" applyFont="1" applyBorder="1" applyAlignment="1">
      <alignment horizontal="center"/>
    </xf>
    <xf numFmtId="0" fontId="5" fillId="0" borderId="80" xfId="1" applyFont="1" applyBorder="1" applyAlignment="1">
      <alignment horizontal="right"/>
    </xf>
    <xf numFmtId="164" fontId="6" fillId="0" borderId="81" xfId="1" applyNumberFormat="1" applyFont="1" applyBorder="1" applyAlignment="1">
      <alignment horizontal="left"/>
    </xf>
    <xf numFmtId="164" fontId="5" fillId="0" borderId="81" xfId="1" applyNumberFormat="1" applyFont="1" applyBorder="1" applyAlignment="1">
      <alignment horizontal="left"/>
    </xf>
    <xf numFmtId="2" fontId="9" fillId="3" borderId="81" xfId="1" applyNumberFormat="1" applyFont="1" applyFill="1" applyBorder="1" applyAlignment="1">
      <alignment horizontal="center"/>
    </xf>
    <xf numFmtId="2" fontId="9" fillId="3" borderId="80" xfId="1" applyNumberFormat="1" applyFont="1" applyFill="1" applyBorder="1" applyAlignment="1">
      <alignment horizontal="center"/>
    </xf>
    <xf numFmtId="0" fontId="6" fillId="0" borderId="82" xfId="1" applyFont="1" applyBorder="1" applyAlignment="1">
      <alignment horizontal="left"/>
    </xf>
    <xf numFmtId="0" fontId="6" fillId="0" borderId="81" xfId="1" applyFont="1" applyBorder="1" applyAlignment="1">
      <alignment horizontal="left"/>
    </xf>
    <xf numFmtId="0" fontId="6" fillId="0" borderId="81" xfId="1" applyFont="1" applyBorder="1" applyAlignment="1">
      <alignment horizontal="center"/>
    </xf>
    <xf numFmtId="2" fontId="10" fillId="3" borderId="81" xfId="1" applyNumberFormat="1" applyFont="1" applyFill="1" applyBorder="1" applyAlignment="1">
      <alignment horizontal="center"/>
    </xf>
    <xf numFmtId="2" fontId="9" fillId="0" borderId="83" xfId="1" applyNumberFormat="1" applyFont="1" applyFill="1" applyBorder="1" applyAlignment="1">
      <alignment horizontal="center"/>
    </xf>
    <xf numFmtId="0" fontId="6" fillId="0" borderId="84" xfId="1" applyFont="1" applyBorder="1" applyAlignment="1">
      <alignment horizontal="left" vertical="center" wrapText="1"/>
    </xf>
    <xf numFmtId="0" fontId="5" fillId="0" borderId="85" xfId="1" applyFont="1" applyBorder="1" applyAlignment="1">
      <alignment horizontal="right"/>
    </xf>
    <xf numFmtId="2" fontId="5" fillId="0" borderId="85" xfId="1" applyNumberFormat="1" applyFont="1" applyBorder="1" applyAlignment="1">
      <alignment horizontal="center"/>
    </xf>
    <xf numFmtId="164" fontId="5" fillId="0" borderId="86" xfId="1" applyNumberFormat="1" applyFont="1" applyBorder="1"/>
    <xf numFmtId="0" fontId="5" fillId="0" borderId="85" xfId="1" applyFont="1" applyBorder="1"/>
    <xf numFmtId="0" fontId="5" fillId="0" borderId="86" xfId="1" applyFont="1" applyBorder="1"/>
    <xf numFmtId="0" fontId="5" fillId="0" borderId="74" xfId="1" applyFont="1" applyBorder="1"/>
    <xf numFmtId="164" fontId="5" fillId="0" borderId="85" xfId="1" applyNumberFormat="1" applyFont="1" applyBorder="1"/>
    <xf numFmtId="0" fontId="5" fillId="0" borderId="87" xfId="1" applyFont="1" applyBorder="1"/>
    <xf numFmtId="0" fontId="7" fillId="0" borderId="85" xfId="1" applyFont="1" applyBorder="1"/>
    <xf numFmtId="0" fontId="5" fillId="4" borderId="83" xfId="1" applyFont="1" applyFill="1" applyBorder="1"/>
    <xf numFmtId="0" fontId="5" fillId="0" borderId="84" xfId="1" applyFont="1" applyBorder="1" applyAlignment="1">
      <alignment horizontal="left" vertical="center" wrapText="1"/>
    </xf>
    <xf numFmtId="0" fontId="5" fillId="0" borderId="24" xfId="1" applyFont="1" applyBorder="1" applyAlignment="1">
      <alignment horizontal="center"/>
    </xf>
    <xf numFmtId="2" fontId="5" fillId="0" borderId="88" xfId="1" applyNumberFormat="1" applyFont="1" applyBorder="1" applyAlignment="1">
      <alignment horizontal="center"/>
    </xf>
    <xf numFmtId="2" fontId="5" fillId="0" borderId="89" xfId="1" applyNumberFormat="1" applyFont="1" applyBorder="1" applyAlignment="1">
      <alignment horizontal="center"/>
    </xf>
    <xf numFmtId="2" fontId="5" fillId="5" borderId="90" xfId="1" applyNumberFormat="1" applyFont="1" applyFill="1" applyBorder="1" applyAlignment="1">
      <alignment horizontal="center"/>
    </xf>
    <xf numFmtId="2" fontId="5" fillId="5" borderId="87" xfId="1" applyNumberFormat="1" applyFont="1" applyFill="1" applyBorder="1" applyAlignment="1">
      <alignment horizontal="center"/>
    </xf>
    <xf numFmtId="2" fontId="5" fillId="6" borderId="91" xfId="1" applyNumberFormat="1" applyFont="1" applyFill="1" applyBorder="1" applyAlignment="1">
      <alignment horizontal="center"/>
    </xf>
    <xf numFmtId="2" fontId="5" fillId="5" borderId="85" xfId="1" applyNumberFormat="1" applyFont="1" applyFill="1" applyBorder="1" applyAlignment="1">
      <alignment horizontal="center"/>
    </xf>
    <xf numFmtId="164" fontId="5" fillId="6" borderId="86" xfId="1" applyNumberFormat="1" applyFont="1" applyFill="1" applyBorder="1" applyAlignment="1">
      <alignment horizontal="center"/>
    </xf>
    <xf numFmtId="2" fontId="5" fillId="0" borderId="90" xfId="1" applyNumberFormat="1" applyFont="1" applyBorder="1" applyAlignment="1">
      <alignment horizontal="center"/>
    </xf>
    <xf numFmtId="2" fontId="5" fillId="6" borderId="86" xfId="1" applyNumberFormat="1" applyFont="1" applyFill="1" applyBorder="1" applyAlignment="1">
      <alignment horizontal="center"/>
    </xf>
    <xf numFmtId="164" fontId="5" fillId="6" borderId="87" xfId="1" applyNumberFormat="1" applyFont="1" applyFill="1" applyBorder="1" applyAlignment="1">
      <alignment horizontal="center"/>
    </xf>
    <xf numFmtId="164" fontId="5" fillId="0" borderId="88" xfId="1" applyNumberFormat="1" applyFont="1" applyFill="1" applyBorder="1" applyAlignment="1">
      <alignment horizontal="center"/>
    </xf>
    <xf numFmtId="164" fontId="5" fillId="0" borderId="89" xfId="1" applyNumberFormat="1" applyFont="1" applyFill="1" applyBorder="1" applyAlignment="1">
      <alignment horizontal="center"/>
    </xf>
    <xf numFmtId="0" fontId="5" fillId="6" borderId="92" xfId="1" applyFont="1" applyFill="1" applyBorder="1" applyAlignment="1">
      <alignment horizontal="center"/>
    </xf>
    <xf numFmtId="0" fontId="5" fillId="7" borderId="83" xfId="1" applyFont="1" applyFill="1" applyBorder="1" applyAlignment="1">
      <alignment horizontal="center"/>
    </xf>
    <xf numFmtId="2" fontId="5" fillId="5" borderId="93" xfId="1" applyNumberFormat="1" applyFont="1" applyFill="1" applyBorder="1" applyAlignment="1">
      <alignment horizontal="center"/>
    </xf>
    <xf numFmtId="164" fontId="5" fillId="6" borderId="94" xfId="1" applyNumberFormat="1" applyFont="1" applyFill="1" applyBorder="1" applyAlignment="1">
      <alignment horizontal="center"/>
    </xf>
    <xf numFmtId="2" fontId="5" fillId="6" borderId="94" xfId="1" applyNumberFormat="1" applyFont="1" applyFill="1" applyBorder="1" applyAlignment="1">
      <alignment horizontal="center"/>
    </xf>
    <xf numFmtId="2" fontId="5" fillId="6" borderId="95" xfId="1" applyNumberFormat="1" applyFont="1" applyFill="1" applyBorder="1" applyAlignment="1">
      <alignment horizontal="center"/>
    </xf>
    <xf numFmtId="2" fontId="5" fillId="0" borderId="83" xfId="1" applyNumberFormat="1" applyFont="1" applyFill="1" applyBorder="1" applyAlignment="1">
      <alignment horizontal="center"/>
    </xf>
    <xf numFmtId="2" fontId="5" fillId="0" borderId="86" xfId="1" applyNumberFormat="1" applyFont="1" applyFill="1" applyBorder="1" applyAlignment="1">
      <alignment horizontal="center" vertical="center"/>
    </xf>
    <xf numFmtId="2" fontId="5" fillId="0" borderId="88" xfId="1" applyNumberFormat="1" applyFont="1" applyFill="1" applyBorder="1" applyAlignment="1">
      <alignment horizontal="center" vertical="center" wrapText="1"/>
    </xf>
    <xf numFmtId="2" fontId="5" fillId="0" borderId="89" xfId="1" applyNumberFormat="1" applyFont="1" applyFill="1" applyBorder="1" applyAlignment="1">
      <alignment horizontal="center" vertical="center" wrapText="1"/>
    </xf>
    <xf numFmtId="2" fontId="5" fillId="0" borderId="90" xfId="1" applyNumberFormat="1" applyFont="1" applyFill="1" applyBorder="1" applyAlignment="1">
      <alignment horizontal="center" vertical="center" wrapText="1"/>
    </xf>
    <xf numFmtId="2" fontId="5" fillId="0" borderId="87" xfId="1" applyNumberFormat="1" applyFont="1" applyFill="1" applyBorder="1" applyAlignment="1">
      <alignment horizontal="center" vertical="center" wrapText="1"/>
    </xf>
    <xf numFmtId="2" fontId="5" fillId="6" borderId="91" xfId="1" applyNumberFormat="1" applyFont="1" applyFill="1" applyBorder="1" applyAlignment="1">
      <alignment horizontal="center" vertical="center" wrapText="1"/>
    </xf>
    <xf numFmtId="2" fontId="5" fillId="6" borderId="94" xfId="1" applyNumberFormat="1" applyFont="1" applyFill="1" applyBorder="1" applyAlignment="1">
      <alignment horizontal="center" vertical="center" wrapText="1"/>
    </xf>
    <xf numFmtId="2" fontId="5" fillId="6" borderId="87" xfId="1" applyNumberFormat="1" applyFont="1" applyFill="1" applyBorder="1" applyAlignment="1">
      <alignment horizontal="center" vertical="center" wrapText="1"/>
    </xf>
    <xf numFmtId="2" fontId="5" fillId="0" borderId="88" xfId="1" applyNumberFormat="1" applyFont="1" applyBorder="1" applyAlignment="1">
      <alignment horizontal="center" vertical="center" wrapText="1"/>
    </xf>
    <xf numFmtId="2" fontId="5" fillId="0" borderId="90" xfId="1" applyNumberFormat="1" applyFont="1" applyBorder="1" applyAlignment="1">
      <alignment horizontal="center" vertical="center" wrapText="1"/>
    </xf>
    <xf numFmtId="2" fontId="5" fillId="6" borderId="95" xfId="1" applyNumberFormat="1" applyFont="1" applyFill="1" applyBorder="1" applyAlignment="1">
      <alignment horizontal="center" vertical="center" wrapText="1"/>
    </xf>
    <xf numFmtId="2" fontId="5" fillId="0" borderId="96" xfId="1" applyNumberFormat="1" applyFont="1" applyFill="1" applyBorder="1" applyAlignment="1">
      <alignment horizontal="center" vertical="center" wrapText="1"/>
    </xf>
    <xf numFmtId="2" fontId="6" fillId="0" borderId="97" xfId="1" applyNumberFormat="1" applyFont="1" applyBorder="1" applyAlignment="1">
      <alignment horizontal="left" vertical="center" wrapText="1"/>
    </xf>
    <xf numFmtId="0" fontId="19" fillId="0" borderId="87" xfId="1" applyFont="1" applyFill="1" applyBorder="1" applyAlignment="1">
      <alignment vertical="center"/>
    </xf>
    <xf numFmtId="0" fontId="5" fillId="0" borderId="87" xfId="1" applyFont="1" applyFill="1" applyBorder="1" applyAlignment="1">
      <alignment vertical="center"/>
    </xf>
    <xf numFmtId="164" fontId="6" fillId="0" borderId="87" xfId="1" applyNumberFormat="1" applyFont="1" applyFill="1" applyBorder="1" applyAlignment="1">
      <alignment horizontal="center" vertical="center"/>
    </xf>
    <xf numFmtId="164" fontId="5" fillId="0" borderId="87" xfId="1" applyNumberFormat="1" applyFont="1" applyFill="1" applyBorder="1" applyAlignment="1">
      <alignment horizontal="center" vertical="center"/>
    </xf>
    <xf numFmtId="0" fontId="6" fillId="0" borderId="87" xfId="1" applyFont="1" applyFill="1" applyBorder="1" applyAlignment="1">
      <alignment horizontal="left" vertical="center" wrapText="1"/>
    </xf>
    <xf numFmtId="0" fontId="18" fillId="0" borderId="2" xfId="0" applyFont="1" applyBorder="1" applyAlignment="1">
      <alignment vertical="top"/>
    </xf>
    <xf numFmtId="1" fontId="6" fillId="0" borderId="69" xfId="1" applyNumberFormat="1" applyFont="1" applyFill="1" applyBorder="1" applyAlignment="1">
      <alignment horizontal="center" vertical="center"/>
    </xf>
    <xf numFmtId="1" fontId="5" fillId="8" borderId="67" xfId="1" applyNumberFormat="1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/>
    </xf>
    <xf numFmtId="0" fontId="6" fillId="0" borderId="98" xfId="0" applyFont="1" applyFill="1" applyBorder="1" applyAlignment="1">
      <alignment horizontal="center"/>
    </xf>
    <xf numFmtId="1" fontId="5" fillId="0" borderId="83" xfId="1" applyNumberFormat="1" applyFont="1" applyFill="1" applyBorder="1" applyAlignment="1">
      <alignment horizontal="center" vertical="center"/>
    </xf>
    <xf numFmtId="0" fontId="6" fillId="0" borderId="84" xfId="1" applyFont="1" applyFill="1" applyBorder="1" applyAlignment="1">
      <alignment horizontal="left" vertical="center" wrapText="1"/>
    </xf>
    <xf numFmtId="0" fontId="12" fillId="0" borderId="84" xfId="1" applyFont="1" applyFill="1" applyBorder="1" applyAlignment="1">
      <alignment horizontal="left" vertical="center" wrapText="1"/>
    </xf>
    <xf numFmtId="1" fontId="5" fillId="0" borderId="87" xfId="1" applyNumberFormat="1" applyFont="1" applyFill="1" applyBorder="1" applyAlignment="1">
      <alignment horizontal="center" vertical="center"/>
    </xf>
    <xf numFmtId="1" fontId="5" fillId="9" borderId="67" xfId="1" applyNumberFormat="1" applyFont="1" applyFill="1" applyBorder="1" applyAlignment="1">
      <alignment horizontal="center" vertical="center"/>
    </xf>
    <xf numFmtId="1" fontId="6" fillId="9" borderId="69" xfId="1" applyNumberFormat="1" applyFont="1" applyFill="1" applyBorder="1" applyAlignment="1">
      <alignment horizontal="center" vertical="center"/>
    </xf>
    <xf numFmtId="0" fontId="20" fillId="0" borderId="50" xfId="0" applyFont="1" applyFill="1" applyBorder="1"/>
    <xf numFmtId="0" fontId="3" fillId="0" borderId="50" xfId="1" applyFill="1" applyBorder="1"/>
    <xf numFmtId="0" fontId="6" fillId="0" borderId="50" xfId="0" applyFont="1" applyFill="1" applyBorder="1" applyAlignment="1">
      <alignment horizontal="center"/>
    </xf>
    <xf numFmtId="1" fontId="6" fillId="0" borderId="50" xfId="1" applyNumberFormat="1" applyFont="1" applyFill="1" applyBorder="1" applyAlignment="1">
      <alignment horizontal="center" vertical="center"/>
    </xf>
    <xf numFmtId="1" fontId="5" fillId="0" borderId="50" xfId="1" applyNumberFormat="1" applyFont="1" applyFill="1" applyBorder="1" applyAlignment="1">
      <alignment horizontal="center" vertical="center"/>
    </xf>
    <xf numFmtId="1" fontId="5" fillId="0" borderId="99" xfId="1" applyNumberFormat="1" applyFont="1" applyFill="1" applyBorder="1" applyAlignment="1">
      <alignment horizontal="center" vertical="center"/>
    </xf>
    <xf numFmtId="1" fontId="5" fillId="0" borderId="100" xfId="1" applyNumberFormat="1" applyFont="1" applyFill="1" applyBorder="1" applyAlignment="1">
      <alignment horizontal="center" vertical="center"/>
    </xf>
    <xf numFmtId="0" fontId="3" fillId="0" borderId="100" xfId="1" applyFont="1" applyFill="1" applyBorder="1" applyAlignment="1">
      <alignment horizontal="left"/>
    </xf>
    <xf numFmtId="0" fontId="0" fillId="0" borderId="101" xfId="0" applyFill="1" applyBorder="1"/>
    <xf numFmtId="0" fontId="20" fillId="0" borderId="99" xfId="0" applyFont="1" applyFill="1" applyBorder="1"/>
    <xf numFmtId="0" fontId="3" fillId="0" borderId="99" xfId="1" applyFill="1" applyBorder="1"/>
    <xf numFmtId="0" fontId="6" fillId="0" borderId="99" xfId="0" applyFont="1" applyFill="1" applyBorder="1" applyAlignment="1">
      <alignment horizontal="center"/>
    </xf>
    <xf numFmtId="1" fontId="6" fillId="0" borderId="99" xfId="1" applyNumberFormat="1" applyFont="1" applyFill="1" applyBorder="1" applyAlignment="1">
      <alignment horizontal="center" vertical="center"/>
    </xf>
    <xf numFmtId="0" fontId="6" fillId="2" borderId="99" xfId="0" applyFont="1" applyFill="1" applyBorder="1" applyAlignment="1">
      <alignment horizontal="center"/>
    </xf>
    <xf numFmtId="0" fontId="3" fillId="0" borderId="99" xfId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5" fillId="0" borderId="84" xfId="1" applyFont="1" applyFill="1" applyBorder="1" applyAlignment="1">
      <alignment horizontal="left" vertical="center" wrapText="1"/>
    </xf>
    <xf numFmtId="0" fontId="19" fillId="0" borderId="99" xfId="1" applyFont="1" applyFill="1" applyBorder="1" applyAlignment="1">
      <alignment vertical="center"/>
    </xf>
    <xf numFmtId="0" fontId="5" fillId="0" borderId="99" xfId="1" applyFont="1" applyFill="1" applyBorder="1" applyAlignment="1">
      <alignment vertical="center"/>
    </xf>
    <xf numFmtId="164" fontId="6" fillId="0" borderId="99" xfId="1" applyNumberFormat="1" applyFont="1" applyFill="1" applyBorder="1" applyAlignment="1">
      <alignment horizontal="center" vertical="center"/>
    </xf>
    <xf numFmtId="1" fontId="17" fillId="0" borderId="99" xfId="1" applyNumberFormat="1" applyFont="1" applyFill="1" applyBorder="1" applyAlignment="1">
      <alignment horizontal="center" vertical="center"/>
    </xf>
    <xf numFmtId="0" fontId="6" fillId="0" borderId="99" xfId="1" applyFont="1" applyFill="1" applyBorder="1" applyAlignment="1">
      <alignment horizontal="left" vertical="center" wrapText="1"/>
    </xf>
    <xf numFmtId="1" fontId="5" fillId="0" borderId="104" xfId="1" applyNumberFormat="1" applyFont="1" applyFill="1" applyBorder="1" applyAlignment="1">
      <alignment horizontal="center" vertical="center"/>
    </xf>
    <xf numFmtId="0" fontId="6" fillId="0" borderId="105" xfId="1" applyFont="1" applyFill="1" applyBorder="1" applyAlignment="1">
      <alignment horizontal="left" vertical="center" wrapText="1"/>
    </xf>
    <xf numFmtId="0" fontId="6" fillId="9" borderId="51" xfId="0" applyFont="1" applyFill="1" applyBorder="1" applyAlignment="1">
      <alignment horizontal="center" vertical="center"/>
    </xf>
    <xf numFmtId="1" fontId="6" fillId="9" borderId="52" xfId="1" applyNumberFormat="1" applyFont="1" applyFill="1" applyBorder="1" applyAlignment="1">
      <alignment horizontal="center" vertical="center"/>
    </xf>
    <xf numFmtId="1" fontId="5" fillId="9" borderId="53" xfId="1" applyNumberFormat="1" applyFont="1" applyFill="1" applyBorder="1" applyAlignment="1">
      <alignment horizontal="center" vertical="center"/>
    </xf>
    <xf numFmtId="0" fontId="6" fillId="9" borderId="68" xfId="0" applyFont="1" applyFill="1" applyBorder="1" applyAlignment="1">
      <alignment horizontal="center"/>
    </xf>
    <xf numFmtId="0" fontId="6" fillId="9" borderId="98" xfId="0" applyFont="1" applyFill="1" applyBorder="1" applyAlignment="1">
      <alignment horizontal="center"/>
    </xf>
    <xf numFmtId="1" fontId="5" fillId="9" borderId="83" xfId="1" applyNumberFormat="1" applyFont="1" applyFill="1" applyBorder="1" applyAlignment="1">
      <alignment horizontal="center" vertical="center"/>
    </xf>
    <xf numFmtId="0" fontId="6" fillId="0" borderId="106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100" xfId="0" applyFont="1" applyFill="1" applyBorder="1" applyAlignment="1">
      <alignment horizontal="center"/>
    </xf>
    <xf numFmtId="164" fontId="6" fillId="0" borderId="74" xfId="1" applyNumberFormat="1" applyFont="1" applyFill="1" applyBorder="1" applyAlignment="1">
      <alignment horizontal="center" vertical="center"/>
    </xf>
    <xf numFmtId="1" fontId="17" fillId="0" borderId="74" xfId="1" applyNumberFormat="1" applyFont="1" applyFill="1" applyBorder="1" applyAlignment="1">
      <alignment horizontal="center" vertical="center"/>
    </xf>
    <xf numFmtId="164" fontId="6" fillId="2" borderId="99" xfId="1" applyNumberFormat="1" applyFont="1" applyFill="1" applyBorder="1" applyAlignment="1">
      <alignment horizontal="center" vertical="center"/>
    </xf>
    <xf numFmtId="0" fontId="6" fillId="2" borderId="106" xfId="0" applyFont="1" applyFill="1" applyBorder="1" applyAlignment="1">
      <alignment horizontal="center"/>
    </xf>
    <xf numFmtId="0" fontId="6" fillId="9" borderId="102" xfId="0" applyFont="1" applyFill="1" applyBorder="1" applyAlignment="1">
      <alignment horizontal="center"/>
    </xf>
    <xf numFmtId="0" fontId="6" fillId="9" borderId="103" xfId="0" applyFont="1" applyFill="1" applyBorder="1" applyAlignment="1">
      <alignment horizontal="center"/>
    </xf>
    <xf numFmtId="0" fontId="13" fillId="0" borderId="2" xfId="0" applyFont="1" applyFill="1" applyBorder="1" applyAlignment="1">
      <alignment vertical="top"/>
    </xf>
    <xf numFmtId="1" fontId="6" fillId="0" borderId="62" xfId="1" applyNumberFormat="1" applyFont="1" applyFill="1" applyBorder="1" applyAlignment="1">
      <alignment horizontal="left" vertical="center"/>
    </xf>
    <xf numFmtId="0" fontId="6" fillId="0" borderId="64" xfId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/>
    </xf>
    <xf numFmtId="0" fontId="6" fillId="0" borderId="107" xfId="1" applyFont="1" applyFill="1" applyBorder="1" applyAlignment="1">
      <alignment horizontal="left" vertical="center" wrapText="1"/>
    </xf>
    <xf numFmtId="0" fontId="6" fillId="9" borderId="61" xfId="0" applyFont="1" applyFill="1" applyBorder="1" applyAlignment="1">
      <alignment horizontal="center"/>
    </xf>
    <xf numFmtId="1" fontId="5" fillId="9" borderId="60" xfId="1" applyNumberFormat="1" applyFont="1" applyFill="1" applyBorder="1" applyAlignment="1">
      <alignment horizontal="center" vertical="center"/>
    </xf>
    <xf numFmtId="0" fontId="11" fillId="2" borderId="108" xfId="0" applyFont="1" applyFill="1" applyBorder="1" applyAlignment="1">
      <alignment horizontal="center" vertical="center"/>
    </xf>
    <xf numFmtId="0" fontId="6" fillId="0" borderId="109" xfId="0" applyFont="1" applyBorder="1" applyAlignment="1">
      <alignment horizontal="center" vertical="center"/>
    </xf>
    <xf numFmtId="1" fontId="6" fillId="0" borderId="110" xfId="1" applyNumberFormat="1" applyFont="1" applyFill="1" applyBorder="1" applyAlignment="1">
      <alignment horizontal="center" vertical="center"/>
    </xf>
    <xf numFmtId="1" fontId="5" fillId="8" borderId="111" xfId="1" applyNumberFormat="1" applyFont="1" applyFill="1" applyBorder="1" applyAlignment="1">
      <alignment horizontal="center" vertical="center"/>
    </xf>
    <xf numFmtId="0" fontId="11" fillId="9" borderId="109" xfId="0" applyFont="1" applyFill="1" applyBorder="1" applyAlignment="1">
      <alignment horizontal="center" vertical="center"/>
    </xf>
    <xf numFmtId="0" fontId="6" fillId="9" borderId="109" xfId="0" applyFont="1" applyFill="1" applyBorder="1" applyAlignment="1">
      <alignment horizontal="center" vertical="center"/>
    </xf>
    <xf numFmtId="1" fontId="6" fillId="9" borderId="110" xfId="1" applyNumberFormat="1" applyFont="1" applyFill="1" applyBorder="1" applyAlignment="1">
      <alignment horizontal="center" vertical="center"/>
    </xf>
    <xf numFmtId="1" fontId="5" fillId="9" borderId="111" xfId="1" applyNumberFormat="1" applyFont="1" applyFill="1" applyBorder="1" applyAlignment="1">
      <alignment horizontal="center" vertical="center"/>
    </xf>
    <xf numFmtId="0" fontId="6" fillId="9" borderId="109" xfId="0" applyFont="1" applyFill="1" applyBorder="1" applyAlignment="1">
      <alignment horizontal="center"/>
    </xf>
    <xf numFmtId="0" fontId="11" fillId="0" borderId="109" xfId="0" applyFont="1" applyBorder="1" applyAlignment="1">
      <alignment horizontal="center" vertical="center"/>
    </xf>
    <xf numFmtId="1" fontId="5" fillId="8" borderId="112" xfId="1" applyNumberFormat="1" applyFont="1" applyFill="1" applyBorder="1" applyAlignment="1">
      <alignment horizontal="center" vertical="center"/>
    </xf>
    <xf numFmtId="0" fontId="20" fillId="0" borderId="113" xfId="0" applyFont="1" applyFill="1" applyBorder="1"/>
    <xf numFmtId="0" fontId="6" fillId="0" borderId="114" xfId="0" applyFont="1" applyBorder="1" applyAlignment="1">
      <alignment vertical="top"/>
    </xf>
    <xf numFmtId="0" fontId="11" fillId="9" borderId="114" xfId="0" applyFont="1" applyFill="1" applyBorder="1" applyAlignment="1">
      <alignment horizontal="center" vertical="center"/>
    </xf>
    <xf numFmtId="0" fontId="6" fillId="9" borderId="114" xfId="0" applyFont="1" applyFill="1" applyBorder="1" applyAlignment="1">
      <alignment horizontal="center" vertical="center"/>
    </xf>
    <xf numFmtId="1" fontId="6" fillId="9" borderId="115" xfId="1" applyNumberFormat="1" applyFont="1" applyFill="1" applyBorder="1" applyAlignment="1">
      <alignment horizontal="center" vertical="center"/>
    </xf>
    <xf numFmtId="1" fontId="5" fillId="9" borderId="116" xfId="1" applyNumberFormat="1" applyFont="1" applyFill="1" applyBorder="1" applyAlignment="1">
      <alignment horizontal="center" vertical="center"/>
    </xf>
    <xf numFmtId="0" fontId="6" fillId="9" borderId="114" xfId="0" applyFont="1" applyFill="1" applyBorder="1" applyAlignment="1">
      <alignment horizontal="center"/>
    </xf>
    <xf numFmtId="0" fontId="6" fillId="9" borderId="117" xfId="0" applyFont="1" applyFill="1" applyBorder="1" applyAlignment="1">
      <alignment horizontal="center"/>
    </xf>
    <xf numFmtId="1" fontId="5" fillId="0" borderId="118" xfId="1" applyNumberFormat="1" applyFont="1" applyFill="1" applyBorder="1" applyAlignment="1">
      <alignment horizontal="center" vertical="center"/>
    </xf>
    <xf numFmtId="0" fontId="0" fillId="0" borderId="119" xfId="0" applyFill="1" applyBorder="1"/>
    <xf numFmtId="0" fontId="11" fillId="0" borderId="114" xfId="0" applyFont="1" applyFill="1" applyBorder="1" applyAlignment="1">
      <alignment horizontal="center" vertical="center"/>
    </xf>
    <xf numFmtId="0" fontId="6" fillId="0" borderId="114" xfId="0" applyFont="1" applyFill="1" applyBorder="1" applyAlignment="1">
      <alignment horizontal="center" vertical="center"/>
    </xf>
    <xf numFmtId="1" fontId="5" fillId="8" borderId="120" xfId="1" applyNumberFormat="1" applyFont="1" applyFill="1" applyBorder="1" applyAlignment="1">
      <alignment horizontal="center" vertical="center"/>
    </xf>
    <xf numFmtId="0" fontId="6" fillId="9" borderId="2" xfId="0" applyFont="1" applyFill="1" applyBorder="1" applyAlignment="1">
      <alignment vertical="top"/>
    </xf>
    <xf numFmtId="0" fontId="6" fillId="9" borderId="84" xfId="1" applyFont="1" applyFill="1" applyBorder="1" applyAlignment="1">
      <alignment horizontal="left" vertical="center" wrapText="1"/>
    </xf>
    <xf numFmtId="0" fontId="6" fillId="0" borderId="121" xfId="1" applyFont="1" applyFill="1" applyBorder="1" applyAlignment="1">
      <alignment horizontal="center" vertical="center" wrapText="1"/>
    </xf>
    <xf numFmtId="1" fontId="6" fillId="9" borderId="27" xfId="1" applyNumberFormat="1" applyFont="1" applyFill="1" applyBorder="1" applyAlignment="1">
      <alignment horizontal="center" vertical="center"/>
    </xf>
    <xf numFmtId="1" fontId="5" fillId="9" borderId="25" xfId="1" applyNumberFormat="1" applyFont="1" applyFill="1" applyBorder="1" applyAlignment="1">
      <alignment horizontal="center" vertical="center"/>
    </xf>
    <xf numFmtId="0" fontId="5" fillId="0" borderId="122" xfId="1" applyFont="1" applyBorder="1"/>
    <xf numFmtId="164" fontId="5" fillId="0" borderId="122" xfId="1" applyNumberFormat="1" applyFont="1" applyBorder="1" applyAlignment="1">
      <alignment horizontal="left"/>
    </xf>
    <xf numFmtId="0" fontId="5" fillId="0" borderId="123" xfId="1" applyFont="1" applyBorder="1"/>
    <xf numFmtId="2" fontId="5" fillId="0" borderId="124" xfId="1" applyNumberFormat="1" applyFont="1" applyFill="1" applyBorder="1" applyAlignment="1">
      <alignment horizontal="center" vertical="center"/>
    </xf>
    <xf numFmtId="2" fontId="5" fillId="0" borderId="125" xfId="1" applyNumberFormat="1" applyFont="1" applyBorder="1" applyAlignment="1">
      <alignment horizontal="center"/>
    </xf>
    <xf numFmtId="2" fontId="5" fillId="0" borderId="126" xfId="1" applyNumberFormat="1" applyFont="1" applyBorder="1" applyAlignment="1">
      <alignment horizontal="center"/>
    </xf>
    <xf numFmtId="2" fontId="5" fillId="0" borderId="0" xfId="1" applyNumberFormat="1" applyFont="1" applyFill="1" applyBorder="1" applyAlignment="1">
      <alignment horizontal="center" vertical="center" wrapText="1"/>
    </xf>
    <xf numFmtId="0" fontId="13" fillId="0" borderId="127" xfId="0" applyFont="1" applyBorder="1" applyAlignment="1">
      <alignment vertical="top"/>
    </xf>
    <xf numFmtId="0" fontId="11" fillId="0" borderId="128" xfId="0" applyFont="1" applyFill="1" applyBorder="1" applyAlignment="1">
      <alignment horizontal="center" vertical="center"/>
    </xf>
    <xf numFmtId="0" fontId="11" fillId="0" borderId="128" xfId="0" applyFont="1" applyBorder="1" applyAlignment="1">
      <alignment horizontal="center" vertical="center"/>
    </xf>
    <xf numFmtId="0" fontId="13" fillId="0" borderId="127" xfId="0" applyFont="1" applyFill="1" applyBorder="1" applyAlignment="1">
      <alignment vertical="top"/>
    </xf>
    <xf numFmtId="0" fontId="11" fillId="9" borderId="128" xfId="0" applyFont="1" applyFill="1" applyBorder="1" applyAlignment="1">
      <alignment horizontal="center" vertical="center"/>
    </xf>
    <xf numFmtId="0" fontId="13" fillId="0" borderId="129" xfId="0" applyFont="1" applyBorder="1" applyAlignment="1">
      <alignment vertical="top"/>
    </xf>
    <xf numFmtId="0" fontId="11" fillId="9" borderId="130" xfId="0" applyFont="1" applyFill="1" applyBorder="1" applyAlignment="1">
      <alignment horizontal="center" vertical="center"/>
    </xf>
    <xf numFmtId="0" fontId="0" fillId="0" borderId="127" xfId="0" applyBorder="1"/>
    <xf numFmtId="0" fontId="0" fillId="0" borderId="131" xfId="0" applyBorder="1"/>
    <xf numFmtId="0" fontId="0" fillId="0" borderId="2" xfId="0" applyBorder="1"/>
    <xf numFmtId="0" fontId="13" fillId="10" borderId="2" xfId="0" applyFont="1" applyFill="1" applyBorder="1" applyAlignment="1">
      <alignment vertical="top"/>
    </xf>
    <xf numFmtId="0" fontId="13" fillId="10" borderId="127" xfId="0" applyFont="1" applyFill="1" applyBorder="1" applyAlignment="1">
      <alignment vertical="top"/>
    </xf>
    <xf numFmtId="0" fontId="13" fillId="10" borderId="131" xfId="0" applyFont="1" applyFill="1" applyBorder="1" applyAlignment="1">
      <alignment vertical="top"/>
    </xf>
    <xf numFmtId="0" fontId="13" fillId="11" borderId="2" xfId="0" applyFont="1" applyFill="1" applyBorder="1" applyAlignment="1">
      <alignment vertical="top"/>
    </xf>
    <xf numFmtId="0" fontId="0" fillId="0" borderId="132" xfId="0" applyBorder="1"/>
    <xf numFmtId="0" fontId="13" fillId="10" borderId="2" xfId="0" applyFont="1" applyFill="1" applyBorder="1"/>
    <xf numFmtId="0" fontId="13" fillId="11" borderId="2" xfId="0" applyFont="1" applyFill="1" applyBorder="1"/>
    <xf numFmtId="0" fontId="13" fillId="9" borderId="2" xfId="0" applyFont="1" applyFill="1" applyBorder="1" applyAlignment="1">
      <alignment vertical="top"/>
    </xf>
    <xf numFmtId="0" fontId="13" fillId="9" borderId="127" xfId="0" applyFont="1" applyFill="1" applyBorder="1" applyAlignment="1">
      <alignment vertical="top"/>
    </xf>
    <xf numFmtId="0" fontId="6" fillId="9" borderId="44" xfId="0" applyFont="1" applyFill="1" applyBorder="1" applyAlignment="1">
      <alignment horizontal="center"/>
    </xf>
    <xf numFmtId="1" fontId="5" fillId="9" borderId="26" xfId="1" applyNumberFormat="1" applyFont="1" applyFill="1" applyBorder="1" applyAlignment="1">
      <alignment horizontal="center" vertical="center"/>
    </xf>
    <xf numFmtId="0" fontId="6" fillId="9" borderId="49" xfId="1" applyFont="1" applyFill="1" applyBorder="1" applyAlignment="1">
      <alignment horizontal="left" vertical="center" wrapText="1"/>
    </xf>
    <xf numFmtId="0" fontId="6" fillId="9" borderId="45" xfId="1" applyFont="1" applyFill="1" applyBorder="1" applyAlignment="1">
      <alignment horizontal="center" vertical="center" wrapText="1"/>
    </xf>
    <xf numFmtId="0" fontId="6" fillId="9" borderId="57" xfId="1" applyFont="1" applyFill="1" applyBorder="1" applyAlignment="1">
      <alignment horizontal="left" vertical="center" wrapText="1"/>
    </xf>
    <xf numFmtId="0" fontId="6" fillId="9" borderId="58" xfId="1" applyFont="1" applyFill="1" applyBorder="1" applyAlignment="1">
      <alignment horizontal="center" vertical="center" wrapText="1"/>
    </xf>
    <xf numFmtId="14" fontId="6" fillId="9" borderId="33" xfId="1" applyNumberFormat="1" applyFont="1" applyFill="1" applyBorder="1" applyAlignment="1">
      <alignment horizontal="left" vertical="center" wrapText="1"/>
    </xf>
    <xf numFmtId="0" fontId="6" fillId="9" borderId="107" xfId="1" applyFont="1" applyFill="1" applyBorder="1" applyAlignment="1">
      <alignment horizontal="left" vertical="center" wrapText="1"/>
    </xf>
    <xf numFmtId="14" fontId="0" fillId="9" borderId="101" xfId="0" applyNumberFormat="1" applyFill="1" applyBorder="1"/>
    <xf numFmtId="1" fontId="5" fillId="8" borderId="134" xfId="1" applyNumberFormat="1" applyFont="1" applyFill="1" applyBorder="1" applyAlignment="1">
      <alignment horizontal="center" vertical="center"/>
    </xf>
    <xf numFmtId="1" fontId="5" fillId="8" borderId="135" xfId="1" applyNumberFormat="1" applyFont="1" applyFill="1" applyBorder="1" applyAlignment="1">
      <alignment horizontal="center" vertical="center"/>
    </xf>
    <xf numFmtId="1" fontId="5" fillId="0" borderId="133" xfId="1" applyNumberFormat="1" applyFont="1" applyFill="1" applyBorder="1" applyAlignment="1">
      <alignment horizontal="center" vertical="center"/>
    </xf>
    <xf numFmtId="0" fontId="5" fillId="0" borderId="48" xfId="1" applyFont="1" applyFill="1" applyBorder="1" applyAlignment="1">
      <alignment vertical="center"/>
    </xf>
  </cellXfs>
  <cellStyles count="2">
    <cellStyle name="Excel Built-in Normal" xfId="1" xr:uid="{00000000-0005-0000-0000-000000000000}"/>
    <cellStyle name="Normal" xfId="0" builtinId="0"/>
  </cellStyles>
  <dxfs count="68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FFCCFF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>
    <pageSetUpPr fitToPage="1"/>
  </sheetPr>
  <dimension ref="A1:AC67"/>
  <sheetViews>
    <sheetView tabSelected="1" topLeftCell="A21" zoomScale="80" zoomScaleNormal="80" workbookViewId="0">
      <selection activeCell="AE40" sqref="AE40"/>
    </sheetView>
  </sheetViews>
  <sheetFormatPr defaultRowHeight="14.25" x14ac:dyDescent="0.45"/>
  <cols>
    <col min="1" max="1" width="7.1171875" style="122" customWidth="1"/>
    <col min="2" max="2" width="18.234375" customWidth="1"/>
    <col min="3" max="3" width="18.3515625" bestFit="1" customWidth="1"/>
    <col min="4" max="15" width="7.1171875" hidden="1" customWidth="1"/>
    <col min="16" max="16" width="9.46875" hidden="1" customWidth="1"/>
    <col min="17" max="17" width="9" hidden="1" customWidth="1"/>
    <col min="18" max="19" width="7.1171875" customWidth="1"/>
    <col min="20" max="20" width="7.1171875" hidden="1" customWidth="1"/>
    <col min="21" max="21" width="7.1171875" customWidth="1"/>
    <col min="22" max="26" width="7.1171875" hidden="1" customWidth="1"/>
    <col min="27" max="27" width="9.64453125" hidden="1" customWidth="1"/>
    <col min="28" max="28" width="39.64453125" hidden="1" customWidth="1"/>
    <col min="29" max="29" width="14.76171875" hidden="1" customWidth="1"/>
  </cols>
  <sheetData>
    <row r="1" spans="1:29" ht="15.75" customHeight="1" thickTop="1" thickBot="1" x14ac:dyDescent="0.45">
      <c r="A1" s="52" t="s">
        <v>67</v>
      </c>
      <c r="B1" s="5"/>
      <c r="C1" s="5"/>
      <c r="D1" s="1"/>
      <c r="E1" s="1"/>
      <c r="F1" s="1"/>
      <c r="G1" s="2"/>
      <c r="H1" s="53"/>
      <c r="I1" s="53"/>
      <c r="J1" s="53"/>
      <c r="K1" s="53"/>
      <c r="L1" s="53"/>
      <c r="M1" s="53"/>
      <c r="N1" s="53"/>
      <c r="O1" s="4"/>
      <c r="P1" s="3"/>
      <c r="Q1" s="4"/>
      <c r="R1" s="5"/>
      <c r="S1" s="5"/>
      <c r="T1" s="5"/>
      <c r="U1" s="6"/>
      <c r="V1" s="7"/>
      <c r="W1" s="7"/>
      <c r="X1" s="7"/>
      <c r="Y1" s="7"/>
      <c r="Z1" s="8"/>
      <c r="AA1" s="8"/>
      <c r="AB1" s="54"/>
      <c r="AC1" s="55"/>
    </row>
    <row r="2" spans="1:29" ht="15.75" customHeight="1" thickTop="1" x14ac:dyDescent="0.4">
      <c r="A2" s="56"/>
      <c r="B2" s="57"/>
      <c r="C2" s="9" t="s">
        <v>8</v>
      </c>
      <c r="D2" s="310" t="s">
        <v>23</v>
      </c>
      <c r="E2" s="11"/>
      <c r="F2" s="11"/>
      <c r="G2" s="12"/>
      <c r="H2" s="10" t="s">
        <v>24</v>
      </c>
      <c r="I2" s="11"/>
      <c r="J2" s="11"/>
      <c r="K2" s="16"/>
      <c r="L2" s="13" t="s">
        <v>25</v>
      </c>
      <c r="M2" s="15"/>
      <c r="N2" s="15"/>
      <c r="O2" s="58"/>
      <c r="P2" s="15" t="s">
        <v>26</v>
      </c>
      <c r="Q2" s="16"/>
      <c r="R2" s="15" t="s">
        <v>27</v>
      </c>
      <c r="S2" s="15"/>
      <c r="T2" s="15"/>
      <c r="U2" s="17"/>
      <c r="V2" s="15" t="s">
        <v>28</v>
      </c>
      <c r="W2" s="15"/>
      <c r="X2" s="15"/>
      <c r="Y2" s="15"/>
      <c r="Z2" s="14"/>
      <c r="AA2" s="59" t="s">
        <v>9</v>
      </c>
      <c r="AB2" s="60" t="s">
        <v>10</v>
      </c>
      <c r="AC2" s="61" t="s">
        <v>29</v>
      </c>
    </row>
    <row r="3" spans="1:29" ht="15.75" customHeight="1" thickBot="1" x14ac:dyDescent="0.45">
      <c r="A3" s="46"/>
      <c r="B3" s="62"/>
      <c r="C3" s="18" t="s">
        <v>30</v>
      </c>
      <c r="D3" s="164" t="s">
        <v>31</v>
      </c>
      <c r="E3" s="20"/>
      <c r="F3" s="20"/>
      <c r="G3" s="63" t="s">
        <v>32</v>
      </c>
      <c r="H3" s="19" t="s">
        <v>33</v>
      </c>
      <c r="I3" s="20"/>
      <c r="J3" s="20"/>
      <c r="K3" s="21" t="s">
        <v>34</v>
      </c>
      <c r="L3" s="22" t="s">
        <v>35</v>
      </c>
      <c r="M3" s="64"/>
      <c r="N3" s="64"/>
      <c r="O3" s="21" t="s">
        <v>36</v>
      </c>
      <c r="P3" s="23" t="s">
        <v>37</v>
      </c>
      <c r="Q3" s="21" t="s">
        <v>38</v>
      </c>
      <c r="R3" s="24" t="s">
        <v>39</v>
      </c>
      <c r="S3" s="23"/>
      <c r="T3" s="23"/>
      <c r="U3" s="21" t="s">
        <v>40</v>
      </c>
      <c r="V3" s="25" t="s">
        <v>41</v>
      </c>
      <c r="W3" s="25"/>
      <c r="X3" s="26"/>
      <c r="Y3" s="26"/>
      <c r="Z3" s="65" t="s">
        <v>11</v>
      </c>
      <c r="AA3" s="66"/>
      <c r="AB3" s="67"/>
      <c r="AC3" s="68"/>
    </row>
    <row r="4" spans="1:29" ht="15.75" customHeight="1" thickBot="1" x14ac:dyDescent="0.45">
      <c r="A4" s="69"/>
      <c r="B4" s="70"/>
      <c r="C4" s="27" t="s">
        <v>0</v>
      </c>
      <c r="D4" s="28" t="s">
        <v>115</v>
      </c>
      <c r="E4" s="28"/>
      <c r="F4" s="28"/>
      <c r="G4" s="29"/>
      <c r="H4" s="71" t="s">
        <v>43</v>
      </c>
      <c r="I4" s="28"/>
      <c r="J4" s="28"/>
      <c r="K4" s="31"/>
      <c r="L4" s="72" t="s">
        <v>42</v>
      </c>
      <c r="M4" s="33"/>
      <c r="N4" s="33"/>
      <c r="O4" s="73"/>
      <c r="P4" s="72" t="s">
        <v>1</v>
      </c>
      <c r="Q4" s="31"/>
      <c r="R4" s="30" t="s">
        <v>115</v>
      </c>
      <c r="S4" s="30"/>
      <c r="T4" s="30"/>
      <c r="U4" s="32"/>
      <c r="V4" s="30" t="s">
        <v>12</v>
      </c>
      <c r="W4" s="30"/>
      <c r="X4" s="30"/>
      <c r="Y4" s="30"/>
      <c r="Z4" s="30"/>
      <c r="AA4" s="74"/>
      <c r="AB4" s="75" t="s">
        <v>44</v>
      </c>
      <c r="AC4" s="76"/>
    </row>
    <row r="5" spans="1:29" ht="15.75" customHeight="1" thickBot="1" x14ac:dyDescent="0.45">
      <c r="A5" s="69"/>
      <c r="B5" s="70"/>
      <c r="C5" s="309" t="s">
        <v>2</v>
      </c>
      <c r="D5" s="313">
        <v>0.5</v>
      </c>
      <c r="E5" s="35">
        <v>0.5</v>
      </c>
      <c r="F5" s="35" t="s">
        <v>13</v>
      </c>
      <c r="G5" s="36">
        <v>1</v>
      </c>
      <c r="H5" s="34">
        <v>0.5</v>
      </c>
      <c r="I5" s="35">
        <v>0.5</v>
      </c>
      <c r="J5" s="35" t="s">
        <v>13</v>
      </c>
      <c r="K5" s="77">
        <v>1</v>
      </c>
      <c r="L5" s="34">
        <v>0.5</v>
      </c>
      <c r="M5" s="34">
        <v>0.5</v>
      </c>
      <c r="N5" s="35" t="s">
        <v>13</v>
      </c>
      <c r="O5" s="36">
        <v>1</v>
      </c>
      <c r="P5" s="34">
        <v>1</v>
      </c>
      <c r="Q5" s="36">
        <v>1</v>
      </c>
      <c r="R5" s="34">
        <v>0.5</v>
      </c>
      <c r="S5" s="35">
        <v>0.5</v>
      </c>
      <c r="T5" s="35" t="s">
        <v>13</v>
      </c>
      <c r="U5" s="36">
        <v>1</v>
      </c>
      <c r="V5" s="34">
        <v>0.2</v>
      </c>
      <c r="W5" s="34">
        <v>0.4</v>
      </c>
      <c r="X5" s="34">
        <v>0.4</v>
      </c>
      <c r="Y5" s="35" t="s">
        <v>13</v>
      </c>
      <c r="Z5" s="78" t="s">
        <v>14</v>
      </c>
      <c r="AA5" s="79"/>
      <c r="AB5" s="75" t="s">
        <v>45</v>
      </c>
      <c r="AC5" s="76"/>
    </row>
    <row r="6" spans="1:29" ht="15.75" customHeight="1" thickBot="1" x14ac:dyDescent="0.45">
      <c r="A6" s="69"/>
      <c r="B6" s="80"/>
      <c r="C6" s="311" t="s">
        <v>15</v>
      </c>
      <c r="D6" s="314">
        <v>10</v>
      </c>
      <c r="E6" s="37">
        <v>10</v>
      </c>
      <c r="F6" s="37"/>
      <c r="G6" s="39">
        <f>SUM(D6+E6)</f>
        <v>20</v>
      </c>
      <c r="H6" s="38">
        <v>10</v>
      </c>
      <c r="I6" s="37">
        <v>10</v>
      </c>
      <c r="J6" s="37"/>
      <c r="K6" s="81">
        <f>SUM(H6+I6)</f>
        <v>20</v>
      </c>
      <c r="L6" s="38">
        <v>10</v>
      </c>
      <c r="M6" s="38">
        <v>10</v>
      </c>
      <c r="N6" s="37"/>
      <c r="O6" s="40">
        <f>SUM(L6+M6)</f>
        <v>20</v>
      </c>
      <c r="P6" s="38">
        <v>20</v>
      </c>
      <c r="Q6" s="39">
        <v>20</v>
      </c>
      <c r="R6" s="38">
        <v>10</v>
      </c>
      <c r="S6" s="37">
        <v>10</v>
      </c>
      <c r="T6" s="37"/>
      <c r="U6" s="81">
        <v>20</v>
      </c>
      <c r="V6" s="41">
        <v>4</v>
      </c>
      <c r="W6" s="41">
        <v>8</v>
      </c>
      <c r="X6" s="41">
        <v>8</v>
      </c>
      <c r="Y6" s="37"/>
      <c r="Z6" s="82">
        <f>SUM(V6+X6)</f>
        <v>12</v>
      </c>
      <c r="AA6" s="83"/>
      <c r="AB6" s="75"/>
      <c r="AC6" s="84"/>
    </row>
    <row r="7" spans="1:29" ht="15.75" customHeight="1" thickBot="1" x14ac:dyDescent="0.35">
      <c r="A7" s="85"/>
      <c r="B7" s="86"/>
      <c r="C7" s="312"/>
      <c r="D7" s="315" t="s">
        <v>21</v>
      </c>
      <c r="E7" s="42" t="s">
        <v>19</v>
      </c>
      <c r="F7" s="42"/>
      <c r="G7" s="44" t="s">
        <v>18</v>
      </c>
      <c r="H7" s="42" t="s">
        <v>16</v>
      </c>
      <c r="I7" s="42" t="s">
        <v>17</v>
      </c>
      <c r="J7" s="42"/>
      <c r="K7" s="43" t="s">
        <v>18</v>
      </c>
      <c r="L7" s="42" t="s">
        <v>16</v>
      </c>
      <c r="M7" s="42" t="s">
        <v>17</v>
      </c>
      <c r="N7" s="42"/>
      <c r="O7" s="43" t="s">
        <v>18</v>
      </c>
      <c r="P7" s="42" t="s">
        <v>20</v>
      </c>
      <c r="Q7" s="44" t="s">
        <v>46</v>
      </c>
      <c r="R7" s="42" t="s">
        <v>47</v>
      </c>
      <c r="S7" s="42" t="s">
        <v>22</v>
      </c>
      <c r="T7" s="42"/>
      <c r="U7" s="43" t="s">
        <v>48</v>
      </c>
      <c r="V7" s="45" t="s">
        <v>49</v>
      </c>
      <c r="W7" s="45" t="s">
        <v>50</v>
      </c>
      <c r="X7" s="45" t="s">
        <v>51</v>
      </c>
      <c r="Y7" s="42"/>
      <c r="Z7" s="87" t="s">
        <v>46</v>
      </c>
      <c r="AA7" s="88"/>
      <c r="AB7" s="89"/>
      <c r="AC7" s="90"/>
    </row>
    <row r="8" spans="1:29" ht="15.75" customHeight="1" thickBot="1" x14ac:dyDescent="0.4">
      <c r="A8" s="46"/>
      <c r="B8" s="47" t="s">
        <v>52</v>
      </c>
      <c r="C8" s="47"/>
      <c r="D8" s="91"/>
      <c r="E8" s="91"/>
      <c r="F8" s="91"/>
      <c r="G8" s="92"/>
      <c r="H8" s="91"/>
      <c r="I8" s="91"/>
      <c r="J8" s="91"/>
      <c r="K8" s="92"/>
      <c r="L8" s="91"/>
      <c r="M8" s="91"/>
      <c r="N8" s="91"/>
      <c r="O8" s="92"/>
      <c r="P8" s="91"/>
      <c r="Q8" s="92"/>
      <c r="R8" s="91"/>
      <c r="S8" s="91"/>
      <c r="T8" s="91"/>
      <c r="U8" s="92"/>
      <c r="V8" s="91"/>
      <c r="W8" s="91"/>
      <c r="X8" s="91"/>
      <c r="Y8" s="91"/>
      <c r="Z8" s="92"/>
      <c r="AA8" s="92"/>
      <c r="AB8" s="93"/>
      <c r="AC8" s="94"/>
    </row>
    <row r="9" spans="1:29" ht="15.75" customHeight="1" x14ac:dyDescent="0.35">
      <c r="A9" s="46">
        <v>1</v>
      </c>
      <c r="B9" s="101" t="s">
        <v>166</v>
      </c>
      <c r="C9" s="316" t="s">
        <v>170</v>
      </c>
      <c r="D9" s="317"/>
      <c r="E9" s="102"/>
      <c r="F9" s="97"/>
      <c r="G9" s="98"/>
      <c r="H9" s="131"/>
      <c r="I9" s="102"/>
      <c r="J9" s="97"/>
      <c r="K9" s="98"/>
      <c r="L9" s="131"/>
      <c r="M9" s="102"/>
      <c r="N9" s="97"/>
      <c r="O9" s="98"/>
      <c r="P9" s="100"/>
      <c r="Q9" s="98"/>
      <c r="R9" s="99">
        <v>18</v>
      </c>
      <c r="S9" s="105">
        <v>75</v>
      </c>
      <c r="T9" s="97"/>
      <c r="U9" s="98">
        <f t="shared" ref="U9:U15" si="0">AVERAGE(R9:S9)</f>
        <v>46.5</v>
      </c>
      <c r="V9" s="95"/>
      <c r="W9" s="99"/>
      <c r="X9" s="105"/>
      <c r="Y9" s="97"/>
      <c r="Z9" s="98"/>
      <c r="AA9" s="50"/>
      <c r="AB9" s="103"/>
      <c r="AC9" s="104"/>
    </row>
    <row r="10" spans="1:29" ht="15.75" customHeight="1" x14ac:dyDescent="0.35">
      <c r="A10" s="46">
        <v>2</v>
      </c>
      <c r="B10" s="333" t="s">
        <v>60</v>
      </c>
      <c r="C10" s="334" t="s">
        <v>128</v>
      </c>
      <c r="D10" s="320"/>
      <c r="E10" s="141"/>
      <c r="F10" s="307"/>
      <c r="G10" s="308"/>
      <c r="H10" s="140"/>
      <c r="I10" s="141"/>
      <c r="J10" s="307"/>
      <c r="K10" s="308"/>
      <c r="L10" s="140"/>
      <c r="M10" s="141"/>
      <c r="N10" s="307"/>
      <c r="O10" s="308"/>
      <c r="P10" s="335"/>
      <c r="Q10" s="308"/>
      <c r="R10" s="140"/>
      <c r="S10" s="141"/>
      <c r="T10" s="307"/>
      <c r="U10" s="308"/>
      <c r="V10" s="140"/>
      <c r="W10" s="140"/>
      <c r="X10" s="141"/>
      <c r="Y10" s="307"/>
      <c r="Z10" s="308"/>
      <c r="AA10" s="336"/>
      <c r="AB10" s="341" t="s">
        <v>177</v>
      </c>
      <c r="AC10" s="338"/>
    </row>
    <row r="11" spans="1:29" ht="15.75" customHeight="1" x14ac:dyDescent="0.35">
      <c r="A11" s="46">
        <v>3</v>
      </c>
      <c r="B11" s="101" t="s">
        <v>123</v>
      </c>
      <c r="C11" s="316" t="s">
        <v>152</v>
      </c>
      <c r="D11" s="317"/>
      <c r="E11" s="102"/>
      <c r="F11" s="224"/>
      <c r="G11" s="225"/>
      <c r="H11" s="131"/>
      <c r="I11" s="102"/>
      <c r="J11" s="224"/>
      <c r="K11" s="225"/>
      <c r="L11" s="131"/>
      <c r="M11" s="102"/>
      <c r="N11" s="224"/>
      <c r="O11" s="225"/>
      <c r="P11" s="226"/>
      <c r="Q11" s="225"/>
      <c r="R11" s="99">
        <v>86</v>
      </c>
      <c r="S11" s="105">
        <v>94</v>
      </c>
      <c r="T11" s="224"/>
      <c r="U11" s="225">
        <f t="shared" si="0"/>
        <v>90</v>
      </c>
      <c r="V11" s="95"/>
      <c r="W11" s="99"/>
      <c r="X11" s="105"/>
      <c r="Y11" s="224"/>
      <c r="Z11" s="225"/>
      <c r="AA11" s="228"/>
      <c r="AB11" s="134"/>
      <c r="AC11" s="130"/>
    </row>
    <row r="12" spans="1:29" ht="15.75" customHeight="1" x14ac:dyDescent="0.35">
      <c r="A12" s="46">
        <v>4</v>
      </c>
      <c r="B12" s="101" t="s">
        <v>162</v>
      </c>
      <c r="C12" s="316" t="s">
        <v>163</v>
      </c>
      <c r="D12" s="317"/>
      <c r="E12" s="102"/>
      <c r="F12" s="224"/>
      <c r="G12" s="225"/>
      <c r="H12" s="131"/>
      <c r="I12" s="102"/>
      <c r="J12" s="224"/>
      <c r="K12" s="225"/>
      <c r="L12" s="131"/>
      <c r="M12" s="102"/>
      <c r="N12" s="224"/>
      <c r="O12" s="225"/>
      <c r="P12" s="226"/>
      <c r="Q12" s="225"/>
      <c r="R12" s="99">
        <v>12</v>
      </c>
      <c r="S12" s="105">
        <v>60</v>
      </c>
      <c r="T12" s="224"/>
      <c r="U12" s="225">
        <f t="shared" si="0"/>
        <v>36</v>
      </c>
      <c r="V12" s="95"/>
      <c r="W12" s="99"/>
      <c r="X12" s="105"/>
      <c r="Y12" s="224"/>
      <c r="Z12" s="225"/>
      <c r="AA12" s="228"/>
      <c r="AB12" s="134"/>
      <c r="AC12" s="130"/>
    </row>
    <row r="13" spans="1:29" ht="15.75" customHeight="1" x14ac:dyDescent="0.35">
      <c r="A13" s="46">
        <v>5</v>
      </c>
      <c r="B13" s="101" t="s">
        <v>150</v>
      </c>
      <c r="C13" s="316" t="s">
        <v>151</v>
      </c>
      <c r="D13" s="317"/>
      <c r="E13" s="102"/>
      <c r="F13" s="224"/>
      <c r="G13" s="225"/>
      <c r="H13" s="131"/>
      <c r="I13" s="102"/>
      <c r="J13" s="224"/>
      <c r="K13" s="225"/>
      <c r="L13" s="131"/>
      <c r="M13" s="102"/>
      <c r="N13" s="224"/>
      <c r="O13" s="225"/>
      <c r="P13" s="226"/>
      <c r="Q13" s="225"/>
      <c r="R13" s="99">
        <v>87</v>
      </c>
      <c r="S13" s="105">
        <v>85</v>
      </c>
      <c r="T13" s="224"/>
      <c r="U13" s="225">
        <f t="shared" si="0"/>
        <v>86</v>
      </c>
      <c r="V13" s="95"/>
      <c r="W13" s="99"/>
      <c r="X13" s="105"/>
      <c r="Y13" s="224"/>
      <c r="Z13" s="225"/>
      <c r="AA13" s="228"/>
      <c r="AB13" s="134"/>
      <c r="AC13" s="130"/>
    </row>
    <row r="14" spans="1:29" ht="15.75" customHeight="1" x14ac:dyDescent="0.35">
      <c r="A14" s="46">
        <v>6</v>
      </c>
      <c r="B14" s="333" t="s">
        <v>60</v>
      </c>
      <c r="C14" s="334" t="s">
        <v>155</v>
      </c>
      <c r="D14" s="320"/>
      <c r="E14" s="141"/>
      <c r="F14" s="233"/>
      <c r="G14" s="232"/>
      <c r="H14" s="140"/>
      <c r="I14" s="141"/>
      <c r="J14" s="233"/>
      <c r="K14" s="232"/>
      <c r="L14" s="140"/>
      <c r="M14" s="141"/>
      <c r="N14" s="233"/>
      <c r="O14" s="232"/>
      <c r="P14" s="261"/>
      <c r="Q14" s="232"/>
      <c r="R14" s="140"/>
      <c r="S14" s="141"/>
      <c r="T14" s="233"/>
      <c r="U14" s="232"/>
      <c r="V14" s="140"/>
      <c r="W14" s="140"/>
      <c r="X14" s="141"/>
      <c r="Y14" s="233"/>
      <c r="Z14" s="232"/>
      <c r="AA14" s="263"/>
      <c r="AB14" s="339" t="s">
        <v>176</v>
      </c>
      <c r="AC14" s="340"/>
    </row>
    <row r="15" spans="1:29" ht="15.75" customHeight="1" x14ac:dyDescent="0.35">
      <c r="A15" s="46">
        <v>7</v>
      </c>
      <c r="B15" s="101" t="s">
        <v>160</v>
      </c>
      <c r="C15" s="316" t="s">
        <v>161</v>
      </c>
      <c r="D15" s="317"/>
      <c r="E15" s="102"/>
      <c r="F15" s="224"/>
      <c r="G15" s="225"/>
      <c r="H15" s="131"/>
      <c r="I15" s="102"/>
      <c r="J15" s="224"/>
      <c r="K15" s="225"/>
      <c r="L15" s="131"/>
      <c r="M15" s="102"/>
      <c r="N15" s="224"/>
      <c r="O15" s="225"/>
      <c r="P15" s="226"/>
      <c r="Q15" s="225"/>
      <c r="R15" s="99">
        <v>38</v>
      </c>
      <c r="S15" s="105">
        <v>63</v>
      </c>
      <c r="T15" s="224"/>
      <c r="U15" s="225">
        <f t="shared" si="0"/>
        <v>50.5</v>
      </c>
      <c r="V15" s="95"/>
      <c r="W15" s="99"/>
      <c r="X15" s="105"/>
      <c r="Y15" s="224"/>
      <c r="Z15" s="225"/>
      <c r="AA15" s="228"/>
      <c r="AB15" s="134"/>
      <c r="AC15" s="130"/>
    </row>
    <row r="16" spans="1:29" ht="15.75" customHeight="1" thickBot="1" x14ac:dyDescent="0.4">
      <c r="A16" s="46">
        <v>8</v>
      </c>
      <c r="B16" s="101" t="s">
        <v>74</v>
      </c>
      <c r="C16" s="316" t="s">
        <v>75</v>
      </c>
      <c r="D16" s="318">
        <v>0</v>
      </c>
      <c r="E16" s="102">
        <v>0</v>
      </c>
      <c r="F16" s="132"/>
      <c r="G16" s="133">
        <f>AVERAGE(D16:E16)</f>
        <v>0</v>
      </c>
      <c r="H16" s="99">
        <v>0</v>
      </c>
      <c r="I16" s="96">
        <v>0</v>
      </c>
      <c r="J16" s="132"/>
      <c r="K16" s="133">
        <f>AVERAGE(H16:I16)</f>
        <v>0</v>
      </c>
      <c r="L16" s="95">
        <v>0</v>
      </c>
      <c r="M16" s="265">
        <v>0</v>
      </c>
      <c r="N16" s="132"/>
      <c r="O16" s="133">
        <f>AVERAGE(L16:M16)</f>
        <v>0</v>
      </c>
      <c r="P16" s="278">
        <v>43</v>
      </c>
      <c r="Q16" s="279">
        <v>43</v>
      </c>
      <c r="R16" s="95">
        <v>53</v>
      </c>
      <c r="S16" s="96">
        <v>61</v>
      </c>
      <c r="T16" s="132"/>
      <c r="U16" s="98">
        <f>AVERAGE(R16:S16)</f>
        <v>57</v>
      </c>
      <c r="V16" s="95">
        <v>0</v>
      </c>
      <c r="W16" s="95">
        <v>0</v>
      </c>
      <c r="X16" s="96">
        <v>0</v>
      </c>
      <c r="Y16" s="132"/>
      <c r="Z16" s="133">
        <f>SUM((V16*0.2)+(W16*0.4)+(X16*0.4))</f>
        <v>0</v>
      </c>
      <c r="AA16" s="129" t="s">
        <v>66</v>
      </c>
      <c r="AB16" s="134"/>
      <c r="AC16" s="130"/>
    </row>
    <row r="17" spans="1:29" ht="15.75" customHeight="1" thickBot="1" x14ac:dyDescent="0.4">
      <c r="A17" s="46"/>
      <c r="B17" s="47" t="s">
        <v>136</v>
      </c>
      <c r="C17" s="47"/>
      <c r="D17" s="253"/>
      <c r="E17" s="253"/>
      <c r="F17" s="91"/>
      <c r="G17" s="107"/>
      <c r="H17" s="108"/>
      <c r="I17" s="91"/>
      <c r="J17" s="91"/>
      <c r="K17" s="107"/>
      <c r="L17" s="253"/>
      <c r="M17" s="253"/>
      <c r="N17" s="91"/>
      <c r="O17" s="107"/>
      <c r="P17" s="91"/>
      <c r="Q17" s="107"/>
      <c r="R17" s="91"/>
      <c r="S17" s="91"/>
      <c r="T17" s="91"/>
      <c r="U17" s="107"/>
      <c r="V17" s="91"/>
      <c r="W17" s="91"/>
      <c r="X17" s="91"/>
      <c r="Y17" s="91"/>
      <c r="Z17" s="107"/>
      <c r="AA17" s="92"/>
      <c r="AB17" s="93"/>
      <c r="AC17" s="94"/>
    </row>
    <row r="18" spans="1:29" ht="15.75" customHeight="1" x14ac:dyDescent="0.35">
      <c r="A18" s="46">
        <v>9</v>
      </c>
      <c r="B18" s="101" t="s">
        <v>55</v>
      </c>
      <c r="C18" s="316" t="s">
        <v>131</v>
      </c>
      <c r="D18" s="317"/>
      <c r="E18" s="102"/>
      <c r="F18" s="97"/>
      <c r="G18" s="98"/>
      <c r="H18" s="131"/>
      <c r="I18" s="102"/>
      <c r="J18" s="97"/>
      <c r="K18" s="98"/>
      <c r="L18" s="131"/>
      <c r="M18" s="102"/>
      <c r="N18" s="97"/>
      <c r="O18" s="98"/>
      <c r="P18" s="100"/>
      <c r="Q18" s="98"/>
      <c r="R18" s="131">
        <v>66</v>
      </c>
      <c r="S18" s="102">
        <v>69</v>
      </c>
      <c r="T18" s="97"/>
      <c r="U18" s="98">
        <f t="shared" ref="U18:U39" si="1">AVERAGE(R18:S18)</f>
        <v>67.5</v>
      </c>
      <c r="V18" s="131"/>
      <c r="W18" s="131"/>
      <c r="X18" s="102"/>
      <c r="Y18" s="97"/>
      <c r="Z18" s="98"/>
      <c r="AA18" s="50"/>
      <c r="AB18" s="125"/>
      <c r="AC18" s="135"/>
    </row>
    <row r="19" spans="1:29" ht="15.75" customHeight="1" x14ac:dyDescent="0.35">
      <c r="A19" s="46">
        <v>10</v>
      </c>
      <c r="B19" s="101" t="s">
        <v>148</v>
      </c>
      <c r="C19" s="316" t="s">
        <v>149</v>
      </c>
      <c r="D19" s="317"/>
      <c r="E19" s="102"/>
      <c r="F19" s="224"/>
      <c r="G19" s="225"/>
      <c r="H19" s="131"/>
      <c r="I19" s="102"/>
      <c r="J19" s="224"/>
      <c r="K19" s="225"/>
      <c r="L19" s="131"/>
      <c r="M19" s="102"/>
      <c r="N19" s="224"/>
      <c r="O19" s="225"/>
      <c r="P19" s="226"/>
      <c r="Q19" s="225"/>
      <c r="R19" s="131">
        <v>53</v>
      </c>
      <c r="S19" s="102">
        <v>60</v>
      </c>
      <c r="T19" s="224"/>
      <c r="U19" s="225">
        <f t="shared" si="1"/>
        <v>56.5</v>
      </c>
      <c r="V19" s="131">
        <v>73</v>
      </c>
      <c r="W19" s="131">
        <v>30</v>
      </c>
      <c r="X19" s="102"/>
      <c r="Y19" s="224"/>
      <c r="Z19" s="133">
        <f>SUM((V19*0.2)+(W19*0.4)+(X19*0.4))</f>
        <v>26.6</v>
      </c>
      <c r="AA19" s="228"/>
      <c r="AB19" s="277"/>
      <c r="AC19" s="306"/>
    </row>
    <row r="20" spans="1:29" ht="15.75" customHeight="1" x14ac:dyDescent="0.35">
      <c r="A20" s="46">
        <v>11</v>
      </c>
      <c r="B20" s="273" t="s">
        <v>124</v>
      </c>
      <c r="C20" s="319" t="s">
        <v>125</v>
      </c>
      <c r="D20" s="317"/>
      <c r="E20" s="102"/>
      <c r="F20" s="97"/>
      <c r="G20" s="98"/>
      <c r="H20" s="131"/>
      <c r="I20" s="102"/>
      <c r="J20" s="97"/>
      <c r="K20" s="98"/>
      <c r="L20" s="131"/>
      <c r="M20" s="102"/>
      <c r="N20" s="97"/>
      <c r="O20" s="98"/>
      <c r="P20" s="100"/>
      <c r="Q20" s="98"/>
      <c r="R20" s="131">
        <v>64</v>
      </c>
      <c r="S20" s="102">
        <v>92</v>
      </c>
      <c r="T20" s="97"/>
      <c r="U20" s="98">
        <f t="shared" si="1"/>
        <v>78</v>
      </c>
      <c r="V20" s="131"/>
      <c r="W20" s="131"/>
      <c r="X20" s="102"/>
      <c r="Y20" s="97"/>
      <c r="Z20" s="98"/>
      <c r="AA20" s="50"/>
      <c r="AB20" s="125"/>
      <c r="AC20" s="104"/>
    </row>
    <row r="21" spans="1:29" ht="15.75" customHeight="1" x14ac:dyDescent="0.35">
      <c r="A21" s="46">
        <v>12</v>
      </c>
      <c r="B21" s="273" t="s">
        <v>173</v>
      </c>
      <c r="C21" s="319" t="s">
        <v>174</v>
      </c>
      <c r="D21" s="317"/>
      <c r="E21" s="102"/>
      <c r="F21" s="224"/>
      <c r="G21" s="225"/>
      <c r="H21" s="131"/>
      <c r="I21" s="102"/>
      <c r="J21" s="224"/>
      <c r="K21" s="225"/>
      <c r="L21" s="131"/>
      <c r="M21" s="102"/>
      <c r="N21" s="224"/>
      <c r="O21" s="225"/>
      <c r="P21" s="226"/>
      <c r="Q21" s="225"/>
      <c r="R21" s="131">
        <v>65</v>
      </c>
      <c r="S21" s="102">
        <v>71</v>
      </c>
      <c r="T21" s="224"/>
      <c r="U21" s="225">
        <f t="shared" si="1"/>
        <v>68</v>
      </c>
      <c r="V21" s="131"/>
      <c r="W21" s="131"/>
      <c r="X21" s="102"/>
      <c r="Y21" s="224"/>
      <c r="Z21" s="225"/>
      <c r="AA21" s="228"/>
      <c r="AB21" s="277"/>
      <c r="AC21" s="130"/>
    </row>
    <row r="22" spans="1:29" ht="15.75" customHeight="1" x14ac:dyDescent="0.35">
      <c r="A22" s="46">
        <v>13</v>
      </c>
      <c r="B22" s="273" t="s">
        <v>140</v>
      </c>
      <c r="C22" s="276" t="s">
        <v>141</v>
      </c>
      <c r="D22" s="317"/>
      <c r="E22" s="102"/>
      <c r="F22" s="224"/>
      <c r="G22" s="225"/>
      <c r="H22" s="131"/>
      <c r="I22" s="102"/>
      <c r="J22" s="224"/>
      <c r="K22" s="225"/>
      <c r="L22" s="131"/>
      <c r="M22" s="102"/>
      <c r="N22" s="224"/>
      <c r="O22" s="225"/>
      <c r="P22" s="226"/>
      <c r="Q22" s="225"/>
      <c r="R22" s="131">
        <v>66</v>
      </c>
      <c r="S22" s="102">
        <v>79</v>
      </c>
      <c r="T22" s="224"/>
      <c r="U22" s="225">
        <f t="shared" si="1"/>
        <v>72.5</v>
      </c>
      <c r="V22" s="131"/>
      <c r="W22" s="131"/>
      <c r="X22" s="102"/>
      <c r="Y22" s="224"/>
      <c r="Z22" s="225"/>
      <c r="AA22" s="228"/>
      <c r="AB22" s="277"/>
      <c r="AC22" s="130"/>
    </row>
    <row r="23" spans="1:29" ht="15.75" customHeight="1" x14ac:dyDescent="0.35">
      <c r="A23" s="46">
        <v>14</v>
      </c>
      <c r="B23" s="273" t="s">
        <v>142</v>
      </c>
      <c r="C23" s="319" t="s">
        <v>143</v>
      </c>
      <c r="D23" s="317"/>
      <c r="E23" s="102"/>
      <c r="F23" s="224"/>
      <c r="G23" s="225"/>
      <c r="H23" s="131"/>
      <c r="I23" s="102"/>
      <c r="J23" s="224"/>
      <c r="K23" s="225"/>
      <c r="L23" s="131"/>
      <c r="M23" s="102"/>
      <c r="N23" s="224"/>
      <c r="O23" s="225"/>
      <c r="P23" s="226"/>
      <c r="Q23" s="225"/>
      <c r="R23" s="131">
        <v>80</v>
      </c>
      <c r="S23" s="102">
        <v>57</v>
      </c>
      <c r="T23" s="224"/>
      <c r="U23" s="225">
        <f t="shared" si="1"/>
        <v>68.5</v>
      </c>
      <c r="V23" s="131"/>
      <c r="W23" s="131"/>
      <c r="X23" s="102"/>
      <c r="Y23" s="224"/>
      <c r="Z23" s="225"/>
      <c r="AA23" s="228"/>
      <c r="AB23" s="277"/>
      <c r="AC23" s="130"/>
    </row>
    <row r="24" spans="1:29" ht="15.75" customHeight="1" x14ac:dyDescent="0.35">
      <c r="A24" s="46">
        <v>15</v>
      </c>
      <c r="B24" s="273" t="s">
        <v>132</v>
      </c>
      <c r="C24" s="319" t="s">
        <v>133</v>
      </c>
      <c r="D24" s="318"/>
      <c r="E24" s="265"/>
      <c r="F24" s="97"/>
      <c r="G24" s="98"/>
      <c r="H24" s="99"/>
      <c r="I24" s="96"/>
      <c r="J24" s="97"/>
      <c r="K24" s="98"/>
      <c r="L24" s="95"/>
      <c r="M24" s="265"/>
      <c r="N24" s="97"/>
      <c r="O24" s="98"/>
      <c r="P24" s="100"/>
      <c r="Q24" s="98"/>
      <c r="R24" s="95">
        <v>62</v>
      </c>
      <c r="S24" s="96">
        <v>91</v>
      </c>
      <c r="T24" s="97"/>
      <c r="U24" s="98">
        <f t="shared" si="1"/>
        <v>76.5</v>
      </c>
      <c r="V24" s="95"/>
      <c r="W24" s="95"/>
      <c r="X24" s="96"/>
      <c r="Y24" s="97"/>
      <c r="Z24" s="98"/>
      <c r="AA24" s="50"/>
      <c r="AB24" s="125"/>
      <c r="AC24" s="104"/>
    </row>
    <row r="25" spans="1:29" ht="15.75" customHeight="1" x14ac:dyDescent="0.35">
      <c r="A25" s="46">
        <v>16</v>
      </c>
      <c r="B25" s="333" t="s">
        <v>138</v>
      </c>
      <c r="C25" s="334" t="s">
        <v>139</v>
      </c>
      <c r="D25" s="320"/>
      <c r="E25" s="141"/>
      <c r="F25" s="233"/>
      <c r="G25" s="232"/>
      <c r="H25" s="140"/>
      <c r="I25" s="141"/>
      <c r="J25" s="233"/>
      <c r="K25" s="232"/>
      <c r="L25" s="140"/>
      <c r="M25" s="141"/>
      <c r="N25" s="233"/>
      <c r="O25" s="232"/>
      <c r="P25" s="261"/>
      <c r="Q25" s="232"/>
      <c r="R25" s="140">
        <v>3</v>
      </c>
      <c r="S25" s="141"/>
      <c r="T25" s="233"/>
      <c r="U25" s="232">
        <f t="shared" si="1"/>
        <v>3</v>
      </c>
      <c r="V25" s="140"/>
      <c r="W25" s="140"/>
      <c r="X25" s="141"/>
      <c r="Y25" s="233"/>
      <c r="Z25" s="232"/>
      <c r="AA25" s="263"/>
      <c r="AB25" s="342" t="s">
        <v>178</v>
      </c>
      <c r="AC25" s="340"/>
    </row>
    <row r="26" spans="1:29" ht="15.75" customHeight="1" x14ac:dyDescent="0.35">
      <c r="A26" s="46">
        <v>17</v>
      </c>
      <c r="B26" s="273" t="s">
        <v>158</v>
      </c>
      <c r="C26" s="319" t="s">
        <v>159</v>
      </c>
      <c r="D26" s="318"/>
      <c r="E26" s="265"/>
      <c r="F26" s="224"/>
      <c r="G26" s="225"/>
      <c r="H26" s="99"/>
      <c r="I26" s="265"/>
      <c r="J26" s="224"/>
      <c r="K26" s="225"/>
      <c r="L26" s="95"/>
      <c r="M26" s="265"/>
      <c r="N26" s="224"/>
      <c r="O26" s="225"/>
      <c r="P26" s="226"/>
      <c r="Q26" s="225"/>
      <c r="R26" s="95">
        <v>35</v>
      </c>
      <c r="S26" s="265">
        <v>46</v>
      </c>
      <c r="T26" s="224"/>
      <c r="U26" s="225">
        <f t="shared" si="1"/>
        <v>40.5</v>
      </c>
      <c r="V26" s="95"/>
      <c r="W26" s="95"/>
      <c r="X26" s="265"/>
      <c r="Y26" s="224"/>
      <c r="Z26" s="225"/>
      <c r="AA26" s="228"/>
      <c r="AB26" s="277"/>
      <c r="AC26" s="130"/>
    </row>
    <row r="27" spans="1:29" ht="15.75" customHeight="1" x14ac:dyDescent="0.35">
      <c r="A27" s="46">
        <v>18</v>
      </c>
      <c r="B27" s="101" t="s">
        <v>123</v>
      </c>
      <c r="C27" s="316" t="s">
        <v>72</v>
      </c>
      <c r="D27" s="318"/>
      <c r="E27" s="265"/>
      <c r="F27" s="224"/>
      <c r="G27" s="225"/>
      <c r="H27" s="99"/>
      <c r="I27" s="265"/>
      <c r="J27" s="224"/>
      <c r="K27" s="225"/>
      <c r="L27" s="95"/>
      <c r="M27" s="265"/>
      <c r="N27" s="224"/>
      <c r="O27" s="225"/>
      <c r="P27" s="226"/>
      <c r="Q27" s="225"/>
      <c r="R27" s="95">
        <v>29</v>
      </c>
      <c r="S27" s="265">
        <v>61</v>
      </c>
      <c r="T27" s="224"/>
      <c r="U27" s="225">
        <f t="shared" si="1"/>
        <v>45</v>
      </c>
      <c r="V27" s="95"/>
      <c r="W27" s="95"/>
      <c r="X27" s="265"/>
      <c r="Y27" s="224"/>
      <c r="Z27" s="225"/>
      <c r="AA27" s="228"/>
      <c r="AB27" s="277"/>
      <c r="AC27" s="130"/>
    </row>
    <row r="28" spans="1:29" ht="15.75" customHeight="1" x14ac:dyDescent="0.35">
      <c r="A28" s="46">
        <v>19</v>
      </c>
      <c r="B28" s="101" t="s">
        <v>81</v>
      </c>
      <c r="C28" s="316" t="s">
        <v>137</v>
      </c>
      <c r="D28" s="318"/>
      <c r="E28" s="265"/>
      <c r="F28" s="224"/>
      <c r="G28" s="225"/>
      <c r="H28" s="99"/>
      <c r="I28" s="265"/>
      <c r="J28" s="224"/>
      <c r="K28" s="225"/>
      <c r="L28" s="95"/>
      <c r="M28" s="265"/>
      <c r="N28" s="224"/>
      <c r="O28" s="225"/>
      <c r="P28" s="226"/>
      <c r="Q28" s="225"/>
      <c r="R28" s="95">
        <v>54</v>
      </c>
      <c r="S28" s="265">
        <v>71</v>
      </c>
      <c r="T28" s="224"/>
      <c r="U28" s="225">
        <f t="shared" si="1"/>
        <v>62.5</v>
      </c>
      <c r="V28" s="95"/>
      <c r="W28" s="95"/>
      <c r="X28" s="265"/>
      <c r="Y28" s="224"/>
      <c r="Z28" s="225"/>
      <c r="AA28" s="228"/>
      <c r="AB28" s="277"/>
      <c r="AC28" s="130"/>
    </row>
    <row r="29" spans="1:29" ht="15.75" customHeight="1" thickBot="1" x14ac:dyDescent="0.4">
      <c r="A29" s="46">
        <v>20</v>
      </c>
      <c r="B29" s="333" t="s">
        <v>144</v>
      </c>
      <c r="C29" s="334" t="s">
        <v>145</v>
      </c>
      <c r="D29" s="320"/>
      <c r="E29" s="141"/>
      <c r="F29" s="307"/>
      <c r="G29" s="308"/>
      <c r="H29" s="140"/>
      <c r="I29" s="141"/>
      <c r="J29" s="307"/>
      <c r="K29" s="308"/>
      <c r="L29" s="140"/>
      <c r="M29" s="141"/>
      <c r="N29" s="307"/>
      <c r="O29" s="308"/>
      <c r="P29" s="335"/>
      <c r="Q29" s="308"/>
      <c r="R29" s="140"/>
      <c r="S29" s="141"/>
      <c r="T29" s="307"/>
      <c r="U29" s="308"/>
      <c r="V29" s="140"/>
      <c r="W29" s="140"/>
      <c r="X29" s="141"/>
      <c r="Y29" s="307"/>
      <c r="Z29" s="308"/>
      <c r="AA29" s="336"/>
      <c r="AB29" s="337" t="s">
        <v>175</v>
      </c>
      <c r="AC29" s="338"/>
    </row>
    <row r="30" spans="1:29" ht="15.75" customHeight="1" thickBot="1" x14ac:dyDescent="0.45">
      <c r="A30" s="46"/>
      <c r="B30" s="109" t="s">
        <v>59</v>
      </c>
      <c r="C30" s="48"/>
      <c r="D30" s="266"/>
      <c r="E30" s="266"/>
      <c r="F30" s="111"/>
      <c r="G30" s="49"/>
      <c r="H30" s="112"/>
      <c r="I30" s="110"/>
      <c r="J30" s="111"/>
      <c r="K30" s="49"/>
      <c r="L30" s="266"/>
      <c r="M30" s="266"/>
      <c r="N30" s="111"/>
      <c r="O30" s="49"/>
      <c r="P30" s="110"/>
      <c r="Q30" s="49"/>
      <c r="R30" s="110"/>
      <c r="S30" s="110"/>
      <c r="T30" s="111"/>
      <c r="U30" s="49"/>
      <c r="V30" s="110"/>
      <c r="W30" s="110"/>
      <c r="X30" s="110"/>
      <c r="Y30" s="111"/>
      <c r="Z30" s="107"/>
      <c r="AA30" s="49"/>
      <c r="AB30" s="113"/>
      <c r="AC30" s="114"/>
    </row>
    <row r="31" spans="1:29" ht="15.75" customHeight="1" x14ac:dyDescent="0.35">
      <c r="A31" s="46">
        <v>21</v>
      </c>
      <c r="B31" s="273" t="s">
        <v>126</v>
      </c>
      <c r="C31" s="319" t="s">
        <v>127</v>
      </c>
      <c r="D31" s="317"/>
      <c r="E31" s="102"/>
      <c r="F31" s="97"/>
      <c r="G31" s="98"/>
      <c r="H31" s="131"/>
      <c r="I31" s="102"/>
      <c r="J31" s="97"/>
      <c r="K31" s="98"/>
      <c r="L31" s="131"/>
      <c r="M31" s="102"/>
      <c r="N31" s="97"/>
      <c r="O31" s="98"/>
      <c r="P31" s="100"/>
      <c r="Q31" s="98"/>
      <c r="R31" s="131">
        <v>26</v>
      </c>
      <c r="S31" s="102">
        <v>79</v>
      </c>
      <c r="T31" s="97"/>
      <c r="U31" s="98">
        <f t="shared" si="1"/>
        <v>52.5</v>
      </c>
      <c r="V31" s="131"/>
      <c r="W31" s="131"/>
      <c r="X31" s="102"/>
      <c r="Y31" s="97"/>
      <c r="Z31" s="98"/>
      <c r="AA31" s="50"/>
      <c r="AB31" s="274"/>
      <c r="AC31" s="275"/>
    </row>
    <row r="32" spans="1:29" ht="15.75" customHeight="1" x14ac:dyDescent="0.35">
      <c r="A32" s="46">
        <v>22</v>
      </c>
      <c r="B32" s="273" t="s">
        <v>156</v>
      </c>
      <c r="C32" s="319" t="s">
        <v>157</v>
      </c>
      <c r="D32" s="317"/>
      <c r="E32" s="102"/>
      <c r="F32" s="224"/>
      <c r="G32" s="225"/>
      <c r="H32" s="131"/>
      <c r="I32" s="102"/>
      <c r="J32" s="224"/>
      <c r="K32" s="225"/>
      <c r="L32" s="131"/>
      <c r="M32" s="102"/>
      <c r="N32" s="224"/>
      <c r="O32" s="225"/>
      <c r="P32" s="226"/>
      <c r="Q32" s="225"/>
      <c r="R32" s="131">
        <v>16</v>
      </c>
      <c r="S32" s="102">
        <v>71</v>
      </c>
      <c r="T32" s="224"/>
      <c r="U32" s="98">
        <f t="shared" si="1"/>
        <v>43.5</v>
      </c>
      <c r="V32" s="131"/>
      <c r="W32" s="131"/>
      <c r="X32" s="102"/>
      <c r="Y32" s="224"/>
      <c r="Z32" s="225"/>
      <c r="AA32" s="228"/>
      <c r="AB32" s="274"/>
      <c r="AC32" s="306"/>
    </row>
    <row r="33" spans="1:29" ht="15.75" customHeight="1" x14ac:dyDescent="0.35">
      <c r="A33" s="46">
        <v>23</v>
      </c>
      <c r="B33" s="101" t="s">
        <v>68</v>
      </c>
      <c r="C33" s="316" t="s">
        <v>69</v>
      </c>
      <c r="D33" s="318">
        <v>0</v>
      </c>
      <c r="E33" s="265">
        <v>0</v>
      </c>
      <c r="F33" s="97"/>
      <c r="G33" s="98">
        <f>AVERAGE(D33:E33)</f>
        <v>0</v>
      </c>
      <c r="H33" s="99">
        <v>0</v>
      </c>
      <c r="I33" s="96">
        <v>0</v>
      </c>
      <c r="J33" s="97"/>
      <c r="K33" s="98">
        <f>AVERAGE(H33:I33)</f>
        <v>0</v>
      </c>
      <c r="L33" s="95">
        <v>0</v>
      </c>
      <c r="M33" s="265">
        <v>0</v>
      </c>
      <c r="N33" s="97"/>
      <c r="O33" s="98">
        <f>AVERAGE(L33:M33)</f>
        <v>0</v>
      </c>
      <c r="P33" s="100">
        <v>0</v>
      </c>
      <c r="Q33" s="98">
        <v>0</v>
      </c>
      <c r="R33" s="95">
        <v>5</v>
      </c>
      <c r="S33" s="96">
        <v>0</v>
      </c>
      <c r="T33" s="97"/>
      <c r="U33" s="98">
        <f t="shared" si="1"/>
        <v>2.5</v>
      </c>
      <c r="V33" s="95">
        <v>0</v>
      </c>
      <c r="W33" s="95">
        <v>0</v>
      </c>
      <c r="X33" s="96">
        <v>0</v>
      </c>
      <c r="Y33" s="97"/>
      <c r="Z33" s="98">
        <f>SUM((V33*0.2)+(W33*0.4)+(X33*0.4))</f>
        <v>0</v>
      </c>
      <c r="AA33" s="50" t="s">
        <v>118</v>
      </c>
      <c r="AB33" s="274"/>
      <c r="AC33" s="104"/>
    </row>
    <row r="34" spans="1:29" ht="15.75" customHeight="1" thickBot="1" x14ac:dyDescent="0.4">
      <c r="A34" s="46">
        <v>24</v>
      </c>
      <c r="B34" s="101" t="s">
        <v>129</v>
      </c>
      <c r="C34" s="316" t="s">
        <v>130</v>
      </c>
      <c r="D34" s="318"/>
      <c r="E34" s="265"/>
      <c r="F34" s="97"/>
      <c r="G34" s="98"/>
      <c r="H34" s="99"/>
      <c r="I34" s="265"/>
      <c r="J34" s="97"/>
      <c r="K34" s="98"/>
      <c r="L34" s="95"/>
      <c r="M34" s="265"/>
      <c r="N34" s="97"/>
      <c r="O34" s="98"/>
      <c r="P34" s="100"/>
      <c r="Q34" s="98"/>
      <c r="R34" s="95">
        <v>60</v>
      </c>
      <c r="S34" s="265">
        <v>77</v>
      </c>
      <c r="T34" s="97"/>
      <c r="U34" s="344">
        <f t="shared" si="1"/>
        <v>68.5</v>
      </c>
      <c r="V34" s="95"/>
      <c r="W34" s="95"/>
      <c r="X34" s="265"/>
      <c r="Y34" s="97"/>
      <c r="Z34" s="98"/>
      <c r="AA34" s="50"/>
      <c r="AB34" s="274"/>
      <c r="AC34" s="104"/>
    </row>
    <row r="35" spans="1:29" ht="15.75" customHeight="1" thickBot="1" x14ac:dyDescent="0.45">
      <c r="A35" s="46"/>
      <c r="B35" s="115" t="s">
        <v>62</v>
      </c>
      <c r="C35" s="116"/>
      <c r="D35" s="245"/>
      <c r="E35" s="245"/>
      <c r="F35" s="118"/>
      <c r="G35" s="107"/>
      <c r="H35" s="119"/>
      <c r="I35" s="117"/>
      <c r="J35" s="118"/>
      <c r="K35" s="107"/>
      <c r="L35" s="245"/>
      <c r="M35" s="245"/>
      <c r="N35" s="118"/>
      <c r="O35" s="107"/>
      <c r="P35" s="117"/>
      <c r="Q35" s="107"/>
      <c r="R35" s="117"/>
      <c r="S35" s="117"/>
      <c r="T35" s="118"/>
      <c r="U35" s="346"/>
      <c r="V35" s="117"/>
      <c r="W35" s="117"/>
      <c r="X35" s="117"/>
      <c r="Y35" s="118"/>
      <c r="Z35" s="107"/>
      <c r="AA35" s="107"/>
      <c r="AB35" s="120"/>
      <c r="AC35" s="121"/>
    </row>
    <row r="36" spans="1:29" ht="15.75" customHeight="1" thickBot="1" x14ac:dyDescent="0.5">
      <c r="A36" s="122">
        <v>25</v>
      </c>
      <c r="B36" s="101" t="s">
        <v>121</v>
      </c>
      <c r="C36" s="316" t="s">
        <v>122</v>
      </c>
      <c r="D36" s="318"/>
      <c r="E36" s="265"/>
      <c r="F36" s="97"/>
      <c r="G36" s="98"/>
      <c r="H36" s="99"/>
      <c r="I36" s="96"/>
      <c r="J36" s="97"/>
      <c r="K36" s="98"/>
      <c r="L36" s="95"/>
      <c r="M36" s="102"/>
      <c r="N36" s="97"/>
      <c r="O36" s="98"/>
      <c r="P36" s="100"/>
      <c r="Q36" s="98"/>
      <c r="R36" s="95">
        <v>97</v>
      </c>
      <c r="S36" s="96">
        <v>77</v>
      </c>
      <c r="T36" s="97"/>
      <c r="U36" s="345">
        <f t="shared" si="1"/>
        <v>87</v>
      </c>
      <c r="V36" s="95"/>
      <c r="W36" s="95"/>
      <c r="X36" s="96"/>
      <c r="Y36" s="97"/>
      <c r="Z36" s="98"/>
      <c r="AA36" s="106"/>
      <c r="AB36" s="136"/>
      <c r="AC36" s="137"/>
    </row>
    <row r="37" spans="1:29" ht="15.75" customHeight="1" thickBot="1" x14ac:dyDescent="0.5">
      <c r="A37" s="122">
        <v>26</v>
      </c>
      <c r="B37" s="101" t="s">
        <v>134</v>
      </c>
      <c r="C37" s="316" t="s">
        <v>135</v>
      </c>
      <c r="D37" s="318"/>
      <c r="E37" s="265"/>
      <c r="F37" s="97"/>
      <c r="G37" s="98"/>
      <c r="H37" s="99"/>
      <c r="I37" s="265"/>
      <c r="J37" s="97"/>
      <c r="K37" s="98"/>
      <c r="L37" s="95"/>
      <c r="M37" s="102"/>
      <c r="N37" s="97"/>
      <c r="O37" s="98"/>
      <c r="P37" s="100"/>
      <c r="Q37" s="98"/>
      <c r="R37" s="95">
        <v>37</v>
      </c>
      <c r="S37" s="265">
        <v>69</v>
      </c>
      <c r="T37" s="97"/>
      <c r="U37" s="98">
        <f t="shared" si="1"/>
        <v>53</v>
      </c>
      <c r="V37" s="95"/>
      <c r="W37" s="95"/>
      <c r="X37" s="265"/>
      <c r="Y37" s="97"/>
      <c r="Z37" s="98"/>
      <c r="AA37" s="106"/>
      <c r="AB37" s="136"/>
      <c r="AC37" s="137"/>
    </row>
    <row r="38" spans="1:29" ht="15.75" customHeight="1" thickBot="1" x14ac:dyDescent="0.5">
      <c r="B38" s="142" t="s">
        <v>83</v>
      </c>
      <c r="C38" s="142"/>
      <c r="D38" s="267"/>
      <c r="E38" s="268"/>
      <c r="F38" s="144"/>
      <c r="G38" s="145"/>
      <c r="H38" s="143"/>
      <c r="I38" s="144"/>
      <c r="J38" s="144"/>
      <c r="K38" s="145"/>
      <c r="L38" s="143"/>
      <c r="M38" s="143"/>
      <c r="N38" s="143"/>
      <c r="O38" s="145"/>
      <c r="P38" s="143"/>
      <c r="Q38" s="145"/>
      <c r="R38" s="143"/>
      <c r="S38" s="144"/>
      <c r="T38" s="144"/>
      <c r="U38" s="145"/>
      <c r="V38" s="143"/>
      <c r="W38" s="143"/>
      <c r="X38" s="143"/>
      <c r="Y38" s="143"/>
      <c r="Z38" s="145"/>
      <c r="AA38" s="145"/>
      <c r="AB38" s="146"/>
      <c r="AC38" s="147"/>
    </row>
    <row r="39" spans="1:29" ht="15.75" customHeight="1" x14ac:dyDescent="0.45">
      <c r="A39" s="122">
        <v>27</v>
      </c>
      <c r="B39" s="273" t="s">
        <v>153</v>
      </c>
      <c r="C39" s="319" t="s">
        <v>154</v>
      </c>
      <c r="D39" s="318">
        <v>43</v>
      </c>
      <c r="E39" s="265">
        <v>44</v>
      </c>
      <c r="F39" s="97"/>
      <c r="G39" s="98">
        <v>43.5</v>
      </c>
      <c r="H39" s="99">
        <v>60</v>
      </c>
      <c r="I39" s="265">
        <v>54</v>
      </c>
      <c r="J39" s="97"/>
      <c r="K39" s="98">
        <v>57</v>
      </c>
      <c r="L39" s="95">
        <v>60</v>
      </c>
      <c r="M39" s="102">
        <v>43</v>
      </c>
      <c r="N39" s="97"/>
      <c r="O39" s="98">
        <v>51.5</v>
      </c>
      <c r="P39" s="100">
        <v>0</v>
      </c>
      <c r="Q39" s="98">
        <v>28</v>
      </c>
      <c r="R39" s="95">
        <v>38</v>
      </c>
      <c r="S39" s="265">
        <v>54</v>
      </c>
      <c r="T39" s="97"/>
      <c r="U39" s="98">
        <f t="shared" si="1"/>
        <v>46</v>
      </c>
      <c r="V39" s="95">
        <v>0</v>
      </c>
      <c r="W39" s="95">
        <v>0</v>
      </c>
      <c r="X39" s="265">
        <v>0</v>
      </c>
      <c r="Y39" s="97"/>
      <c r="Z39" s="98">
        <v>13.2</v>
      </c>
      <c r="AA39" s="50" t="s">
        <v>120</v>
      </c>
      <c r="AB39" s="125" t="s">
        <v>180</v>
      </c>
      <c r="AC39" s="135">
        <v>60</v>
      </c>
    </row>
    <row r="40" spans="1:29" ht="15.75" customHeight="1" thickBot="1" x14ac:dyDescent="0.4">
      <c r="A40" s="46"/>
      <c r="B40" s="347" t="s">
        <v>65</v>
      </c>
      <c r="C40" s="347"/>
      <c r="D40" s="347"/>
      <c r="E40" s="347"/>
      <c r="F40" s="347"/>
      <c r="G40" s="347"/>
      <c r="H40" s="347"/>
      <c r="I40" s="347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347"/>
      <c r="U40" s="347"/>
      <c r="V40" s="347"/>
      <c r="W40" s="347"/>
      <c r="X40" s="347"/>
      <c r="Y40" s="347"/>
      <c r="Z40" s="347"/>
      <c r="AA40" s="347"/>
      <c r="AB40" s="347"/>
      <c r="AC40" s="148"/>
    </row>
    <row r="41" spans="1:29" ht="15.75" customHeight="1" thickBot="1" x14ac:dyDescent="0.4">
      <c r="A41" s="126">
        <v>28</v>
      </c>
      <c r="B41" s="128" t="s">
        <v>70</v>
      </c>
      <c r="C41" s="321" t="s">
        <v>71</v>
      </c>
      <c r="D41" s="322">
        <v>64</v>
      </c>
      <c r="E41" s="258">
        <v>65</v>
      </c>
      <c r="F41" s="259"/>
      <c r="G41" s="260">
        <f>AVERAGE(D41:E41)</f>
        <v>64.5</v>
      </c>
      <c r="H41" s="280"/>
      <c r="I41" s="281"/>
      <c r="J41" s="282"/>
      <c r="K41" s="283"/>
      <c r="L41" s="284">
        <v>68</v>
      </c>
      <c r="M41" s="285">
        <v>81</v>
      </c>
      <c r="N41" s="286"/>
      <c r="O41" s="287">
        <f>AVERAGE(L41:M41)</f>
        <v>74.5</v>
      </c>
      <c r="P41" s="288"/>
      <c r="Q41" s="287"/>
      <c r="R41" s="289">
        <v>50</v>
      </c>
      <c r="S41" s="281">
        <v>89</v>
      </c>
      <c r="T41" s="282"/>
      <c r="U41" s="98">
        <f>AVERAGE(R41:S41)</f>
        <v>69.5</v>
      </c>
      <c r="V41" s="289"/>
      <c r="W41" s="289"/>
      <c r="X41" s="281"/>
      <c r="Y41" s="282"/>
      <c r="Z41" s="290"/>
      <c r="AA41" s="127" t="s">
        <v>119</v>
      </c>
      <c r="AB41" s="138"/>
      <c r="AC41" s="139"/>
    </row>
    <row r="42" spans="1:29" ht="15.75" customHeight="1" thickTop="1" x14ac:dyDescent="0.45">
      <c r="R42">
        <f>AVERAGE(R10:R41)</f>
        <v>49.25</v>
      </c>
      <c r="S42">
        <f>AVERAGE(S10:S41)</f>
        <v>68.521739130434781</v>
      </c>
    </row>
    <row r="46" spans="1:29" ht="15.75" customHeight="1" x14ac:dyDescent="0.45">
      <c r="B46" s="51"/>
      <c r="C46" s="123"/>
      <c r="D46" s="123"/>
      <c r="E46" s="123"/>
      <c r="AB46" s="51"/>
    </row>
    <row r="47" spans="1:29" ht="15.75" customHeight="1" x14ac:dyDescent="0.45">
      <c r="B47" s="123"/>
      <c r="C47" s="123"/>
      <c r="D47" s="123"/>
      <c r="E47" s="123"/>
    </row>
    <row r="48" spans="1:29" ht="15.75" customHeight="1" x14ac:dyDescent="0.45">
      <c r="B48" s="123"/>
      <c r="C48" s="123"/>
      <c r="D48" s="123"/>
      <c r="E48" s="124"/>
    </row>
    <row r="49" spans="2:5" ht="15.75" customHeight="1" x14ac:dyDescent="0.45">
      <c r="B49" s="123"/>
      <c r="C49" s="123"/>
      <c r="D49" s="123"/>
      <c r="E49" s="123"/>
    </row>
    <row r="50" spans="2:5" ht="15.75" customHeight="1" x14ac:dyDescent="0.45">
      <c r="B50" s="123"/>
      <c r="C50" s="123"/>
      <c r="D50" s="123"/>
    </row>
    <row r="51" spans="2:5" ht="15.75" customHeight="1" x14ac:dyDescent="0.45">
      <c r="B51" s="123"/>
      <c r="C51" s="123"/>
      <c r="D51" s="123"/>
      <c r="E51" s="123"/>
    </row>
    <row r="52" spans="2:5" ht="15.75" customHeight="1" x14ac:dyDescent="0.45">
      <c r="B52" s="51"/>
    </row>
    <row r="53" spans="2:5" ht="15.75" customHeight="1" x14ac:dyDescent="0.45">
      <c r="B53" s="123"/>
    </row>
    <row r="54" spans="2:5" ht="15.75" customHeight="1" x14ac:dyDescent="0.45">
      <c r="B54" s="123"/>
    </row>
    <row r="55" spans="2:5" ht="15.75" customHeight="1" x14ac:dyDescent="0.45">
      <c r="B55" s="123"/>
      <c r="C55" s="123"/>
      <c r="D55" s="123"/>
    </row>
    <row r="56" spans="2:5" ht="15.75" customHeight="1" x14ac:dyDescent="0.45">
      <c r="B56" s="123"/>
    </row>
    <row r="58" spans="2:5" ht="15.75" customHeight="1" x14ac:dyDescent="0.45">
      <c r="B58" s="51"/>
    </row>
    <row r="59" spans="2:5" ht="15.75" customHeight="1" x14ac:dyDescent="0.45">
      <c r="B59" s="123"/>
      <c r="C59" s="123"/>
      <c r="D59" s="123"/>
      <c r="E59" s="123"/>
    </row>
    <row r="60" spans="2:5" ht="15.75" customHeight="1" x14ac:dyDescent="0.45">
      <c r="B60" s="123"/>
      <c r="C60" s="123"/>
      <c r="D60" s="123"/>
      <c r="E60" s="124"/>
    </row>
    <row r="61" spans="2:5" ht="15.75" customHeight="1" x14ac:dyDescent="0.45">
      <c r="B61" s="123"/>
      <c r="C61" s="123"/>
      <c r="D61" s="123"/>
      <c r="E61" s="123"/>
    </row>
    <row r="62" spans="2:5" ht="15.75" customHeight="1" x14ac:dyDescent="0.45">
      <c r="B62" s="123"/>
    </row>
    <row r="64" spans="2:5" ht="15.75" customHeight="1" x14ac:dyDescent="0.45">
      <c r="B64" s="51"/>
    </row>
    <row r="65" spans="2:5" ht="15.75" customHeight="1" x14ac:dyDescent="0.45">
      <c r="B65" s="123"/>
      <c r="C65" s="123"/>
      <c r="D65" s="123"/>
      <c r="E65" s="124"/>
    </row>
    <row r="66" spans="2:5" ht="15.75" customHeight="1" x14ac:dyDescent="0.45">
      <c r="B66" s="123"/>
      <c r="C66" s="123"/>
      <c r="D66" s="123"/>
      <c r="E66" s="123"/>
    </row>
    <row r="67" spans="2:5" ht="15.75" customHeight="1" x14ac:dyDescent="0.45">
      <c r="B67" s="123"/>
    </row>
  </sheetData>
  <mergeCells count="1">
    <mergeCell ref="B40:AB40"/>
  </mergeCells>
  <conditionalFormatting sqref="S35:T35 S30:U30 I35:K35 I30:K30 Q17 N17:O17 F17:G17 I17:K17 F30:G30 F35:G35 Y30:Z33 Y35:Z35 F31:K34 T31:T34 S17:Z17 E16:Z16 D36:M37 R36:T37 R9:Z15 F18:M29 E18:E30 D16:D30 N18:Q37 R18:Z29 V36:Z37 V34:Z34 V31:X33">
    <cfRule type="cellIs" dxfId="67" priority="232" stopIfTrue="1" operator="lessThan">
      <formula>40</formula>
    </cfRule>
  </conditionalFormatting>
  <conditionalFormatting sqref="R30 R35 R17">
    <cfRule type="cellIs" dxfId="66" priority="230" stopIfTrue="1" operator="lessThan">
      <formula>40</formula>
    </cfRule>
  </conditionalFormatting>
  <conditionalFormatting sqref="X30 X35">
    <cfRule type="cellIs" dxfId="65" priority="207" stopIfTrue="1" operator="lessThan">
      <formula>40</formula>
    </cfRule>
  </conditionalFormatting>
  <conditionalFormatting sqref="V35 V30">
    <cfRule type="cellIs" dxfId="64" priority="205" stopIfTrue="1" operator="lessThan">
      <formula>40</formula>
    </cfRule>
  </conditionalFormatting>
  <conditionalFormatting sqref="H30 H35 H17">
    <cfRule type="cellIs" dxfId="63" priority="219" stopIfTrue="1" operator="lessThan">
      <formula>40</formula>
    </cfRule>
  </conditionalFormatting>
  <conditionalFormatting sqref="P17">
    <cfRule type="cellIs" dxfId="62" priority="210" stopIfTrue="1" operator="lessThan">
      <formula>40</formula>
    </cfRule>
  </conditionalFormatting>
  <conditionalFormatting sqref="W35 W30">
    <cfRule type="cellIs" dxfId="61" priority="203" stopIfTrue="1" operator="lessThan">
      <formula>40</formula>
    </cfRule>
  </conditionalFormatting>
  <conditionalFormatting sqref="R31:S34">
    <cfRule type="cellIs" dxfId="60" priority="87" stopIfTrue="1" operator="lessThan">
      <formula>40</formula>
    </cfRule>
  </conditionalFormatting>
  <conditionalFormatting sqref="F41:G41 N41:Q41">
    <cfRule type="cellIs" dxfId="59" priority="76" stopIfTrue="1" operator="lessThan">
      <formula>40</formula>
    </cfRule>
  </conditionalFormatting>
  <conditionalFormatting sqref="D41:E41">
    <cfRule type="cellIs" dxfId="58" priority="75" stopIfTrue="1" operator="lessThan">
      <formula>40</formula>
    </cfRule>
  </conditionalFormatting>
  <conditionalFormatting sqref="M35 M30 M17">
    <cfRule type="cellIs" dxfId="57" priority="35" stopIfTrue="1" operator="lessThan">
      <formula>40</formula>
    </cfRule>
  </conditionalFormatting>
  <conditionalFormatting sqref="F38:L38 N38:O38 Q38:U38 Y38:Z38">
    <cfRule type="cellIs" dxfId="56" priority="72" stopIfTrue="1" operator="lessThan">
      <formula>40</formula>
    </cfRule>
  </conditionalFormatting>
  <conditionalFormatting sqref="D38">
    <cfRule type="cellIs" dxfId="55" priority="48" stopIfTrue="1" operator="lessThan">
      <formula>40</formula>
    </cfRule>
  </conditionalFormatting>
  <conditionalFormatting sqref="M38">
    <cfRule type="cellIs" dxfId="54" priority="65" stopIfTrue="1" operator="lessThan">
      <formula>40</formula>
    </cfRule>
  </conditionalFormatting>
  <conditionalFormatting sqref="P38">
    <cfRule type="cellIs" dxfId="53" priority="63" stopIfTrue="1" operator="lessThan">
      <formula>40</formula>
    </cfRule>
  </conditionalFormatting>
  <conditionalFormatting sqref="V38:X38">
    <cfRule type="cellIs" dxfId="52" priority="61" stopIfTrue="1" operator="lessThan">
      <formula>40</formula>
    </cfRule>
  </conditionalFormatting>
  <conditionalFormatting sqref="E38">
    <cfRule type="cellIs" dxfId="51" priority="39" stopIfTrue="1" operator="lessThan">
      <formula>40</formula>
    </cfRule>
  </conditionalFormatting>
  <conditionalFormatting sqref="L30 L35 L17">
    <cfRule type="cellIs" dxfId="50" priority="36" stopIfTrue="1" operator="lessThan">
      <formula>40</formula>
    </cfRule>
  </conditionalFormatting>
  <conditionalFormatting sqref="D35">
    <cfRule type="cellIs" dxfId="49" priority="54" stopIfTrue="1" operator="lessThan">
      <formula>40</formula>
    </cfRule>
  </conditionalFormatting>
  <conditionalFormatting sqref="D31:D34">
    <cfRule type="cellIs" dxfId="48" priority="52" stopIfTrue="1" operator="lessThan">
      <formula>40</formula>
    </cfRule>
  </conditionalFormatting>
  <conditionalFormatting sqref="L41:M41">
    <cfRule type="cellIs" dxfId="47" priority="29" stopIfTrue="1" operator="lessThan">
      <formula>40</formula>
    </cfRule>
  </conditionalFormatting>
  <conditionalFormatting sqref="E35">
    <cfRule type="cellIs" dxfId="46" priority="46" stopIfTrue="1" operator="lessThan">
      <formula>40</formula>
    </cfRule>
  </conditionalFormatting>
  <conditionalFormatting sqref="E17">
    <cfRule type="cellIs" dxfId="45" priority="45" stopIfTrue="1" operator="lessThan">
      <formula>40</formula>
    </cfRule>
  </conditionalFormatting>
  <conditionalFormatting sqref="E31:E34">
    <cfRule type="cellIs" dxfId="44" priority="43" stopIfTrue="1" operator="lessThan">
      <formula>40</formula>
    </cfRule>
  </conditionalFormatting>
  <conditionalFormatting sqref="L31:M34">
    <cfRule type="cellIs" dxfId="43" priority="32" stopIfTrue="1" operator="lessThan">
      <formula>40</formula>
    </cfRule>
  </conditionalFormatting>
  <conditionalFormatting sqref="F9:K15 N9:Q15">
    <cfRule type="cellIs" dxfId="42" priority="16" stopIfTrue="1" operator="lessThan">
      <formula>40</formula>
    </cfRule>
  </conditionalFormatting>
  <conditionalFormatting sqref="D9:D15">
    <cfRule type="cellIs" dxfId="41" priority="15" stopIfTrue="1" operator="lessThan">
      <formula>40</formula>
    </cfRule>
  </conditionalFormatting>
  <conditionalFormatting sqref="E9:E15">
    <cfRule type="cellIs" dxfId="40" priority="14" stopIfTrue="1" operator="lessThan">
      <formula>40</formula>
    </cfRule>
  </conditionalFormatting>
  <conditionalFormatting sqref="L9:M15">
    <cfRule type="cellIs" dxfId="39" priority="13" stopIfTrue="1" operator="lessThan">
      <formula>40</formula>
    </cfRule>
  </conditionalFormatting>
  <conditionalFormatting sqref="V41:Z41">
    <cfRule type="cellIs" dxfId="38" priority="5" stopIfTrue="1" operator="lessThan">
      <formula>40</formula>
    </cfRule>
  </conditionalFormatting>
  <conditionalFormatting sqref="H41:K41">
    <cfRule type="cellIs" dxfId="37" priority="8" stopIfTrue="1" operator="lessThan">
      <formula>40</formula>
    </cfRule>
  </conditionalFormatting>
  <conditionalFormatting sqref="T41">
    <cfRule type="cellIs" dxfId="36" priority="7" stopIfTrue="1" operator="lessThan">
      <formula>40</formula>
    </cfRule>
  </conditionalFormatting>
  <conditionalFormatting sqref="R41:S41">
    <cfRule type="cellIs" dxfId="35" priority="6" stopIfTrue="1" operator="lessThan">
      <formula>40</formula>
    </cfRule>
  </conditionalFormatting>
  <conditionalFormatting sqref="U31:U37">
    <cfRule type="cellIs" dxfId="34" priority="4" stopIfTrue="1" operator="lessThan">
      <formula>40</formula>
    </cfRule>
  </conditionalFormatting>
  <conditionalFormatting sqref="U41">
    <cfRule type="cellIs" dxfId="33" priority="3" stopIfTrue="1" operator="lessThan">
      <formula>40</formula>
    </cfRule>
  </conditionalFormatting>
  <conditionalFormatting sqref="D39:T39 V39:Z39">
    <cfRule type="cellIs" dxfId="32" priority="2" stopIfTrue="1" operator="lessThan">
      <formula>40</formula>
    </cfRule>
  </conditionalFormatting>
  <conditionalFormatting sqref="U39">
    <cfRule type="cellIs" dxfId="31" priority="1" stopIfTrue="1" operator="lessThan">
      <formula>40</formula>
    </cfRule>
  </conditionalFormatting>
  <pageMargins left="0.7" right="0.7" top="0.75" bottom="0.75" header="0.3" footer="0.3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/>
  <dimension ref="A2:G15"/>
  <sheetViews>
    <sheetView workbookViewId="0">
      <selection activeCell="B24" sqref="B24"/>
    </sheetView>
  </sheetViews>
  <sheetFormatPr defaultRowHeight="12.4" x14ac:dyDescent="0.3"/>
  <cols>
    <col min="4" max="4" width="18.3515625" bestFit="1" customWidth="1"/>
    <col min="7" max="7" width="11.76171875" bestFit="1" customWidth="1"/>
  </cols>
  <sheetData>
    <row r="2" spans="1:7" x14ac:dyDescent="0.3">
      <c r="B2" s="325" t="s">
        <v>164</v>
      </c>
      <c r="E2" s="330" t="s">
        <v>165</v>
      </c>
    </row>
    <row r="3" spans="1:7" ht="12.75" x14ac:dyDescent="0.35">
      <c r="A3">
        <v>1</v>
      </c>
      <c r="B3" s="323" t="s">
        <v>167</v>
      </c>
      <c r="C3" s="331" t="s">
        <v>169</v>
      </c>
      <c r="D3" s="331" t="s">
        <v>170</v>
      </c>
      <c r="E3" s="325" t="s">
        <v>171</v>
      </c>
      <c r="F3" s="332" t="s">
        <v>173</v>
      </c>
      <c r="G3" s="332" t="s">
        <v>174</v>
      </c>
    </row>
    <row r="4" spans="1:7" ht="12.75" x14ac:dyDescent="0.3">
      <c r="A4">
        <v>2</v>
      </c>
      <c r="B4" s="323" t="s">
        <v>167</v>
      </c>
      <c r="C4" s="326" t="s">
        <v>60</v>
      </c>
      <c r="D4" s="327" t="s">
        <v>128</v>
      </c>
      <c r="E4" s="324" t="s">
        <v>171</v>
      </c>
      <c r="F4" s="329" t="s">
        <v>132</v>
      </c>
      <c r="G4" s="329" t="s">
        <v>133</v>
      </c>
    </row>
    <row r="5" spans="1:7" ht="12.75" x14ac:dyDescent="0.3">
      <c r="A5">
        <v>3</v>
      </c>
      <c r="B5" s="323" t="s">
        <v>167</v>
      </c>
      <c r="C5" s="326" t="s">
        <v>123</v>
      </c>
      <c r="D5" s="327" t="s">
        <v>152</v>
      </c>
      <c r="E5" s="324" t="s">
        <v>171</v>
      </c>
      <c r="F5" s="329" t="s">
        <v>138</v>
      </c>
      <c r="G5" s="329" t="s">
        <v>139</v>
      </c>
    </row>
    <row r="6" spans="1:7" ht="12.75" x14ac:dyDescent="0.3">
      <c r="A6">
        <v>4</v>
      </c>
      <c r="B6" s="323" t="s">
        <v>167</v>
      </c>
      <c r="C6" s="326" t="s">
        <v>162</v>
      </c>
      <c r="D6" s="327" t="s">
        <v>163</v>
      </c>
      <c r="E6" s="324" t="s">
        <v>171</v>
      </c>
      <c r="F6" s="329" t="s">
        <v>158</v>
      </c>
      <c r="G6" s="329" t="s">
        <v>159</v>
      </c>
    </row>
    <row r="7" spans="1:7" ht="12.75" x14ac:dyDescent="0.3">
      <c r="A7">
        <v>5</v>
      </c>
      <c r="B7" s="323" t="s">
        <v>167</v>
      </c>
      <c r="C7" s="326" t="s">
        <v>150</v>
      </c>
      <c r="D7" s="327" t="s">
        <v>151</v>
      </c>
      <c r="E7" s="324" t="s">
        <v>171</v>
      </c>
      <c r="F7" s="329" t="s">
        <v>123</v>
      </c>
      <c r="G7" s="329" t="s">
        <v>72</v>
      </c>
    </row>
    <row r="8" spans="1:7" ht="12.75" x14ac:dyDescent="0.3">
      <c r="A8">
        <v>6</v>
      </c>
      <c r="B8" s="323" t="s">
        <v>167</v>
      </c>
      <c r="C8" s="326" t="s">
        <v>60</v>
      </c>
      <c r="D8" s="327" t="s">
        <v>155</v>
      </c>
      <c r="E8" s="324" t="s">
        <v>171</v>
      </c>
      <c r="F8" s="329" t="s">
        <v>81</v>
      </c>
      <c r="G8" s="329" t="s">
        <v>137</v>
      </c>
    </row>
    <row r="9" spans="1:7" ht="12.75" x14ac:dyDescent="0.3">
      <c r="A9">
        <v>7</v>
      </c>
      <c r="B9" s="323" t="s">
        <v>167</v>
      </c>
      <c r="C9" s="326" t="s">
        <v>160</v>
      </c>
      <c r="D9" s="327" t="s">
        <v>161</v>
      </c>
      <c r="E9" s="324" t="s">
        <v>171</v>
      </c>
      <c r="F9" s="329" t="s">
        <v>144</v>
      </c>
      <c r="G9" s="329" t="s">
        <v>145</v>
      </c>
    </row>
    <row r="10" spans="1:7" ht="12.75" x14ac:dyDescent="0.3">
      <c r="A10">
        <v>8</v>
      </c>
      <c r="B10" s="323" t="s">
        <v>168</v>
      </c>
      <c r="C10" s="326" t="s">
        <v>74</v>
      </c>
      <c r="D10" s="327" t="s">
        <v>75</v>
      </c>
      <c r="E10" s="324" t="s">
        <v>172</v>
      </c>
      <c r="F10" s="329" t="s">
        <v>126</v>
      </c>
      <c r="G10" s="329" t="s">
        <v>127</v>
      </c>
    </row>
    <row r="11" spans="1:7" ht="12.75" x14ac:dyDescent="0.3">
      <c r="A11">
        <v>9</v>
      </c>
      <c r="B11" s="323" t="s">
        <v>168</v>
      </c>
      <c r="C11" s="326" t="s">
        <v>55</v>
      </c>
      <c r="D11" s="327" t="s">
        <v>131</v>
      </c>
      <c r="E11" s="324" t="s">
        <v>172</v>
      </c>
      <c r="F11" s="329" t="s">
        <v>156</v>
      </c>
      <c r="G11" s="329" t="s">
        <v>157</v>
      </c>
    </row>
    <row r="12" spans="1:7" ht="12.75" x14ac:dyDescent="0.3">
      <c r="A12">
        <v>10</v>
      </c>
      <c r="B12" s="323" t="s">
        <v>168</v>
      </c>
      <c r="C12" s="326" t="s">
        <v>148</v>
      </c>
      <c r="D12" s="327" t="s">
        <v>149</v>
      </c>
      <c r="E12" s="324" t="s">
        <v>172</v>
      </c>
      <c r="F12" s="329" t="s">
        <v>68</v>
      </c>
      <c r="G12" s="329" t="s">
        <v>69</v>
      </c>
    </row>
    <row r="13" spans="1:7" ht="12.75" x14ac:dyDescent="0.3">
      <c r="A13">
        <v>11</v>
      </c>
      <c r="B13" s="323" t="s">
        <v>168</v>
      </c>
      <c r="C13" s="326" t="s">
        <v>124</v>
      </c>
      <c r="D13" s="327" t="s">
        <v>125</v>
      </c>
      <c r="E13" s="324" t="s">
        <v>172</v>
      </c>
      <c r="F13" s="329" t="s">
        <v>129</v>
      </c>
      <c r="G13" s="329" t="s">
        <v>130</v>
      </c>
    </row>
    <row r="14" spans="1:7" ht="12.75" x14ac:dyDescent="0.3">
      <c r="A14">
        <v>12</v>
      </c>
      <c r="B14" s="323" t="s">
        <v>168</v>
      </c>
      <c r="C14" s="326" t="s">
        <v>140</v>
      </c>
      <c r="D14" s="328" t="s">
        <v>141</v>
      </c>
      <c r="E14" s="324" t="s">
        <v>172</v>
      </c>
      <c r="F14" s="329" t="s">
        <v>121</v>
      </c>
      <c r="G14" s="329" t="s">
        <v>122</v>
      </c>
    </row>
    <row r="15" spans="1:7" ht="12.75" x14ac:dyDescent="0.3">
      <c r="A15">
        <v>13</v>
      </c>
      <c r="B15" s="323" t="s">
        <v>168</v>
      </c>
      <c r="C15" s="326" t="s">
        <v>142</v>
      </c>
      <c r="D15" s="327" t="s">
        <v>143</v>
      </c>
      <c r="E15" s="324" t="s">
        <v>172</v>
      </c>
      <c r="F15" s="329" t="s">
        <v>134</v>
      </c>
      <c r="G15" s="329" t="s">
        <v>135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published="0">
    <pageSetUpPr fitToPage="1"/>
  </sheetPr>
  <dimension ref="A1:AD26"/>
  <sheetViews>
    <sheetView zoomScale="80" zoomScaleNormal="80" workbookViewId="0">
      <selection activeCell="AD21" sqref="AD21"/>
    </sheetView>
  </sheetViews>
  <sheetFormatPr defaultRowHeight="12.4" x14ac:dyDescent="0.3"/>
  <cols>
    <col min="2" max="2" width="13.87890625" customWidth="1"/>
    <col min="3" max="3" width="15.1171875" customWidth="1"/>
    <col min="7" max="7" width="0" hidden="1" customWidth="1"/>
    <col min="11" max="11" width="0" hidden="1" customWidth="1"/>
    <col min="15" max="15" width="0" hidden="1" customWidth="1"/>
    <col min="23" max="23" width="0" hidden="1" customWidth="1"/>
    <col min="27" max="27" width="0" hidden="1" customWidth="1"/>
    <col min="30" max="30" width="45.46875" customWidth="1"/>
  </cols>
  <sheetData>
    <row r="1" spans="1:30" ht="14.65" thickTop="1" thickBot="1" x14ac:dyDescent="0.45">
      <c r="A1" s="52" t="s">
        <v>112</v>
      </c>
      <c r="B1" s="5"/>
      <c r="C1" s="5"/>
      <c r="D1" s="1"/>
      <c r="E1" s="1"/>
      <c r="F1" s="1"/>
      <c r="G1" s="1"/>
      <c r="H1" s="2"/>
      <c r="I1" s="53"/>
      <c r="J1" s="53"/>
      <c r="K1" s="53"/>
      <c r="L1" s="53"/>
      <c r="M1" s="53"/>
      <c r="N1" s="53"/>
      <c r="O1" s="53"/>
      <c r="P1" s="4"/>
      <c r="Q1" s="3"/>
      <c r="R1" s="3"/>
      <c r="S1" s="4"/>
      <c r="T1" s="5"/>
      <c r="U1" s="5"/>
      <c r="V1" s="5"/>
      <c r="W1" s="5"/>
      <c r="X1" s="6"/>
      <c r="Y1" s="7"/>
      <c r="Z1" s="7"/>
      <c r="AA1" s="7"/>
      <c r="AB1" s="8"/>
      <c r="AC1" s="8"/>
      <c r="AD1" s="54"/>
    </row>
    <row r="2" spans="1:30" ht="14.25" thickTop="1" x14ac:dyDescent="0.4">
      <c r="A2" s="149"/>
      <c r="B2" s="150"/>
      <c r="C2" s="151" t="s">
        <v>8</v>
      </c>
      <c r="D2" s="152" t="s">
        <v>86</v>
      </c>
      <c r="E2" s="153"/>
      <c r="F2" s="153"/>
      <c r="G2" s="153"/>
      <c r="H2" s="154"/>
      <c r="I2" s="152" t="s">
        <v>87</v>
      </c>
      <c r="J2" s="153"/>
      <c r="K2" s="153"/>
      <c r="L2" s="155"/>
      <c r="M2" s="156" t="s">
        <v>3</v>
      </c>
      <c r="N2" s="157"/>
      <c r="O2" s="157"/>
      <c r="P2" s="158"/>
      <c r="Q2" s="157" t="s">
        <v>116</v>
      </c>
      <c r="R2" s="157"/>
      <c r="S2" s="155"/>
      <c r="T2" s="157" t="s">
        <v>5</v>
      </c>
      <c r="U2" s="157"/>
      <c r="V2" s="157"/>
      <c r="W2" s="157"/>
      <c r="X2" s="159"/>
      <c r="Y2" s="157" t="s">
        <v>88</v>
      </c>
      <c r="Z2" s="157"/>
      <c r="AA2" s="157"/>
      <c r="AB2" s="160"/>
      <c r="AC2" s="59" t="s">
        <v>9</v>
      </c>
      <c r="AD2" s="161" t="s">
        <v>10</v>
      </c>
    </row>
    <row r="3" spans="1:30" ht="14.25" thickBot="1" x14ac:dyDescent="0.45">
      <c r="A3" s="46"/>
      <c r="B3" s="162"/>
      <c r="C3" s="163" t="s">
        <v>30</v>
      </c>
      <c r="D3" s="164" t="s">
        <v>89</v>
      </c>
      <c r="E3" s="164"/>
      <c r="F3" s="165"/>
      <c r="G3" s="165"/>
      <c r="H3" s="166" t="s">
        <v>90</v>
      </c>
      <c r="I3" s="164" t="s">
        <v>91</v>
      </c>
      <c r="J3" s="165"/>
      <c r="K3" s="165"/>
      <c r="L3" s="167" t="s">
        <v>92</v>
      </c>
      <c r="M3" s="168" t="s">
        <v>6</v>
      </c>
      <c r="N3" s="64"/>
      <c r="O3" s="64"/>
      <c r="P3" s="167" t="s">
        <v>4</v>
      </c>
      <c r="Q3" s="23" t="s">
        <v>93</v>
      </c>
      <c r="R3" s="23"/>
      <c r="S3" s="167" t="s">
        <v>94</v>
      </c>
      <c r="T3" s="24" t="s">
        <v>117</v>
      </c>
      <c r="U3" s="24"/>
      <c r="V3" s="23"/>
      <c r="W3" s="23"/>
      <c r="X3" s="167" t="s">
        <v>95</v>
      </c>
      <c r="Y3" s="169" t="s">
        <v>7</v>
      </c>
      <c r="Z3" s="169"/>
      <c r="AA3" s="170"/>
      <c r="AB3" s="171" t="s">
        <v>96</v>
      </c>
      <c r="AC3" s="172"/>
      <c r="AD3" s="173"/>
    </row>
    <row r="4" spans="1:30" ht="14.25" thickBot="1" x14ac:dyDescent="0.45">
      <c r="A4" s="69"/>
      <c r="B4" s="70"/>
      <c r="C4" s="174" t="s">
        <v>0</v>
      </c>
      <c r="D4" s="28" t="s">
        <v>97</v>
      </c>
      <c r="E4" s="28"/>
      <c r="F4" s="28"/>
      <c r="G4" s="28"/>
      <c r="H4" s="175"/>
      <c r="I4" s="176" t="s">
        <v>98</v>
      </c>
      <c r="J4" s="28"/>
      <c r="K4" s="28"/>
      <c r="L4" s="177"/>
      <c r="M4" s="178" t="s">
        <v>99</v>
      </c>
      <c r="N4" s="179"/>
      <c r="O4" s="179"/>
      <c r="P4" s="180"/>
      <c r="Q4" s="178" t="s">
        <v>1</v>
      </c>
      <c r="R4" s="181"/>
      <c r="S4" s="177"/>
      <c r="T4" s="181" t="s">
        <v>1</v>
      </c>
      <c r="U4" s="181"/>
      <c r="V4" s="181"/>
      <c r="W4" s="181"/>
      <c r="X4" s="182"/>
      <c r="Y4" s="181" t="s">
        <v>100</v>
      </c>
      <c r="Z4" s="181"/>
      <c r="AA4" s="181"/>
      <c r="AB4" s="181"/>
      <c r="AC4" s="183"/>
      <c r="AD4" s="184" t="s">
        <v>44</v>
      </c>
    </row>
    <row r="5" spans="1:30" ht="14.25" thickBot="1" x14ac:dyDescent="0.45">
      <c r="A5" s="69"/>
      <c r="B5" s="185"/>
      <c r="C5" s="178" t="s">
        <v>2</v>
      </c>
      <c r="D5" s="186">
        <v>0.4</v>
      </c>
      <c r="E5" s="187">
        <v>0.1</v>
      </c>
      <c r="F5" s="188">
        <v>0.5</v>
      </c>
      <c r="G5" s="189" t="s">
        <v>13</v>
      </c>
      <c r="H5" s="190">
        <v>1</v>
      </c>
      <c r="I5" s="186">
        <v>0.5</v>
      </c>
      <c r="J5" s="188">
        <v>0.5</v>
      </c>
      <c r="K5" s="191" t="s">
        <v>13</v>
      </c>
      <c r="L5" s="192">
        <v>1</v>
      </c>
      <c r="M5" s="186">
        <v>0.5</v>
      </c>
      <c r="N5" s="193">
        <v>0.5</v>
      </c>
      <c r="O5" s="191" t="s">
        <v>13</v>
      </c>
      <c r="P5" s="194">
        <v>1</v>
      </c>
      <c r="Q5" s="186">
        <v>0.5</v>
      </c>
      <c r="R5" s="188">
        <v>0.5</v>
      </c>
      <c r="S5" s="195">
        <v>1</v>
      </c>
      <c r="T5" s="196">
        <v>0.3</v>
      </c>
      <c r="U5" s="197">
        <v>0.2</v>
      </c>
      <c r="V5" s="188">
        <v>0.5</v>
      </c>
      <c r="W5" s="191" t="s">
        <v>13</v>
      </c>
      <c r="X5" s="194">
        <v>1</v>
      </c>
      <c r="Y5" s="186">
        <v>0.7</v>
      </c>
      <c r="Z5" s="193">
        <v>0.3</v>
      </c>
      <c r="AA5" s="191" t="s">
        <v>13</v>
      </c>
      <c r="AB5" s="198" t="s">
        <v>14</v>
      </c>
      <c r="AC5" s="199"/>
      <c r="AD5" s="184" t="s">
        <v>45</v>
      </c>
    </row>
    <row r="6" spans="1:30" ht="14.25" thickBot="1" x14ac:dyDescent="0.45">
      <c r="A6" s="69"/>
      <c r="B6" s="185"/>
      <c r="C6" s="178" t="s">
        <v>15</v>
      </c>
      <c r="D6" s="186">
        <v>8</v>
      </c>
      <c r="E6" s="187">
        <v>2</v>
      </c>
      <c r="F6" s="188">
        <v>10</v>
      </c>
      <c r="G6" s="189"/>
      <c r="H6" s="190">
        <v>20</v>
      </c>
      <c r="I6" s="186">
        <v>10</v>
      </c>
      <c r="J6" s="188">
        <v>10</v>
      </c>
      <c r="K6" s="200"/>
      <c r="L6" s="201">
        <f>SUM(I6+J6)</f>
        <v>20</v>
      </c>
      <c r="M6" s="186">
        <v>10</v>
      </c>
      <c r="N6" s="193">
        <v>10</v>
      </c>
      <c r="O6" s="200"/>
      <c r="P6" s="202">
        <f>SUM(M6+N6)</f>
        <v>20</v>
      </c>
      <c r="Q6" s="186">
        <v>10</v>
      </c>
      <c r="R6" s="188">
        <v>10</v>
      </c>
      <c r="S6" s="195">
        <v>20</v>
      </c>
      <c r="T6" s="196">
        <v>6</v>
      </c>
      <c r="U6" s="197">
        <v>4</v>
      </c>
      <c r="V6" s="188">
        <v>10</v>
      </c>
      <c r="W6" s="200"/>
      <c r="X6" s="201">
        <v>20</v>
      </c>
      <c r="Y6" s="186">
        <v>14</v>
      </c>
      <c r="Z6" s="193">
        <v>6</v>
      </c>
      <c r="AA6" s="200"/>
      <c r="AB6" s="203">
        <v>20</v>
      </c>
      <c r="AC6" s="204"/>
      <c r="AD6" s="184"/>
    </row>
    <row r="7" spans="1:30" ht="14.25" thickBot="1" x14ac:dyDescent="0.35">
      <c r="A7" s="85"/>
      <c r="B7" s="86"/>
      <c r="C7" s="205"/>
      <c r="D7" s="206" t="s">
        <v>101</v>
      </c>
      <c r="E7" s="207" t="s">
        <v>102</v>
      </c>
      <c r="F7" s="208" t="s">
        <v>103</v>
      </c>
      <c r="G7" s="209"/>
      <c r="H7" s="210" t="s">
        <v>18</v>
      </c>
      <c r="I7" s="206" t="s">
        <v>104</v>
      </c>
      <c r="J7" s="208" t="s">
        <v>105</v>
      </c>
      <c r="K7" s="209"/>
      <c r="L7" s="211" t="s">
        <v>18</v>
      </c>
      <c r="M7" s="206" t="s">
        <v>103</v>
      </c>
      <c r="N7" s="208" t="s">
        <v>103</v>
      </c>
      <c r="O7" s="209"/>
      <c r="P7" s="211" t="s">
        <v>18</v>
      </c>
      <c r="Q7" s="206" t="s">
        <v>104</v>
      </c>
      <c r="R7" s="208" t="s">
        <v>105</v>
      </c>
      <c r="S7" s="212" t="s">
        <v>18</v>
      </c>
      <c r="T7" s="206" t="s">
        <v>106</v>
      </c>
      <c r="U7" s="207" t="s">
        <v>106</v>
      </c>
      <c r="V7" s="208" t="s">
        <v>107</v>
      </c>
      <c r="W7" s="209"/>
      <c r="X7" s="211" t="s">
        <v>48</v>
      </c>
      <c r="Y7" s="213" t="s">
        <v>108</v>
      </c>
      <c r="Z7" s="214" t="s">
        <v>103</v>
      </c>
      <c r="AA7" s="209"/>
      <c r="AB7" s="215" t="s">
        <v>46</v>
      </c>
      <c r="AC7" s="216"/>
      <c r="AD7" s="217"/>
    </row>
    <row r="8" spans="1:30" ht="14.25" thickBot="1" x14ac:dyDescent="0.4">
      <c r="A8" s="46"/>
      <c r="B8" s="218" t="s">
        <v>110</v>
      </c>
      <c r="C8" s="219"/>
      <c r="D8" s="220"/>
      <c r="E8" s="220"/>
      <c r="F8" s="220"/>
      <c r="G8" s="220"/>
      <c r="H8" s="221"/>
      <c r="I8" s="220"/>
      <c r="J8" s="220"/>
      <c r="K8" s="220"/>
      <c r="L8" s="221"/>
      <c r="M8" s="220"/>
      <c r="N8" s="220"/>
      <c r="O8" s="220"/>
      <c r="P8" s="221"/>
      <c r="Q8" s="220"/>
      <c r="R8" s="220"/>
      <c r="S8" s="221"/>
      <c r="T8" s="220"/>
      <c r="U8" s="220"/>
      <c r="V8" s="220"/>
      <c r="W8" s="220"/>
      <c r="X8" s="221"/>
      <c r="Y8" s="220"/>
      <c r="Z8" s="220"/>
      <c r="AA8" s="220"/>
      <c r="AB8" s="221"/>
      <c r="AC8" s="221"/>
      <c r="AD8" s="222"/>
    </row>
    <row r="9" spans="1:30" ht="13.9" x14ac:dyDescent="0.35">
      <c r="A9" s="46">
        <v>1</v>
      </c>
      <c r="B9" s="101" t="s">
        <v>53</v>
      </c>
      <c r="C9" s="101" t="s">
        <v>54</v>
      </c>
      <c r="D9" s="95">
        <v>45</v>
      </c>
      <c r="E9" s="95"/>
      <c r="F9" s="265"/>
      <c r="G9" s="224"/>
      <c r="H9" s="225"/>
      <c r="I9" s="99"/>
      <c r="J9" s="265"/>
      <c r="K9" s="224"/>
      <c r="L9" s="225"/>
      <c r="M9" s="95"/>
      <c r="N9" s="96"/>
      <c r="O9" s="224"/>
      <c r="P9" s="225"/>
      <c r="Q9" s="226"/>
      <c r="R9" s="227"/>
      <c r="S9" s="225"/>
      <c r="T9" s="95"/>
      <c r="U9" s="95"/>
      <c r="V9" s="96"/>
      <c r="W9" s="224"/>
      <c r="X9" s="225"/>
      <c r="Y9" s="95"/>
      <c r="Z9" s="95"/>
      <c r="AA9" s="224"/>
      <c r="AB9" s="225"/>
      <c r="AC9" s="228"/>
      <c r="AD9" s="229"/>
    </row>
    <row r="10" spans="1:30" ht="14.25" thickBot="1" x14ac:dyDescent="0.4">
      <c r="A10" s="46">
        <v>2</v>
      </c>
      <c r="B10" s="101" t="s">
        <v>55</v>
      </c>
      <c r="C10" s="101" t="s">
        <v>56</v>
      </c>
      <c r="D10" s="95">
        <v>54</v>
      </c>
      <c r="E10" s="95"/>
      <c r="F10" s="265"/>
      <c r="G10" s="224"/>
      <c r="H10" s="225"/>
      <c r="I10" s="99"/>
      <c r="J10" s="265"/>
      <c r="K10" s="224"/>
      <c r="L10" s="225"/>
      <c r="M10" s="95"/>
      <c r="N10" s="96"/>
      <c r="O10" s="224"/>
      <c r="P10" s="225"/>
      <c r="Q10" s="226"/>
      <c r="R10" s="227"/>
      <c r="S10" s="225"/>
      <c r="T10" s="95"/>
      <c r="U10" s="95"/>
      <c r="V10" s="96"/>
      <c r="W10" s="224"/>
      <c r="X10" s="225"/>
      <c r="Y10" s="95"/>
      <c r="Z10" s="95"/>
      <c r="AA10" s="224"/>
      <c r="AB10" s="225"/>
      <c r="AC10" s="228"/>
      <c r="AD10" s="229"/>
    </row>
    <row r="11" spans="1:30" ht="14.25" thickBot="1" x14ac:dyDescent="0.4">
      <c r="A11" s="46"/>
      <c r="B11" s="218" t="s">
        <v>111</v>
      </c>
      <c r="C11" s="219"/>
      <c r="D11" s="220"/>
      <c r="E11" s="220"/>
      <c r="F11" s="253"/>
      <c r="G11" s="220"/>
      <c r="H11" s="231"/>
      <c r="I11" s="269"/>
      <c r="J11" s="253"/>
      <c r="K11" s="220"/>
      <c r="L11" s="231"/>
      <c r="M11" s="220"/>
      <c r="N11" s="220"/>
      <c r="O11" s="220"/>
      <c r="P11" s="231"/>
      <c r="Q11" s="253"/>
      <c r="R11" s="220"/>
      <c r="S11" s="231"/>
      <c r="T11" s="253"/>
      <c r="U11" s="220"/>
      <c r="V11" s="220"/>
      <c r="W11" s="220"/>
      <c r="X11" s="231"/>
      <c r="Y11" s="253"/>
      <c r="Z11" s="253"/>
      <c r="AA11" s="220"/>
      <c r="AB11" s="231"/>
      <c r="AC11" s="221"/>
      <c r="AD11" s="222"/>
    </row>
    <row r="12" spans="1:30" ht="13.9" x14ac:dyDescent="0.35">
      <c r="A12" s="46">
        <v>3</v>
      </c>
      <c r="B12" s="101" t="s">
        <v>76</v>
      </c>
      <c r="C12" s="101" t="s">
        <v>54</v>
      </c>
      <c r="D12" s="95">
        <v>69</v>
      </c>
      <c r="E12" s="95"/>
      <c r="F12" s="265"/>
      <c r="G12" s="224"/>
      <c r="H12" s="225"/>
      <c r="I12" s="99"/>
      <c r="J12" s="265"/>
      <c r="K12" s="224"/>
      <c r="L12" s="225"/>
      <c r="M12" s="95"/>
      <c r="N12" s="96"/>
      <c r="O12" s="224"/>
      <c r="P12" s="225"/>
      <c r="Q12" s="226"/>
      <c r="R12" s="227"/>
      <c r="S12" s="225"/>
      <c r="T12" s="95"/>
      <c r="U12" s="95"/>
      <c r="V12" s="96"/>
      <c r="W12" s="224"/>
      <c r="X12" s="225"/>
      <c r="Y12" s="95"/>
      <c r="Z12" s="95"/>
      <c r="AA12" s="224"/>
      <c r="AB12" s="225"/>
      <c r="AC12" s="228"/>
      <c r="AD12" s="229"/>
    </row>
    <row r="13" spans="1:30" ht="13.9" x14ac:dyDescent="0.35">
      <c r="A13" s="46">
        <v>4</v>
      </c>
      <c r="B13" s="304" t="s">
        <v>57</v>
      </c>
      <c r="C13" s="304" t="s">
        <v>58</v>
      </c>
      <c r="D13" s="140">
        <v>60</v>
      </c>
      <c r="E13" s="140">
        <v>78</v>
      </c>
      <c r="F13" s="141">
        <v>0</v>
      </c>
      <c r="G13" s="233"/>
      <c r="H13" s="232">
        <f>AVERAGE((D13*$D$5)+(E13*$E$5)+(F13*$F$5))</f>
        <v>31.8</v>
      </c>
      <c r="I13" s="140">
        <v>69</v>
      </c>
      <c r="J13" s="141">
        <v>80</v>
      </c>
      <c r="K13" s="233"/>
      <c r="L13" s="232">
        <f>AVERAGE(H13:K13)</f>
        <v>60.266666666666673</v>
      </c>
      <c r="M13" s="140">
        <v>96</v>
      </c>
      <c r="N13" s="141">
        <v>100</v>
      </c>
      <c r="O13" s="233"/>
      <c r="P13" s="232">
        <f>AVERAGE((M13*0.5)+(N13*0.5))</f>
        <v>98</v>
      </c>
      <c r="Q13" s="261">
        <v>54</v>
      </c>
      <c r="R13" s="262">
        <v>79</v>
      </c>
      <c r="S13" s="232">
        <f>AVERAGE(Q13:R13)</f>
        <v>66.5</v>
      </c>
      <c r="T13" s="140">
        <v>56</v>
      </c>
      <c r="U13" s="140">
        <v>0</v>
      </c>
      <c r="V13" s="141">
        <v>0</v>
      </c>
      <c r="W13" s="233"/>
      <c r="X13" s="232">
        <f>SUM((T13*$T$5)+(U13*$U$5)+(V13*$V$5))</f>
        <v>16.8</v>
      </c>
      <c r="Y13" s="140">
        <v>0</v>
      </c>
      <c r="Z13" s="140">
        <v>0</v>
      </c>
      <c r="AA13" s="233"/>
      <c r="AB13" s="232">
        <f>AVERAGE(Y13:Z13)</f>
        <v>0</v>
      </c>
      <c r="AC13" s="263" t="s">
        <v>120</v>
      </c>
      <c r="AD13" s="305" t="s">
        <v>146</v>
      </c>
    </row>
    <row r="14" spans="1:30" ht="13.9" x14ac:dyDescent="0.35">
      <c r="A14" s="46">
        <v>5</v>
      </c>
      <c r="B14" s="333" t="s">
        <v>81</v>
      </c>
      <c r="C14" s="333" t="s">
        <v>82</v>
      </c>
      <c r="D14" s="140"/>
      <c r="E14" s="140"/>
      <c r="F14" s="141"/>
      <c r="G14" s="233"/>
      <c r="H14" s="232"/>
      <c r="I14" s="140"/>
      <c r="J14" s="141"/>
      <c r="K14" s="233"/>
      <c r="L14" s="232"/>
      <c r="M14" s="140"/>
      <c r="N14" s="141"/>
      <c r="O14" s="233"/>
      <c r="P14" s="232"/>
      <c r="Q14" s="261"/>
      <c r="R14" s="262"/>
      <c r="S14" s="232"/>
      <c r="T14" s="140"/>
      <c r="U14" s="140"/>
      <c r="V14" s="141"/>
      <c r="W14" s="233"/>
      <c r="X14" s="232"/>
      <c r="Y14" s="140"/>
      <c r="Z14" s="140"/>
      <c r="AA14" s="233"/>
      <c r="AB14" s="232"/>
      <c r="AC14" s="263"/>
      <c r="AD14" s="305" t="s">
        <v>179</v>
      </c>
    </row>
    <row r="15" spans="1:30" ht="14.25" thickBot="1" x14ac:dyDescent="0.4">
      <c r="A15" s="46">
        <v>6</v>
      </c>
      <c r="B15" s="101" t="s">
        <v>77</v>
      </c>
      <c r="C15" s="101" t="s">
        <v>78</v>
      </c>
      <c r="D15" s="95">
        <v>64</v>
      </c>
      <c r="E15" s="95"/>
      <c r="F15" s="102"/>
      <c r="G15" s="224"/>
      <c r="H15" s="225"/>
      <c r="I15" s="99"/>
      <c r="J15" s="265"/>
      <c r="K15" s="224"/>
      <c r="L15" s="225"/>
      <c r="M15" s="95"/>
      <c r="N15" s="265"/>
      <c r="O15" s="224"/>
      <c r="P15" s="225"/>
      <c r="Q15" s="226"/>
      <c r="R15" s="227"/>
      <c r="S15" s="225"/>
      <c r="T15" s="95"/>
      <c r="U15" s="131"/>
      <c r="V15" s="102"/>
      <c r="W15" s="224"/>
      <c r="X15" s="225"/>
      <c r="Y15" s="131"/>
      <c r="Z15" s="131"/>
      <c r="AA15" s="224"/>
      <c r="AB15" s="225"/>
      <c r="AC15" s="228"/>
      <c r="AD15" s="229"/>
    </row>
    <row r="16" spans="1:30" ht="14.25" thickBot="1" x14ac:dyDescent="0.45">
      <c r="A16" s="46"/>
      <c r="B16" s="234" t="s">
        <v>113</v>
      </c>
      <c r="C16" s="235"/>
      <c r="D16" s="236"/>
      <c r="E16" s="236"/>
      <c r="F16" s="264"/>
      <c r="G16" s="237"/>
      <c r="H16" s="238"/>
      <c r="I16" s="270"/>
      <c r="J16" s="264"/>
      <c r="K16" s="237"/>
      <c r="L16" s="238"/>
      <c r="M16" s="236"/>
      <c r="N16" s="236"/>
      <c r="O16" s="237"/>
      <c r="P16" s="238"/>
      <c r="Q16" s="264"/>
      <c r="R16" s="236"/>
      <c r="S16" s="238"/>
      <c r="T16" s="264"/>
      <c r="U16" s="236"/>
      <c r="V16" s="236"/>
      <c r="W16" s="237"/>
      <c r="X16" s="238"/>
      <c r="Y16" s="264"/>
      <c r="Z16" s="264"/>
      <c r="AA16" s="237"/>
      <c r="AB16" s="239"/>
      <c r="AC16" s="240"/>
      <c r="AD16" s="241"/>
    </row>
    <row r="17" spans="1:30" ht="14.25" thickBot="1" x14ac:dyDescent="0.4">
      <c r="A17" s="46">
        <v>7</v>
      </c>
      <c r="B17" s="333" t="s">
        <v>60</v>
      </c>
      <c r="C17" s="333" t="s">
        <v>61</v>
      </c>
      <c r="D17" s="140">
        <v>50</v>
      </c>
      <c r="E17" s="140">
        <v>56</v>
      </c>
      <c r="F17" s="141"/>
      <c r="G17" s="233"/>
      <c r="H17" s="232">
        <f>AVERAGE((D17*$D$5)+(E17*$E$5)+(F17*$F$5))</f>
        <v>25.6</v>
      </c>
      <c r="I17" s="140"/>
      <c r="J17" s="141"/>
      <c r="K17" s="233"/>
      <c r="L17" s="232"/>
      <c r="M17" s="140"/>
      <c r="N17" s="141"/>
      <c r="O17" s="233"/>
      <c r="P17" s="232"/>
      <c r="Q17" s="261"/>
      <c r="R17" s="262"/>
      <c r="S17" s="232"/>
      <c r="T17" s="140">
        <v>52</v>
      </c>
      <c r="U17" s="140"/>
      <c r="V17" s="141"/>
      <c r="W17" s="233"/>
      <c r="X17" s="232"/>
      <c r="Y17" s="140"/>
      <c r="Z17" s="140"/>
      <c r="AA17" s="233"/>
      <c r="AB17" s="232"/>
      <c r="AC17" s="263"/>
      <c r="AD17" s="343">
        <v>42405</v>
      </c>
    </row>
    <row r="18" spans="1:30" ht="14.25" thickBot="1" x14ac:dyDescent="0.45">
      <c r="A18" s="46"/>
      <c r="B18" s="243" t="s">
        <v>114</v>
      </c>
      <c r="C18" s="244"/>
      <c r="D18" s="245"/>
      <c r="E18" s="245"/>
      <c r="F18" s="245"/>
      <c r="G18" s="246"/>
      <c r="H18" s="239"/>
      <c r="I18" s="247"/>
      <c r="J18" s="245"/>
      <c r="K18" s="246"/>
      <c r="L18" s="239"/>
      <c r="M18" s="245"/>
      <c r="N18" s="245"/>
      <c r="O18" s="246"/>
      <c r="P18" s="239"/>
      <c r="Q18" s="245"/>
      <c r="R18" s="245"/>
      <c r="S18" s="239"/>
      <c r="T18" s="245"/>
      <c r="U18" s="245"/>
      <c r="V18" s="245"/>
      <c r="W18" s="246"/>
      <c r="X18" s="239"/>
      <c r="Y18" s="245"/>
      <c r="Z18" s="245"/>
      <c r="AA18" s="246"/>
      <c r="AB18" s="239"/>
      <c r="AC18" s="239"/>
      <c r="AD18" s="248"/>
    </row>
    <row r="19" spans="1:30" ht="14.25" x14ac:dyDescent="0.45">
      <c r="A19" s="249">
        <v>8</v>
      </c>
      <c r="B19" s="101" t="s">
        <v>79</v>
      </c>
      <c r="C19" s="101" t="s">
        <v>80</v>
      </c>
      <c r="D19" s="95">
        <v>72</v>
      </c>
      <c r="E19" s="95"/>
      <c r="F19" s="265"/>
      <c r="G19" s="224"/>
      <c r="H19" s="225"/>
      <c r="I19" s="99"/>
      <c r="J19" s="265"/>
      <c r="K19" s="224"/>
      <c r="L19" s="225"/>
      <c r="M19" s="95"/>
      <c r="N19" s="96"/>
      <c r="O19" s="224"/>
      <c r="P19" s="225"/>
      <c r="Q19" s="226"/>
      <c r="R19" s="227"/>
      <c r="S19" s="225"/>
      <c r="T19" s="95"/>
      <c r="U19" s="95"/>
      <c r="V19" s="96"/>
      <c r="W19" s="224"/>
      <c r="X19" s="225"/>
      <c r="Y19" s="95"/>
      <c r="Z19" s="95"/>
      <c r="AA19" s="224"/>
      <c r="AB19" s="225"/>
      <c r="AC19" s="228"/>
      <c r="AD19" s="250"/>
    </row>
    <row r="20" spans="1:30" ht="14.25" x14ac:dyDescent="0.45">
      <c r="A20" s="249">
        <v>9</v>
      </c>
      <c r="B20" s="101" t="s">
        <v>63</v>
      </c>
      <c r="C20" s="101" t="s">
        <v>64</v>
      </c>
      <c r="D20" s="95">
        <v>45</v>
      </c>
      <c r="E20" s="95"/>
      <c r="F20" s="265"/>
      <c r="G20" s="224"/>
      <c r="H20" s="225"/>
      <c r="I20" s="99"/>
      <c r="J20" s="265"/>
      <c r="K20" s="224"/>
      <c r="L20" s="225"/>
      <c r="M20" s="95"/>
      <c r="N20" s="96"/>
      <c r="O20" s="224"/>
      <c r="P20" s="225"/>
      <c r="Q20" s="226"/>
      <c r="R20" s="227"/>
      <c r="S20" s="225"/>
      <c r="T20" s="95"/>
      <c r="U20" s="95"/>
      <c r="V20" s="96"/>
      <c r="W20" s="224"/>
      <c r="X20" s="225"/>
      <c r="Y20" s="95"/>
      <c r="Z20" s="95"/>
      <c r="AA20" s="224"/>
      <c r="AB20" s="225"/>
      <c r="AC20" s="228"/>
      <c r="AD20" s="242"/>
    </row>
    <row r="21" spans="1:30" ht="14.65" thickBot="1" x14ac:dyDescent="0.5">
      <c r="A21" s="249">
        <v>10</v>
      </c>
      <c r="B21" s="101" t="s">
        <v>72</v>
      </c>
      <c r="C21" s="101" t="s">
        <v>73</v>
      </c>
      <c r="D21" s="95">
        <v>75</v>
      </c>
      <c r="E21" s="95"/>
      <c r="F21" s="265"/>
      <c r="G21" s="224"/>
      <c r="H21" s="225"/>
      <c r="I21" s="99"/>
      <c r="J21" s="265"/>
      <c r="K21" s="224"/>
      <c r="L21" s="225"/>
      <c r="M21" s="95"/>
      <c r="N21" s="96"/>
      <c r="O21" s="224"/>
      <c r="P21" s="225"/>
      <c r="Q21" s="226"/>
      <c r="R21" s="227"/>
      <c r="S21" s="225"/>
      <c r="T21" s="95"/>
      <c r="U21" s="95"/>
      <c r="V21" s="96"/>
      <c r="W21" s="224"/>
      <c r="X21" s="225"/>
      <c r="Y21" s="95"/>
      <c r="Z21" s="95"/>
      <c r="AA21" s="224"/>
      <c r="AB21" s="225"/>
      <c r="AC21" s="228"/>
      <c r="AD21" s="230"/>
    </row>
    <row r="22" spans="1:30" ht="14.25" thickBot="1" x14ac:dyDescent="0.4">
      <c r="A22" s="46"/>
      <c r="B22" s="251" t="s">
        <v>109</v>
      </c>
      <c r="C22" s="252"/>
      <c r="D22" s="253"/>
      <c r="E22" s="253"/>
      <c r="F22" s="254"/>
      <c r="G22" s="254"/>
      <c r="H22" s="239"/>
      <c r="I22" s="253"/>
      <c r="J22" s="254"/>
      <c r="K22" s="254"/>
      <c r="L22" s="239"/>
      <c r="M22" s="253"/>
      <c r="N22" s="253"/>
      <c r="O22" s="253"/>
      <c r="P22" s="239"/>
      <c r="Q22" s="253"/>
      <c r="R22" s="253"/>
      <c r="S22" s="239"/>
      <c r="T22" s="253"/>
      <c r="U22" s="253"/>
      <c r="V22" s="254"/>
      <c r="W22" s="254"/>
      <c r="X22" s="239"/>
      <c r="Y22" s="253"/>
      <c r="Z22" s="253"/>
      <c r="AA22" s="253"/>
      <c r="AB22" s="239"/>
      <c r="AC22" s="239"/>
      <c r="AD22" s="255"/>
    </row>
    <row r="23" spans="1:30" ht="14.25" thickBot="1" x14ac:dyDescent="0.4">
      <c r="A23" s="46">
        <v>11</v>
      </c>
      <c r="B23" s="223" t="s">
        <v>84</v>
      </c>
      <c r="C23" s="223" t="s">
        <v>85</v>
      </c>
      <c r="D23" s="140">
        <v>60</v>
      </c>
      <c r="E23" s="140">
        <v>65</v>
      </c>
      <c r="F23" s="141">
        <v>47</v>
      </c>
      <c r="G23" s="233">
        <v>47</v>
      </c>
      <c r="H23" s="232">
        <f>SUM((D23*0.4)+(E23*0.1)+(F23*0.5))</f>
        <v>54</v>
      </c>
      <c r="I23" s="140">
        <v>55</v>
      </c>
      <c r="J23" s="141">
        <v>63</v>
      </c>
      <c r="K23" s="233"/>
      <c r="L23" s="232">
        <f>AVERAGE((I23*0.5)+(J23*0.5))</f>
        <v>59</v>
      </c>
      <c r="M23" s="140">
        <v>78</v>
      </c>
      <c r="N23" s="141">
        <v>60</v>
      </c>
      <c r="O23" s="233"/>
      <c r="P23" s="232">
        <f>AVERAGE((M23*0.5)+(N23*0.5))</f>
        <v>69</v>
      </c>
      <c r="Q23" s="271"/>
      <c r="R23" s="272"/>
      <c r="S23" s="232"/>
      <c r="T23" s="140"/>
      <c r="U23" s="140"/>
      <c r="V23" s="141"/>
      <c r="W23" s="233"/>
      <c r="X23" s="232">
        <f>SUM((T23*0.3)+(U23*0.2)+(V23*0.5))</f>
        <v>0</v>
      </c>
      <c r="Y23" s="140"/>
      <c r="Z23" s="140"/>
      <c r="AA23" s="233"/>
      <c r="AB23" s="232">
        <f>SUM((Y23*0.7)+(Z23*0.3))</f>
        <v>0</v>
      </c>
      <c r="AC23" s="256" t="s">
        <v>119</v>
      </c>
      <c r="AD23" s="257" t="s">
        <v>147</v>
      </c>
    </row>
    <row r="24" spans="1:30" ht="14.65" thickBot="1" x14ac:dyDescent="0.5">
      <c r="A24" s="249"/>
      <c r="B24" s="291" t="s">
        <v>113</v>
      </c>
    </row>
    <row r="25" spans="1:30" ht="15.75" customHeight="1" thickBot="1" x14ac:dyDescent="0.4">
      <c r="A25" s="126">
        <v>12</v>
      </c>
      <c r="B25" s="292" t="s">
        <v>70</v>
      </c>
      <c r="C25" s="292" t="s">
        <v>71</v>
      </c>
      <c r="D25" s="293"/>
      <c r="E25" s="293"/>
      <c r="F25" s="294"/>
      <c r="G25" s="295"/>
      <c r="H25" s="296"/>
      <c r="I25" s="301"/>
      <c r="J25" s="302"/>
      <c r="K25" s="295"/>
      <c r="L25" s="303"/>
      <c r="M25" s="293"/>
      <c r="N25" s="294"/>
      <c r="O25" s="295"/>
      <c r="P25" s="296"/>
      <c r="Q25" s="297"/>
      <c r="R25" s="298"/>
      <c r="S25" s="296"/>
      <c r="T25" s="293"/>
      <c r="U25" s="293"/>
      <c r="V25" s="294"/>
      <c r="W25" s="295"/>
      <c r="X25" s="296"/>
      <c r="Y25" s="293">
        <v>65</v>
      </c>
      <c r="Z25" s="293">
        <v>69</v>
      </c>
      <c r="AA25" s="295"/>
      <c r="AB25" s="296">
        <f>AVERAGE(Y25:Z25)</f>
        <v>67</v>
      </c>
      <c r="AC25" s="299" t="s">
        <v>119</v>
      </c>
      <c r="AD25" s="300"/>
    </row>
    <row r="26" spans="1:30" ht="12.75" thickTop="1" x14ac:dyDescent="0.3"/>
  </sheetData>
  <conditionalFormatting sqref="V18:X18 V16:X16 V11:X11 K11:L11 K18:L18 K16:L16 O22:P22 S22:X22 O16:P16 U19:X21 Y23:AB23 O11:P11 O18:P18 U9:X10 U25:X25 K19:O21 K9:O10 K22:M22 K12:P15 T12:X15 Y9:Z15 I11:I15 AA9:AB16 Q9:S16 D9:H16 J11:J16 F18:F21 G18:H22 Q18:S21 AA18:AB22 AA25:AB25 D18:E22 D25:H25 K25:S25">
    <cfRule type="cellIs" dxfId="30" priority="50" stopIfTrue="1" operator="lessThan">
      <formula>40</formula>
    </cfRule>
  </conditionalFormatting>
  <conditionalFormatting sqref="M16 M18 M11">
    <cfRule type="cellIs" dxfId="29" priority="49" stopIfTrue="1" operator="lessThan">
      <formula>40</formula>
    </cfRule>
  </conditionalFormatting>
  <conditionalFormatting sqref="U16 U18 U11">
    <cfRule type="cellIs" dxfId="28" priority="48" stopIfTrue="1" operator="lessThan">
      <formula>40</formula>
    </cfRule>
  </conditionalFormatting>
  <conditionalFormatting sqref="D23:E23 G23:H23">
    <cfRule type="cellIs" dxfId="27" priority="43" stopIfTrue="1" operator="lessThan">
      <formula>40</formula>
    </cfRule>
  </conditionalFormatting>
  <conditionalFormatting sqref="M23 O23:P23">
    <cfRule type="cellIs" dxfId="26" priority="42" stopIfTrue="1" operator="lessThan">
      <formula>40</formula>
    </cfRule>
  </conditionalFormatting>
  <conditionalFormatting sqref="T23:X23">
    <cfRule type="cellIs" dxfId="25" priority="41" stopIfTrue="1" operator="lessThan">
      <formula>40</formula>
    </cfRule>
  </conditionalFormatting>
  <conditionalFormatting sqref="S23">
    <cfRule type="cellIs" dxfId="24" priority="40" stopIfTrue="1" operator="lessThan">
      <formula>40</formula>
    </cfRule>
  </conditionalFormatting>
  <conditionalFormatting sqref="F22">
    <cfRule type="cellIs" dxfId="23" priority="38" stopIfTrue="1" operator="lessThan">
      <formula>40</formula>
    </cfRule>
  </conditionalFormatting>
  <conditionalFormatting sqref="F23">
    <cfRule type="cellIs" dxfId="22" priority="36" stopIfTrue="1" operator="lessThan">
      <formula>40</formula>
    </cfRule>
  </conditionalFormatting>
  <conditionalFormatting sqref="N23">
    <cfRule type="cellIs" dxfId="21" priority="32" stopIfTrue="1" operator="lessThan">
      <formula>40</formula>
    </cfRule>
  </conditionalFormatting>
  <conditionalFormatting sqref="Q23:R23">
    <cfRule type="cellIs" dxfId="20" priority="30" stopIfTrue="1" operator="lessThan">
      <formula>40</formula>
    </cfRule>
  </conditionalFormatting>
  <conditionalFormatting sqref="N22">
    <cfRule type="cellIs" dxfId="19" priority="35" stopIfTrue="1" operator="lessThan">
      <formula>40</formula>
    </cfRule>
  </conditionalFormatting>
  <conditionalFormatting sqref="N18 N16 N11">
    <cfRule type="cellIs" dxfId="18" priority="34" stopIfTrue="1" operator="lessThan">
      <formula>40</formula>
    </cfRule>
  </conditionalFormatting>
  <conditionalFormatting sqref="Q22:R22">
    <cfRule type="cellIs" dxfId="17" priority="31" stopIfTrue="1" operator="lessThan">
      <formula>40</formula>
    </cfRule>
  </conditionalFormatting>
  <conditionalFormatting sqref="Y22:Z22">
    <cfRule type="cellIs" dxfId="16" priority="29" stopIfTrue="1" operator="lessThan">
      <formula>40</formula>
    </cfRule>
  </conditionalFormatting>
  <conditionalFormatting sqref="K23:L23">
    <cfRule type="cellIs" dxfId="15" priority="24" stopIfTrue="1" operator="lessThan">
      <formula>40</formula>
    </cfRule>
  </conditionalFormatting>
  <conditionalFormatting sqref="T19:T21 T9:T10 T25">
    <cfRule type="cellIs" dxfId="14" priority="17" stopIfTrue="1" operator="lessThan">
      <formula>40</formula>
    </cfRule>
  </conditionalFormatting>
  <conditionalFormatting sqref="T16 T18 T11">
    <cfRule type="cellIs" dxfId="13" priority="16" stopIfTrue="1" operator="lessThan">
      <formula>40</formula>
    </cfRule>
  </conditionalFormatting>
  <conditionalFormatting sqref="P9:P10">
    <cfRule type="cellIs" dxfId="12" priority="15" stopIfTrue="1" operator="lessThan">
      <formula>40</formula>
    </cfRule>
  </conditionalFormatting>
  <conditionalFormatting sqref="P19:P21">
    <cfRule type="cellIs" dxfId="11" priority="13" stopIfTrue="1" operator="lessThan">
      <formula>40</formula>
    </cfRule>
  </conditionalFormatting>
  <conditionalFormatting sqref="J18 I9:J10 I19:J22 I25:J25">
    <cfRule type="cellIs" dxfId="10" priority="12" stopIfTrue="1" operator="lessThan">
      <formula>40</formula>
    </cfRule>
  </conditionalFormatting>
  <conditionalFormatting sqref="I16 I18">
    <cfRule type="cellIs" dxfId="9" priority="11" stopIfTrue="1" operator="lessThan">
      <formula>40</formula>
    </cfRule>
  </conditionalFormatting>
  <conditionalFormatting sqref="I23:J23">
    <cfRule type="cellIs" dxfId="8" priority="10" stopIfTrue="1" operator="lessThan">
      <formula>40</formula>
    </cfRule>
  </conditionalFormatting>
  <conditionalFormatting sqref="Y19:Z21 Y25:Z25">
    <cfRule type="cellIs" dxfId="7" priority="9" stopIfTrue="1" operator="lessThan">
      <formula>40</formula>
    </cfRule>
  </conditionalFormatting>
  <conditionalFormatting sqref="Y18 Y16">
    <cfRule type="cellIs" dxfId="6" priority="8" stopIfTrue="1" operator="lessThan">
      <formula>40</formula>
    </cfRule>
  </conditionalFormatting>
  <conditionalFormatting sqref="Z18 Z16">
    <cfRule type="cellIs" dxfId="5" priority="7" stopIfTrue="1" operator="lessThan">
      <formula>40</formula>
    </cfRule>
  </conditionalFormatting>
  <conditionalFormatting sqref="Y17:Z17">
    <cfRule type="cellIs" dxfId="4" priority="1" stopIfTrue="1" operator="lessThan">
      <formula>40</formula>
    </cfRule>
  </conditionalFormatting>
  <conditionalFormatting sqref="U17:X17 K17:O17 Q17:S17 AA17:AB17 D17:H17">
    <cfRule type="cellIs" dxfId="3" priority="5" stopIfTrue="1" operator="lessThan">
      <formula>40</formula>
    </cfRule>
  </conditionalFormatting>
  <conditionalFormatting sqref="T17">
    <cfRule type="cellIs" dxfId="2" priority="4" stopIfTrue="1" operator="lessThan">
      <formula>40</formula>
    </cfRule>
  </conditionalFormatting>
  <conditionalFormatting sqref="P17">
    <cfRule type="cellIs" dxfId="1" priority="3" stopIfTrue="1" operator="lessThan">
      <formula>40</formula>
    </cfRule>
  </conditionalFormatting>
  <conditionalFormatting sqref="I17:J17">
    <cfRule type="cellIs" dxfId="0" priority="2" stopIfTrue="1" operator="lessThan">
      <formula>40</formula>
    </cfRule>
  </conditionalFormatting>
  <pageMargins left="0.7" right="0.7" top="0.75" bottom="0.75" header="0.3" footer="0.3"/>
  <pageSetup paperSize="8" scale="6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438F96E705D6469403A46F42FBE3CB" ma:contentTypeVersion="7" ma:contentTypeDescription="Create a new document." ma:contentTypeScope="" ma:versionID="d18e4d8dd599d7a78829fded4bcc387f">
  <xsd:schema xmlns:xsd="http://www.w3.org/2001/XMLSchema" xmlns:xs="http://www.w3.org/2001/XMLSchema" xmlns:p="http://schemas.microsoft.com/office/2006/metadata/properties" xmlns:ns3="bf13d2f1-3fb4-4d24-806f-713eb38c1b0e" targetNamespace="http://schemas.microsoft.com/office/2006/metadata/properties" ma:root="true" ma:fieldsID="4373eb01b435993cb224a7a1aa289464" ns3:_="">
    <xsd:import namespace="bf13d2f1-3fb4-4d24-806f-713eb38c1b0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13d2f1-3fb4-4d24-806f-713eb38c1b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238846-97F1-4DC9-9829-2C1A0D6003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710954-1631-4816-B4B6-35707BD0A50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bf13d2f1-3fb4-4d24-806f-713eb38c1b0e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41D01E4-2085-41CE-9E8E-93F01E87E6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13d2f1-3fb4-4d24-806f-713eb38c1b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Year 1</vt:lpstr>
      <vt:lpstr>Yr 1 Groups</vt:lpstr>
      <vt:lpstr>Year 2</vt:lpstr>
      <vt:lpstr>'Year 1'!Print_Area</vt:lpstr>
      <vt:lpstr>'Year 2'!Print_Area</vt:lpstr>
    </vt:vector>
  </TitlesOfParts>
  <Manager/>
  <Company>獫票楧栮捯洀鉭曮㞱Û뜰⠲쎔딁烊皭〼፥ᙼ䕸忤઱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 Williams</dc:creator>
  <cp:keywords/>
  <dc:description/>
  <cp:lastModifiedBy>Abi Summerfield</cp:lastModifiedBy>
  <cp:revision/>
  <cp:lastPrinted>2020-01-15T08:44:42Z</cp:lastPrinted>
  <dcterms:created xsi:type="dcterms:W3CDTF">2005-06-03T18:23:50Z</dcterms:created>
  <dcterms:modified xsi:type="dcterms:W3CDTF">2020-05-11T12:11:09Z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0x010100AB438F96E705D6469403A46F42FBE3CB</vt:lpwstr>
  </property>
</Properties>
</file>