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Lizbr\Downloads\"/>
    </mc:Choice>
  </mc:AlternateContent>
  <xr:revisionPtr revIDLastSave="0" documentId="8_{26D7D42D-86B7-4858-A937-5DDC6FF5D43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1" l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6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7" i="1"/>
  <c r="K8" i="1"/>
  <c r="K9" i="1"/>
  <c r="K10" i="1"/>
  <c r="K11" i="1"/>
  <c r="K12" i="1"/>
  <c r="K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</calcChain>
</file>

<file path=xl/sharedStrings.xml><?xml version="1.0" encoding="utf-8"?>
<sst xmlns="http://schemas.openxmlformats.org/spreadsheetml/2006/main" count="28" uniqueCount="25">
  <si>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</si>
  <si>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</si>
  <si>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</si>
  <si>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</si>
  <si>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</si>
  <si>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</si>
  <si>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</si>
  <si>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</si>
  <si>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</si>
  <si>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</si>
  <si>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Torque</t>
  </si>
  <si>
    <t>Brake Power</t>
  </si>
  <si>
    <t>Corrected Power</t>
  </si>
  <si>
    <t>BMEP</t>
  </si>
  <si>
    <t>SFC</t>
  </si>
  <si>
    <t>Overall Thermal Efficiency</t>
  </si>
  <si>
    <t>Newtons</t>
  </si>
  <si>
    <t>rpm</t>
  </si>
  <si>
    <t>l/min</t>
  </si>
  <si>
    <t>Nm</t>
  </si>
  <si>
    <t>kW</t>
  </si>
  <si>
    <t>Pa</t>
  </si>
  <si>
    <t>g/kWh</t>
  </si>
  <si>
    <t>Temp conversion (K)</t>
  </si>
  <si>
    <t>Correction Factor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</si>
</sst>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Specific Fuel Consumption (g/kWH) vs Engine Speed (RPM) Graph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'GrE HnD BsC'!$Q$4:$Q$5</c:f>
              <c:strCache>
                <c:ptCount val="2"/>
                <c:pt idx="0">
                  <c:v>SFC</c:v>
                </c:pt>
                <c:pt idx="1">
                  <c:v>g/kWh</c:v>
                </c:pt>
              </c:strCache>
            </c:strRef>
          </c:tx>
          <c:spPr>
            <a:ln w="19050" cap="rnd">
              <a:solidFill>
                <a:srgbClr val="FFC000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BsC'!$Q$6:$Q$96</c:f>
              <c:numCache>
                <c:formatCode>General</c:formatCode>
                <c:ptCount val="91"/>
                <c:pt idx="0">
                  <c:v>357.75573036718322</c:v>
                </c:pt>
                <c:pt idx="1">
                  <c:v>348.75906518082229</c:v>
                </c:pt>
                <c:pt idx="2">
                  <c:v>335.8346822454518</c:v>
                </c:pt>
                <c:pt idx="3">
                  <c:v>315.72701120705341</c:v>
                </c:pt>
                <c:pt idx="4">
                  <c:v>304.53996851547851</c:v>
                </c:pt>
                <c:pt idx="5">
                  <c:v>305.33506874358665</c:v>
                </c:pt>
                <c:pt idx="6">
                  <c:v>288.46999311737943</c:v>
                </c:pt>
                <c:pt idx="7">
                  <c:v>274.11485857413663</c:v>
                </c:pt>
                <c:pt idx="8">
                  <c:v>271.27966566847834</c:v>
                </c:pt>
                <c:pt idx="9">
                  <c:v>262.21289036446433</c:v>
                </c:pt>
                <c:pt idx="10">
                  <c:v>262.5673550327993</c:v>
                </c:pt>
                <c:pt idx="11">
                  <c:v>265.31792637421438</c:v>
                </c:pt>
                <c:pt idx="12">
                  <c:v>262.94807639087946</c:v>
                </c:pt>
                <c:pt idx="13">
                  <c:v>261.89217250192576</c:v>
                </c:pt>
                <c:pt idx="14">
                  <c:v>257.78752425565767</c:v>
                </c:pt>
                <c:pt idx="15">
                  <c:v>257.48622228840765</c:v>
                </c:pt>
                <c:pt idx="16">
                  <c:v>263.91131369505001</c:v>
                </c:pt>
                <c:pt idx="17">
                  <c:v>267.39008352084909</c:v>
                </c:pt>
                <c:pt idx="18">
                  <c:v>267.34071385306123</c:v>
                </c:pt>
                <c:pt idx="19">
                  <c:v>265.65459970353868</c:v>
                </c:pt>
                <c:pt idx="20">
                  <c:v>267.08641003952852</c:v>
                </c:pt>
                <c:pt idx="21">
                  <c:v>263.85954821682196</c:v>
                </c:pt>
                <c:pt idx="22">
                  <c:v>261.69604989263343</c:v>
                </c:pt>
                <c:pt idx="23">
                  <c:v>260.24891848859136</c:v>
                </c:pt>
                <c:pt idx="24">
                  <c:v>259.96144849309792</c:v>
                </c:pt>
                <c:pt idx="25">
                  <c:v>258.52762467086751</c:v>
                </c:pt>
                <c:pt idx="26">
                  <c:v>258.60345796132043</c:v>
                </c:pt>
                <c:pt idx="27">
                  <c:v>261.32304801790599</c:v>
                </c:pt>
                <c:pt idx="28">
                  <c:v>262.72640153195897</c:v>
                </c:pt>
                <c:pt idx="29">
                  <c:v>260.91404359429788</c:v>
                </c:pt>
                <c:pt idx="30">
                  <c:v>262.42106195775</c:v>
                </c:pt>
                <c:pt idx="31">
                  <c:v>262.52474363455133</c:v>
                </c:pt>
                <c:pt idx="32">
                  <c:v>266.27075760897384</c:v>
                </c:pt>
                <c:pt idx="33">
                  <c:v>267.19736825621277</c:v>
                </c:pt>
                <c:pt idx="34">
                  <c:v>269.14577606928623</c:v>
                </c:pt>
                <c:pt idx="35">
                  <c:v>272.06936785354628</c:v>
                </c:pt>
                <c:pt idx="36">
                  <c:v>270.20130601997352</c:v>
                </c:pt>
                <c:pt idx="37">
                  <c:v>270.61412891647802</c:v>
                </c:pt>
                <c:pt idx="38">
                  <c:v>274.8582433916701</c:v>
                </c:pt>
                <c:pt idx="39">
                  <c:v>278.43622564280736</c:v>
                </c:pt>
                <c:pt idx="40">
                  <c:v>283.26476431089185</c:v>
                </c:pt>
                <c:pt idx="41">
                  <c:v>289.88756639441277</c:v>
                </c:pt>
                <c:pt idx="42">
                  <c:v>290.74631251097725</c:v>
                </c:pt>
                <c:pt idx="43">
                  <c:v>294.96935348803686</c:v>
                </c:pt>
                <c:pt idx="44">
                  <c:v>293.53332885272266</c:v>
                </c:pt>
                <c:pt idx="45">
                  <c:v>295.18316013079192</c:v>
                </c:pt>
                <c:pt idx="46">
                  <c:v>291.98773937185865</c:v>
                </c:pt>
                <c:pt idx="47">
                  <c:v>290.14904795689449</c:v>
                </c:pt>
                <c:pt idx="48">
                  <c:v>291.22115600079348</c:v>
                </c:pt>
                <c:pt idx="49">
                  <c:v>287.99788785721478</c:v>
                </c:pt>
                <c:pt idx="50">
                  <c:v>291.09002144979559</c:v>
                </c:pt>
                <c:pt idx="51">
                  <c:v>289.32038348096467</c:v>
                </c:pt>
                <c:pt idx="52">
                  <c:v>296.79287756833065</c:v>
                </c:pt>
                <c:pt idx="53">
                  <c:v>295.83259710542001</c:v>
                </c:pt>
                <c:pt idx="54">
                  <c:v>300.02124791821478</c:v>
                </c:pt>
                <c:pt idx="55">
                  <c:v>296.86365054619375</c:v>
                </c:pt>
                <c:pt idx="56">
                  <c:v>298.22055849897907</c:v>
                </c:pt>
                <c:pt idx="57">
                  <c:v>301.25299985255913</c:v>
                </c:pt>
                <c:pt idx="58">
                  <c:v>300.99006639465699</c:v>
                </c:pt>
                <c:pt idx="59">
                  <c:v>307.11231510051027</c:v>
                </c:pt>
                <c:pt idx="60">
                  <c:v>308.09617327522733</c:v>
                </c:pt>
                <c:pt idx="61">
                  <c:v>310.30337431891598</c:v>
                </c:pt>
                <c:pt idx="62">
                  <c:v>311.88811917660234</c:v>
                </c:pt>
                <c:pt idx="63">
                  <c:v>315.02943296089569</c:v>
                </c:pt>
                <c:pt idx="64">
                  <c:v>314.78159235832243</c:v>
                </c:pt>
                <c:pt idx="65">
                  <c:v>315.89591575063747</c:v>
                </c:pt>
                <c:pt idx="66">
                  <c:v>319.31371731207304</c:v>
                </c:pt>
                <c:pt idx="67">
                  <c:v>320.71609403789699</c:v>
                </c:pt>
                <c:pt idx="68">
                  <c:v>320.74293726624319</c:v>
                </c:pt>
                <c:pt idx="69">
                  <c:v>317.53915849913494</c:v>
                </c:pt>
                <c:pt idx="70">
                  <c:v>320.53068012138328</c:v>
                </c:pt>
                <c:pt idx="71">
                  <c:v>320.33582982882149</c:v>
                </c:pt>
                <c:pt idx="72">
                  <c:v>321.65255467367643</c:v>
                </c:pt>
                <c:pt idx="73">
                  <c:v>322.60023291265878</c:v>
                </c:pt>
                <c:pt idx="74">
                  <c:v>322.47678644274043</c:v>
                </c:pt>
                <c:pt idx="75">
                  <c:v>327.13496886101194</c:v>
                </c:pt>
                <c:pt idx="76">
                  <c:v>328.19477672583884</c:v>
                </c:pt>
                <c:pt idx="77">
                  <c:v>331.64893605084222</c:v>
                </c:pt>
                <c:pt idx="78">
                  <c:v>335.40529114984093</c:v>
                </c:pt>
                <c:pt idx="79">
                  <c:v>336.9948788964964</c:v>
                </c:pt>
                <c:pt idx="80">
                  <c:v>337.93735347201749</c:v>
                </c:pt>
                <c:pt idx="81">
                  <c:v>341.81737013990409</c:v>
                </c:pt>
                <c:pt idx="82">
                  <c:v>344.32194999285258</c:v>
                </c:pt>
                <c:pt idx="83">
                  <c:v>348.45990223001127</c:v>
                </c:pt>
                <c:pt idx="84">
                  <c:v>351.91919993746063</c:v>
                </c:pt>
                <c:pt idx="85">
                  <c:v>352.29548315349723</c:v>
                </c:pt>
                <c:pt idx="86">
                  <c:v>355.12383948816392</c:v>
                </c:pt>
                <c:pt idx="87">
                  <c:v>354.72897988415724</c:v>
                </c:pt>
                <c:pt idx="88">
                  <c:v>363.78418824144683</c:v>
                </c:pt>
                <c:pt idx="89">
                  <c:v>368.69393520049744</c:v>
                </c:pt>
                <c:pt idx="90">
                  <c:v>371.81868639312728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906-4B09-94BB-239E4B44B4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8280839"/>
        <c:axId val="1124447751"/>
      </c:scatterChart>
      <c:valAx>
        <c:axId val="3082808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Dyno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4447751"/>
        <c:crosses val="autoZero"/>
        <c:crossBetween val="midCat"/>
      </c:valAx>
      <c:valAx>
        <c:axId val="11244477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SFC (g/kWh)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828083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Torque (Nm) vs Engine Speed (RPM) Graph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'GrE HnD BsC'!$K$4:$K$5</c:f>
              <c:strCache>
                <c:ptCount val="2"/>
                <c:pt idx="0">
                  <c:v>Torque</c:v>
                </c:pt>
                <c:pt idx="1">
                  <c:v>Nm</c:v>
                </c:pt>
              </c:strCache>
            </c:strRef>
          </c:tx>
          <c:spPr>
            <a:ln w="19050" cap="rnd">
              <a:solidFill>
                <a:srgbClr val="FFC000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BsC'!$K$6:$K$96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851-4F94-9210-85A44A4524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3734151"/>
        <c:axId val="753736199"/>
      </c:scatterChart>
      <c:valAx>
        <c:axId val="7537341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Dyno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3736199"/>
        <c:crosses val="autoZero"/>
        <c:crossBetween val="midCat"/>
      </c:valAx>
      <c:valAx>
        <c:axId val="7537361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Torque (Nm)</a:t>
                </a:r>
              </a:p>
            </c:rich>
          </c:tx>
          <c:layout>
            <c:manualLayout>
              <c:xMode val="edge"/>
              <c:yMode val="edge"/>
              <c:x val="3.0555555555555555E-2"/>
              <c:y val="0.3815201224846894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373415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Brake Power (kW) vs Engine Speed (RPM) Graph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'GrE HnD BsC'!$L$4:$L$5</c:f>
              <c:strCache>
                <c:ptCount val="2"/>
                <c:pt idx="0">
                  <c:v>Brake Power</c:v>
                </c:pt>
                <c:pt idx="1">
                  <c:v>kW</c:v>
                </c:pt>
              </c:strCache>
            </c:strRef>
          </c:tx>
          <c:spPr>
            <a:ln w="19050" cap="rnd">
              <a:solidFill>
                <a:srgbClr val="FFC000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BsC'!$L$6:$L$96</c:f>
              <c:numCache>
                <c:formatCode>General</c:formatCode>
                <c:ptCount val="91"/>
                <c:pt idx="0">
                  <c:v>8.7371346834664845</c:v>
                </c:pt>
                <c:pt idx="1">
                  <c:v>9.2171367598239673</c:v>
                </c:pt>
                <c:pt idx="2">
                  <c:v>9.7437226498494454</c:v>
                </c:pt>
                <c:pt idx="3">
                  <c:v>10.237704995979101</c:v>
                </c:pt>
                <c:pt idx="4">
                  <c:v>10.847049128239808</c:v>
                </c:pt>
                <c:pt idx="5">
                  <c:v>11.480436932528498</c:v>
                </c:pt>
                <c:pt idx="6">
                  <c:v>12.159323616625683</c:v>
                </c:pt>
                <c:pt idx="7">
                  <c:v>12.893281372575199</c:v>
                </c:pt>
                <c:pt idx="8">
                  <c:v>13.666339461398067</c:v>
                </c:pt>
                <c:pt idx="9">
                  <c:v>14.342086671531749</c:v>
                </c:pt>
                <c:pt idx="10">
                  <c:v>14.990667821246541</c:v>
                </c:pt>
                <c:pt idx="11">
                  <c:v>15.596684538245251</c:v>
                </c:pt>
                <c:pt idx="12">
                  <c:v>16.193158962952165</c:v>
                </c:pt>
                <c:pt idx="13">
                  <c:v>16.741622928679778</c:v>
                </c:pt>
                <c:pt idx="14">
                  <c:v>17.232098461035232</c:v>
                </c:pt>
                <c:pt idx="15">
                  <c:v>17.769572132194007</c:v>
                </c:pt>
                <c:pt idx="16">
                  <c:v>18.38845001396021</c:v>
                </c:pt>
                <c:pt idx="17">
                  <c:v>18.954554833387512</c:v>
                </c:pt>
                <c:pt idx="18">
                  <c:v>19.506119830540307</c:v>
                </c:pt>
                <c:pt idx="19">
                  <c:v>20.148041878337946</c:v>
                </c:pt>
                <c:pt idx="20">
                  <c:v>20.871222909375998</c:v>
                </c:pt>
                <c:pt idx="21">
                  <c:v>21.513490940018599</c:v>
                </c:pt>
                <c:pt idx="22">
                  <c:v>22.208818216340998</c:v>
                </c:pt>
                <c:pt idx="23">
                  <c:v>22.920902167981524</c:v>
                </c:pt>
                <c:pt idx="24">
                  <c:v>23.518410269830163</c:v>
                </c:pt>
                <c:pt idx="25">
                  <c:v>24.2241811023985</c:v>
                </c:pt>
                <c:pt idx="26">
                  <c:v>24.886674179595097</c:v>
                </c:pt>
                <c:pt idx="27">
                  <c:v>25.460211223099272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27.003320339969086</c:v>
                </c:pt>
                <c:pt idx="31">
                  <c:v>27.500036377713226</c:v>
                </c:pt>
                <c:pt idx="32">
                  <c:v>28.021928006669459</c:v>
                </c:pt>
                <c:pt idx="33">
                  <c:v>28.489726712804178</c:v>
                </c:pt>
                <c:pt idx="34">
                  <c:v>28.811375430999771</c:v>
                </c:pt>
                <c:pt idx="35">
                  <c:v>29.113751623313274</c:v>
                </c:pt>
                <c:pt idx="36">
                  <c:v>29.586163434047425</c:v>
                </c:pt>
                <c:pt idx="37">
                  <c:v>30.041446958259602</c:v>
                </c:pt>
                <c:pt idx="38">
                  <c:v>30.35295538912273</c:v>
                </c:pt>
                <c:pt idx="39">
                  <c:v>30.704409888702447</c:v>
                </c:pt>
                <c:pt idx="40">
                  <c:v>31.192019316255848</c:v>
                </c:pt>
                <c:pt idx="41">
                  <c:v>31.559201085405117</c:v>
                </c:pt>
                <c:pt idx="42">
                  <c:v>32.076829864000025</c:v>
                </c:pt>
                <c:pt idx="43">
                  <c:v>32.520734396866928</c:v>
                </c:pt>
                <c:pt idx="44">
                  <c:v>32.967227393981297</c:v>
                </c:pt>
                <c:pt idx="45">
                  <c:v>33.550084617333589</c:v>
                </c:pt>
                <c:pt idx="46">
                  <c:v>34.289795939852951</c:v>
                </c:pt>
                <c:pt idx="47">
                  <c:v>34.966166773386185</c:v>
                </c:pt>
                <c:pt idx="48">
                  <c:v>35.706471819553066</c:v>
                </c:pt>
                <c:pt idx="49">
                  <c:v>36.391308554304892</c:v>
                </c:pt>
                <c:pt idx="50">
                  <c:v>36.904665939752171</c:v>
                </c:pt>
                <c:pt idx="51">
                  <c:v>37.667515398952226</c:v>
                </c:pt>
                <c:pt idx="52">
                  <c:v>38.155295682231532</c:v>
                </c:pt>
                <c:pt idx="53">
                  <c:v>38.654360986206868</c:v>
                </c:pt>
                <c:pt idx="54">
                  <c:v>39.135828150413971</c:v>
                </c:pt>
                <c:pt idx="55">
                  <c:v>39.649313677655691</c:v>
                </c:pt>
                <c:pt idx="56">
                  <c:v>40.09421771651914</c:v>
                </c:pt>
                <c:pt idx="57">
                  <c:v>40.346486195817867</c:v>
                </c:pt>
                <c:pt idx="58">
                  <c:v>40.698884673283203</c:v>
                </c:pt>
                <c:pt idx="59">
                  <c:v>40.892336068939137</c:v>
                </c:pt>
                <c:pt idx="60">
                  <c:v>41.006741063005101</c:v>
                </c:pt>
                <c:pt idx="61">
                  <c:v>41.079927113196504</c:v>
                </c:pt>
                <c:pt idx="62">
                  <c:v>41.134558231554628</c:v>
                </c:pt>
                <c:pt idx="63">
                  <c:v>41.302236040957787</c:v>
                </c:pt>
                <c:pt idx="64">
                  <c:v>41.595697835772199</c:v>
                </c:pt>
                <c:pt idx="65">
                  <c:v>41.765212344228843</c:v>
                </c:pt>
                <c:pt idx="66">
                  <c:v>42.020368285295355</c:v>
                </c:pt>
                <c:pt idx="67">
                  <c:v>42.369623017404038</c:v>
                </c:pt>
                <c:pt idx="68">
                  <c:v>42.802127201959941</c:v>
                </c:pt>
                <c:pt idx="69">
                  <c:v>43.331852565948921</c:v>
                </c:pt>
                <c:pt idx="70">
                  <c:v>43.557702478629579</c:v>
                </c:pt>
                <c:pt idx="71">
                  <c:v>43.9514992984817</c:v>
                </c:pt>
                <c:pt idx="72">
                  <c:v>44.089063786194089</c:v>
                </c:pt>
                <c:pt idx="73">
                  <c:v>44.117823076257061</c:v>
                </c:pt>
                <c:pt idx="74">
                  <c:v>44.15536435063153</c:v>
                </c:pt>
                <c:pt idx="75">
                  <c:v>44.08987535089215</c:v>
                </c:pt>
                <c:pt idx="76">
                  <c:v>43.906914496806785</c:v>
                </c:pt>
                <c:pt idx="77">
                  <c:v>43.603577241035069</c:v>
                </c:pt>
                <c:pt idx="78">
                  <c:v>43.379995438115792</c:v>
                </c:pt>
                <c:pt idx="79">
                  <c:v>43.274188758455985</c:v>
                </c:pt>
                <c:pt idx="80">
                  <c:v>43.186347558375083</c:v>
                </c:pt>
                <c:pt idx="81">
                  <c:v>42.845511315021049</c:v>
                </c:pt>
                <c:pt idx="82">
                  <c:v>42.514512944364625</c:v>
                </c:pt>
                <c:pt idx="83">
                  <c:v>42.16892648469112</c:v>
                </c:pt>
                <c:pt idx="84">
                  <c:v>42.113985263190472</c:v>
                </c:pt>
                <c:pt idx="85">
                  <c:v>41.753927323532807</c:v>
                </c:pt>
                <c:pt idx="86">
                  <c:v>41.558910889427615</c:v>
                </c:pt>
                <c:pt idx="87">
                  <c:v>41.404905809489989</c:v>
                </c:pt>
                <c:pt idx="88">
                  <c:v>41.350670222137339</c:v>
                </c:pt>
                <c:pt idx="89">
                  <c:v>41.402145635238007</c:v>
                </c:pt>
                <c:pt idx="90">
                  <c:v>41.651268660622797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EE-44AE-8D92-3758A75E7B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5184263"/>
        <c:axId val="746551815"/>
      </c:scatterChart>
      <c:valAx>
        <c:axId val="7451842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Dyno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6551815"/>
        <c:crosses val="autoZero"/>
        <c:crossBetween val="midCat"/>
      </c:valAx>
      <c:valAx>
        <c:axId val="7465518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Brake 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518426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247650</xdr:colOff>
      <xdr:row>3</xdr:row>
      <xdr:rowOff>95250</xdr:rowOff>
    </xdr:from>
    <xdr:to>
      <xdr:col>27</xdr:col>
      <xdr:colOff>552450</xdr:colOff>
      <xdr:row>17</xdr:row>
      <xdr:rowOff>171450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E597378-F9D6-76A0-D7E4-9DF69A17C68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304800</xdr:colOff>
      <xdr:row>19</xdr:row>
      <xdr:rowOff>38100</xdr:rowOff>
    </xdr:from>
    <xdr:to>
      <xdr:col>28</xdr:col>
      <xdr:colOff>0</xdr:colOff>
      <xdr:row>33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A0F9C9A-809B-6D59-2A24-ED385DB0B48D}"/>
            </a:ext>
            <a:ext uri="{147F2762-F138-4A5C-976F-8EAC2B608ADB}">
              <a16:predDERef xmlns:a16="http://schemas.microsoft.com/office/drawing/2014/main" pred="{2E597378-F9D6-76A0-D7E4-9DF69A17C68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371475</xdr:colOff>
      <xdr:row>34</xdr:row>
      <xdr:rowOff>180975</xdr:rowOff>
    </xdr:from>
    <xdr:to>
      <xdr:col>28</xdr:col>
      <xdr:colOff>66675</xdr:colOff>
      <xdr:row>49</xdr:row>
      <xdr:rowOff>66675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CAE0DC7-0AB5-7A91-DB1B-48FE4E4F78C5}"/>
            </a:ext>
            <a:ext uri="{147F2762-F138-4A5C-976F-8EAC2B608ADB}">
              <a16:predDERef xmlns:a16="http://schemas.microsoft.com/office/drawing/2014/main" pred="{1A0F9C9A-809B-6D59-2A24-ED385DB0B48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6"/>
  <sheetViews>
    <sheetView tabSelected="1" topLeftCell="H21" workbookViewId="0">
      <selection activeCell="S42" sqref="S42"/>
    </sheetView>
  </sheetViews>
  <sheetFormatPr defaultRowHeight="14.4" x14ac:dyDescent="0.3"/>
  <cols>
    <col min="1" max="1" width="9.109375" style="1"/>
    <col min="2" max="2" width="13.44140625" style="1" customWidth="1"/>
    <col min="3" max="3" width="14.5546875" customWidth="1"/>
    <col min="4" max="4" width="10.5546875" style="1" customWidth="1"/>
    <col min="7" max="8" width="9.109375" style="1"/>
    <col min="9" max="9" width="15.33203125" style="1" customWidth="1"/>
    <col min="16" max="16" width="12" bestFit="1" customWidth="1"/>
  </cols>
  <sheetData>
    <row r="1" spans="1:18" x14ac:dyDescent="0.3">
      <c r="A1"/>
      <c r="B1"/>
      <c r="G1" s="2" t="s">
        <v>0</v>
      </c>
      <c r="H1" s="2" t="s">
        <v>1</v>
      </c>
      <c r="I1" s="2" t="s">
        <v>2</v>
      </c>
    </row>
    <row r="2" spans="1:18" x14ac:dyDescent="0.3">
      <c r="C2" s="1"/>
      <c r="G2" s="2" t="s">
        <v>3</v>
      </c>
      <c r="H2" s="2" t="s">
        <v>4</v>
      </c>
      <c r="I2" s="2" t="s">
        <v>5</v>
      </c>
    </row>
    <row r="3" spans="1:18" x14ac:dyDescent="0.3">
      <c r="C3" s="1"/>
      <c r="G3" s="3">
        <v>1018.9</v>
      </c>
      <c r="H3" s="3">
        <v>46</v>
      </c>
      <c r="I3" s="3">
        <v>27</v>
      </c>
    </row>
    <row r="4" spans="1:18" x14ac:dyDescent="0.3">
      <c r="A4" s="2" t="s">
        <v>6</v>
      </c>
      <c r="B4" s="2" t="s">
        <v>7</v>
      </c>
      <c r="C4" s="2" t="s">
        <v>8</v>
      </c>
      <c r="D4" s="2" t="s">
        <v>9</v>
      </c>
      <c r="K4" s="4" t="s">
        <v>10</v>
      </c>
      <c r="L4" s="4" t="s">
        <v>11</v>
      </c>
      <c r="N4" t="s">
        <v>12</v>
      </c>
      <c r="P4" t="s">
        <v>13</v>
      </c>
      <c r="Q4" t="s">
        <v>14</v>
      </c>
      <c r="R4" t="s">
        <v>15</v>
      </c>
    </row>
    <row r="5" spans="1:18" x14ac:dyDescent="0.3">
      <c r="A5" s="2" t="s">
        <v>16</v>
      </c>
      <c r="B5" s="2" t="s">
        <v>17</v>
      </c>
      <c r="C5" s="2" t="s">
        <v>18</v>
      </c>
      <c r="D5" s="2" t="s">
        <v>9</v>
      </c>
      <c r="K5" s="4" t="s">
        <v>19</v>
      </c>
      <c r="L5" t="s">
        <v>20</v>
      </c>
      <c r="N5" t="s">
        <v>20</v>
      </c>
      <c r="P5" t="s">
        <v>21</v>
      </c>
      <c r="Q5" t="s">
        <v>22</v>
      </c>
      <c r="R5" t="s">
        <v>4</v>
      </c>
    </row>
    <row r="6" spans="1:18" x14ac:dyDescent="0.3">
      <c r="A6" s="1">
        <v>102.27500000000001</v>
      </c>
      <c r="B6" s="1">
        <v>1000</v>
      </c>
      <c r="C6" s="1">
        <v>7.0400000000000004E-2</v>
      </c>
      <c r="D6" s="1">
        <v>1.2658</v>
      </c>
      <c r="K6">
        <f>A6* 0.815776</f>
        <v>83.433490399999997</v>
      </c>
      <c r="L6">
        <f t="shared" ref="L6:L70" si="0">(2*PI()*B6*K6)/60/1000</f>
        <v>8.7371346834664845</v>
      </c>
      <c r="N6">
        <f>L6*0.985</f>
        <v>8.6060776632144869</v>
      </c>
      <c r="P6">
        <f>(120*(K6*1000))/(0.000196*B6)</f>
        <v>51081728.816326529</v>
      </c>
      <c r="Q6">
        <f>(C6*0.74*60*1000/L6)</f>
        <v>357.75573036718322</v>
      </c>
      <c r="R6">
        <f>((L6*1000)/((C6*0.74/60)*44000000))*100</f>
        <v>22.869845224899006</v>
      </c>
    </row>
    <row r="7" spans="1:18" x14ac:dyDescent="0.3">
      <c r="A7" s="1">
        <v>102.756</v>
      </c>
      <c r="B7" s="1">
        <f t="shared" ref="B7:B38" si="1">B6+50</f>
        <v>1050</v>
      </c>
      <c r="C7" s="1">
        <v>7.2400000000000006E-2</v>
      </c>
      <c r="D7" s="1">
        <v>1.26783</v>
      </c>
      <c r="G7" s="1" t="s">
        <v>23</v>
      </c>
      <c r="K7">
        <f t="shared" ref="K7:K70" si="2">A7* 0.815776</f>
        <v>83.825878656</v>
      </c>
      <c r="L7">
        <f t="shared" si="0"/>
        <v>9.2171367598239673</v>
      </c>
      <c r="N7">
        <f t="shared" ref="N7:N70" si="3">L7*0.985</f>
        <v>9.0788797084266069</v>
      </c>
      <c r="P7">
        <f t="shared" ref="P7:P70" si="4">(120*(K7*1000))/(0.000196*B7)</f>
        <v>48878063.356268227</v>
      </c>
      <c r="Q7">
        <f t="shared" ref="Q7:Q70" si="5">(C7*0.74*60*1000/L7)</f>
        <v>348.75906518082229</v>
      </c>
      <c r="R7">
        <f t="shared" ref="R7:R70" si="6">((L7*1000)/((C7*0.74/60)*44000000))*100</f>
        <v>23.459800758372047</v>
      </c>
    </row>
    <row r="8" spans="1:18" x14ac:dyDescent="0.3">
      <c r="A8" s="1">
        <v>103.68899999999999</v>
      </c>
      <c r="B8" s="1">
        <f t="shared" si="1"/>
        <v>1100</v>
      </c>
      <c r="C8" s="1">
        <v>7.3700000000000002E-2</v>
      </c>
      <c r="D8" s="1">
        <v>1.2734399999999999</v>
      </c>
      <c r="G8" s="1">
        <f>I3+273</f>
        <v>300</v>
      </c>
      <c r="K8">
        <f t="shared" si="2"/>
        <v>84.586997663999995</v>
      </c>
      <c r="L8">
        <f t="shared" si="0"/>
        <v>9.7437226498494454</v>
      </c>
      <c r="N8">
        <f t="shared" si="3"/>
        <v>9.5975668101017035</v>
      </c>
      <c r="P8">
        <f t="shared" si="4"/>
        <v>47079961.594063081</v>
      </c>
      <c r="Q8">
        <f t="shared" si="5"/>
        <v>335.8346822454518</v>
      </c>
      <c r="R8">
        <f t="shared" si="6"/>
        <v>24.362636184902218</v>
      </c>
    </row>
    <row r="9" spans="1:18" x14ac:dyDescent="0.3">
      <c r="A9" s="1">
        <v>104.209</v>
      </c>
      <c r="B9" s="1">
        <f t="shared" si="1"/>
        <v>1150</v>
      </c>
      <c r="C9" s="1">
        <v>7.2800000000000004E-2</v>
      </c>
      <c r="D9" s="1">
        <v>1.2847599999999999</v>
      </c>
      <c r="K9">
        <f t="shared" si="2"/>
        <v>85.011201184000001</v>
      </c>
      <c r="L9">
        <f t="shared" si="0"/>
        <v>10.237704995979101</v>
      </c>
      <c r="N9">
        <f t="shared" si="3"/>
        <v>10.084139421039414</v>
      </c>
      <c r="P9">
        <f t="shared" si="4"/>
        <v>45258847.125465848</v>
      </c>
      <c r="Q9">
        <f t="shared" si="5"/>
        <v>315.72701120705341</v>
      </c>
      <c r="R9">
        <f t="shared" si="6"/>
        <v>25.914216685288778</v>
      </c>
    </row>
    <row r="10" spans="1:18" x14ac:dyDescent="0.3">
      <c r="A10" s="1">
        <v>105.81100000000001</v>
      </c>
      <c r="B10" s="1">
        <f t="shared" si="1"/>
        <v>1200</v>
      </c>
      <c r="C10" s="1">
        <v>7.4399999999999994E-2</v>
      </c>
      <c r="D10" s="1">
        <v>1.2918099999999999</v>
      </c>
      <c r="F10" t="s">
        <v>24</v>
      </c>
      <c r="K10">
        <f t="shared" si="2"/>
        <v>86.318074335999995</v>
      </c>
      <c r="L10">
        <f t="shared" si="0"/>
        <v>10.847049128239808</v>
      </c>
      <c r="N10">
        <f t="shared" si="3"/>
        <v>10.684343391316212</v>
      </c>
      <c r="P10">
        <f t="shared" si="4"/>
        <v>44039833.844897956</v>
      </c>
      <c r="Q10">
        <f t="shared" si="5"/>
        <v>304.53996851547851</v>
      </c>
      <c r="R10">
        <f t="shared" si="6"/>
        <v>26.86615560414473</v>
      </c>
    </row>
    <row r="11" spans="1:18" x14ac:dyDescent="0.3">
      <c r="A11" s="1">
        <v>107.51</v>
      </c>
      <c r="B11" s="1">
        <f t="shared" si="1"/>
        <v>1250</v>
      </c>
      <c r="C11" s="1">
        <v>7.8950000000000006E-2</v>
      </c>
      <c r="D11" s="1">
        <v>1.2972900000000001</v>
      </c>
      <c r="F11" s="1"/>
      <c r="G11" s="1">
        <v>0.98499999999999999</v>
      </c>
      <c r="K11">
        <f t="shared" si="2"/>
        <v>87.704077760000004</v>
      </c>
      <c r="L11">
        <f t="shared" si="0"/>
        <v>11.480436932528498</v>
      </c>
      <c r="N11">
        <f t="shared" si="3"/>
        <v>11.30823037854057</v>
      </c>
      <c r="P11">
        <f t="shared" si="4"/>
        <v>42957099.311020412</v>
      </c>
      <c r="Q11">
        <f t="shared" si="5"/>
        <v>305.33506874358665</v>
      </c>
      <c r="R11">
        <f t="shared" si="6"/>
        <v>26.796195456634837</v>
      </c>
    </row>
    <row r="12" spans="1:18" x14ac:dyDescent="0.3">
      <c r="A12" s="1">
        <v>109.488</v>
      </c>
      <c r="B12" s="1">
        <f t="shared" si="1"/>
        <v>1300</v>
      </c>
      <c r="C12" s="1">
        <v>7.9000000000000001E-2</v>
      </c>
      <c r="D12" s="1">
        <v>1.29895</v>
      </c>
      <c r="K12">
        <f t="shared" si="2"/>
        <v>89.317682687999991</v>
      </c>
      <c r="L12">
        <f t="shared" si="0"/>
        <v>12.159323616625683</v>
      </c>
      <c r="N12">
        <f t="shared" si="3"/>
        <v>11.976933762376298</v>
      </c>
      <c r="P12">
        <f t="shared" si="4"/>
        <v>42064842.71020408</v>
      </c>
      <c r="Q12">
        <f t="shared" si="5"/>
        <v>288.46999311737943</v>
      </c>
      <c r="R12">
        <f t="shared" si="6"/>
        <v>28.362805064750606</v>
      </c>
    </row>
    <row r="13" spans="1:18" x14ac:dyDescent="0.3">
      <c r="A13" s="1">
        <v>111.797</v>
      </c>
      <c r="B13" s="1">
        <f t="shared" si="1"/>
        <v>1350</v>
      </c>
      <c r="C13" s="1">
        <v>7.9600000000000004E-2</v>
      </c>
      <c r="D13" s="1">
        <v>1.2946899999999999</v>
      </c>
      <c r="K13">
        <f t="shared" si="2"/>
        <v>91.201309471999991</v>
      </c>
      <c r="L13">
        <f t="shared" si="0"/>
        <v>12.893281372575199</v>
      </c>
      <c r="N13">
        <f t="shared" si="3"/>
        <v>12.699882151986571</v>
      </c>
      <c r="P13">
        <f t="shared" si="4"/>
        <v>41361138.082539678</v>
      </c>
      <c r="Q13">
        <f t="shared" si="5"/>
        <v>274.11485857413663</v>
      </c>
      <c r="R13">
        <f t="shared" si="6"/>
        <v>29.848138201546426</v>
      </c>
    </row>
    <row r="14" spans="1:18" x14ac:dyDescent="0.3">
      <c r="A14" s="1">
        <v>114.268</v>
      </c>
      <c r="B14" s="1">
        <f t="shared" si="1"/>
        <v>1400</v>
      </c>
      <c r="C14" s="1">
        <v>8.3500000000000005E-2</v>
      </c>
      <c r="D14" s="1">
        <v>1.2855000000000001</v>
      </c>
      <c r="K14">
        <f t="shared" si="2"/>
        <v>93.217091967999991</v>
      </c>
      <c r="L14">
        <f t="shared" si="0"/>
        <v>13.666339461398067</v>
      </c>
      <c r="N14">
        <f t="shared" si="3"/>
        <v>13.461344369477096</v>
      </c>
      <c r="P14">
        <f t="shared" si="4"/>
        <v>40765492.114285715</v>
      </c>
      <c r="Q14">
        <f t="shared" si="5"/>
        <v>271.27966566847834</v>
      </c>
      <c r="R14">
        <f t="shared" si="6"/>
        <v>30.160086498399419</v>
      </c>
    </row>
    <row r="15" spans="1:18" x14ac:dyDescent="0.3">
      <c r="A15" s="1">
        <v>115.783</v>
      </c>
      <c r="B15" s="1">
        <f t="shared" si="1"/>
        <v>1450</v>
      </c>
      <c r="C15" s="1">
        <v>8.4699999999999998E-2</v>
      </c>
      <c r="D15" s="1">
        <v>1.2781800000000001</v>
      </c>
      <c r="K15">
        <f t="shared" si="2"/>
        <v>94.452992607999988</v>
      </c>
      <c r="L15">
        <f t="shared" si="0"/>
        <v>14.342086671531749</v>
      </c>
      <c r="N15">
        <f t="shared" si="3"/>
        <v>14.126955371458774</v>
      </c>
      <c r="P15">
        <f t="shared" si="4"/>
        <v>39881629.531878948</v>
      </c>
      <c r="Q15">
        <f t="shared" si="5"/>
        <v>262.21289036446433</v>
      </c>
      <c r="R15">
        <f t="shared" si="6"/>
        <v>31.202959436684509</v>
      </c>
    </row>
    <row r="16" spans="1:18" x14ac:dyDescent="0.3">
      <c r="A16" s="1">
        <v>116.985</v>
      </c>
      <c r="B16" s="1">
        <f t="shared" si="1"/>
        <v>1500</v>
      </c>
      <c r="C16" s="1">
        <v>8.8650000000000007E-2</v>
      </c>
      <c r="D16" s="1">
        <v>1.2795000000000001</v>
      </c>
      <c r="K16">
        <f t="shared" si="2"/>
        <v>95.43355536</v>
      </c>
      <c r="L16">
        <f t="shared" si="0"/>
        <v>14.990667821246541</v>
      </c>
      <c r="N16">
        <f t="shared" si="3"/>
        <v>14.765807803927842</v>
      </c>
      <c r="P16">
        <f t="shared" si="4"/>
        <v>38952471.575510204</v>
      </c>
      <c r="Q16">
        <f t="shared" si="5"/>
        <v>262.5673550327993</v>
      </c>
      <c r="R16">
        <f t="shared" si="6"/>
        <v>31.160835591294774</v>
      </c>
    </row>
    <row r="17" spans="1:18" x14ac:dyDescent="0.3">
      <c r="A17" s="1">
        <v>117.788</v>
      </c>
      <c r="B17" s="1">
        <f t="shared" si="1"/>
        <v>1550</v>
      </c>
      <c r="C17" s="1">
        <v>9.3200000000000005E-2</v>
      </c>
      <c r="D17" s="1">
        <v>1.27766</v>
      </c>
      <c r="K17">
        <f t="shared" si="2"/>
        <v>96.088623487999996</v>
      </c>
      <c r="L17">
        <f t="shared" si="0"/>
        <v>15.596684538245251</v>
      </c>
      <c r="N17">
        <f t="shared" si="3"/>
        <v>15.362734270171572</v>
      </c>
      <c r="P17">
        <f t="shared" si="4"/>
        <v>37954689.988676764</v>
      </c>
      <c r="Q17">
        <f t="shared" si="5"/>
        <v>265.31792637421438</v>
      </c>
      <c r="R17">
        <f t="shared" si="6"/>
        <v>30.837788812951295</v>
      </c>
    </row>
    <row r="18" spans="1:18" x14ac:dyDescent="0.3">
      <c r="A18" s="1">
        <v>118.471</v>
      </c>
      <c r="B18" s="1">
        <f t="shared" si="1"/>
        <v>1600</v>
      </c>
      <c r="C18" s="1">
        <v>9.5899999999999999E-2</v>
      </c>
      <c r="D18" s="1">
        <v>1.2823500000000001</v>
      </c>
      <c r="K18">
        <f t="shared" si="2"/>
        <v>96.645798495999998</v>
      </c>
      <c r="L18">
        <f t="shared" si="0"/>
        <v>16.193158962952165</v>
      </c>
      <c r="N18">
        <f t="shared" si="3"/>
        <v>15.950261578507883</v>
      </c>
      <c r="P18">
        <f t="shared" si="4"/>
        <v>36981810.648979597</v>
      </c>
      <c r="Q18">
        <f t="shared" si="5"/>
        <v>262.94807639087946</v>
      </c>
      <c r="R18">
        <f t="shared" si="6"/>
        <v>31.115717955113258</v>
      </c>
    </row>
    <row r="19" spans="1:18" x14ac:dyDescent="0.3">
      <c r="A19" s="1">
        <v>118.77200000000001</v>
      </c>
      <c r="B19" s="1">
        <f t="shared" si="1"/>
        <v>1650</v>
      </c>
      <c r="C19" s="1">
        <v>9.8750000000000004E-2</v>
      </c>
      <c r="D19" s="1">
        <v>1.2902800000000001</v>
      </c>
      <c r="K19">
        <f t="shared" si="2"/>
        <v>96.891347072000002</v>
      </c>
      <c r="L19">
        <f t="shared" si="0"/>
        <v>16.741622928679778</v>
      </c>
      <c r="N19">
        <f t="shared" si="3"/>
        <v>16.490498584749581</v>
      </c>
      <c r="P19">
        <f t="shared" si="4"/>
        <v>35952262.36437849</v>
      </c>
      <c r="Q19">
        <f t="shared" si="5"/>
        <v>261.89217250192576</v>
      </c>
      <c r="R19">
        <f t="shared" si="6"/>
        <v>31.241171141753082</v>
      </c>
    </row>
    <row r="20" spans="1:18" x14ac:dyDescent="0.3">
      <c r="A20" s="1">
        <v>118.65600000000001</v>
      </c>
      <c r="B20" s="1">
        <f t="shared" si="1"/>
        <v>1700</v>
      </c>
      <c r="C20" s="1">
        <v>0.10005</v>
      </c>
      <c r="D20" s="1">
        <v>1.29942</v>
      </c>
      <c r="K20">
        <f t="shared" si="2"/>
        <v>96.796717055999991</v>
      </c>
      <c r="L20">
        <f t="shared" si="0"/>
        <v>17.232098461035232</v>
      </c>
      <c r="N20">
        <f t="shared" si="3"/>
        <v>16.973616984119705</v>
      </c>
      <c r="P20">
        <f t="shared" si="4"/>
        <v>34860762.445138052</v>
      </c>
      <c r="Q20">
        <f t="shared" si="5"/>
        <v>257.78752425565767</v>
      </c>
      <c r="R20">
        <f t="shared" si="6"/>
        <v>31.738611887610059</v>
      </c>
    </row>
    <row r="21" spans="1:18" x14ac:dyDescent="0.3">
      <c r="A21" s="1">
        <v>118.861</v>
      </c>
      <c r="B21" s="1">
        <f t="shared" si="1"/>
        <v>1750</v>
      </c>
      <c r="C21" s="1">
        <v>0.10305</v>
      </c>
      <c r="D21" s="1">
        <v>1.31053</v>
      </c>
      <c r="K21">
        <f t="shared" si="2"/>
        <v>96.963951135999991</v>
      </c>
      <c r="L21">
        <f t="shared" si="0"/>
        <v>17.769572132194007</v>
      </c>
      <c r="N21">
        <f t="shared" si="3"/>
        <v>17.503028550211095</v>
      </c>
      <c r="P21">
        <f t="shared" si="4"/>
        <v>33923248.210845478</v>
      </c>
      <c r="Q21">
        <f t="shared" si="5"/>
        <v>257.48622228840765</v>
      </c>
      <c r="R21">
        <f t="shared" si="6"/>
        <v>31.775751374587379</v>
      </c>
    </row>
    <row r="22" spans="1:18" x14ac:dyDescent="0.3">
      <c r="A22" s="1">
        <v>119.584</v>
      </c>
      <c r="B22" s="1">
        <f t="shared" si="1"/>
        <v>1800</v>
      </c>
      <c r="C22" s="1">
        <v>0.10929999999999999</v>
      </c>
      <c r="D22" s="1">
        <v>1.3149</v>
      </c>
      <c r="K22">
        <f t="shared" si="2"/>
        <v>97.553757183999991</v>
      </c>
      <c r="L22">
        <f t="shared" si="0"/>
        <v>18.38845001396021</v>
      </c>
      <c r="N22">
        <f t="shared" si="3"/>
        <v>18.112623263750805</v>
      </c>
      <c r="P22">
        <f t="shared" si="4"/>
        <v>33181550.06258503</v>
      </c>
      <c r="Q22">
        <f t="shared" si="5"/>
        <v>263.91131369505001</v>
      </c>
      <c r="R22">
        <f t="shared" si="6"/>
        <v>31.002150181679166</v>
      </c>
    </row>
    <row r="23" spans="1:18" x14ac:dyDescent="0.3">
      <c r="A23" s="1">
        <v>119.934</v>
      </c>
      <c r="B23" s="1">
        <f t="shared" si="1"/>
        <v>1850</v>
      </c>
      <c r="C23" s="1">
        <v>0.11415</v>
      </c>
      <c r="D23" s="1">
        <v>1.3184899999999999</v>
      </c>
      <c r="K23">
        <f t="shared" si="2"/>
        <v>97.839278783999987</v>
      </c>
      <c r="L23">
        <f t="shared" si="0"/>
        <v>18.954554833387512</v>
      </c>
      <c r="N23">
        <f t="shared" si="3"/>
        <v>18.670236510886699</v>
      </c>
      <c r="P23">
        <f t="shared" si="4"/>
        <v>32379242.840816319</v>
      </c>
      <c r="Q23">
        <f t="shared" si="5"/>
        <v>267.39008352084909</v>
      </c>
      <c r="R23">
        <f t="shared" si="6"/>
        <v>30.598809327871823</v>
      </c>
    </row>
    <row r="24" spans="1:18" x14ac:dyDescent="0.3">
      <c r="A24" s="1">
        <v>120.176</v>
      </c>
      <c r="B24" s="1">
        <f t="shared" si="1"/>
        <v>1900</v>
      </c>
      <c r="C24" s="1">
        <v>0.11745</v>
      </c>
      <c r="D24" s="1">
        <v>1.3189200000000001</v>
      </c>
      <c r="K24">
        <f t="shared" si="2"/>
        <v>98.036696575999997</v>
      </c>
      <c r="L24">
        <f t="shared" si="0"/>
        <v>19.506119830540307</v>
      </c>
      <c r="N24">
        <f t="shared" si="3"/>
        <v>19.213528033082202</v>
      </c>
      <c r="P24">
        <f t="shared" si="4"/>
        <v>31590772.258646619</v>
      </c>
      <c r="Q24">
        <f t="shared" si="5"/>
        <v>267.34071385306123</v>
      </c>
      <c r="R24">
        <f t="shared" si="6"/>
        <v>30.604459993755988</v>
      </c>
    </row>
    <row r="25" spans="1:18" x14ac:dyDescent="0.3">
      <c r="A25" s="1">
        <v>120.94799999999999</v>
      </c>
      <c r="B25" s="1">
        <f t="shared" si="1"/>
        <v>1950</v>
      </c>
      <c r="C25" s="1">
        <v>0.12055</v>
      </c>
      <c r="D25" s="1">
        <v>1.31484</v>
      </c>
      <c r="K25">
        <f t="shared" si="2"/>
        <v>98.666475647999988</v>
      </c>
      <c r="L25">
        <f t="shared" si="0"/>
        <v>20.148041878337946</v>
      </c>
      <c r="N25">
        <f t="shared" si="3"/>
        <v>19.845821250162874</v>
      </c>
      <c r="P25">
        <f t="shared" si="4"/>
        <v>30978485.28979592</v>
      </c>
      <c r="Q25">
        <f t="shared" si="5"/>
        <v>265.65459970353868</v>
      </c>
      <c r="R25">
        <f t="shared" si="6"/>
        <v>30.798707008833304</v>
      </c>
    </row>
    <row r="26" spans="1:18" x14ac:dyDescent="0.3">
      <c r="A26" s="1">
        <v>122.157</v>
      </c>
      <c r="B26" s="1">
        <f t="shared" si="1"/>
        <v>2000</v>
      </c>
      <c r="C26" s="1">
        <v>0.12554999999999999</v>
      </c>
      <c r="D26" s="1">
        <v>1.31653</v>
      </c>
      <c r="K26">
        <f t="shared" si="2"/>
        <v>99.652748831999986</v>
      </c>
      <c r="L26">
        <f t="shared" si="0"/>
        <v>20.871222909375998</v>
      </c>
      <c r="N26">
        <f t="shared" si="3"/>
        <v>20.558154565735357</v>
      </c>
      <c r="P26">
        <f t="shared" si="4"/>
        <v>30505943.519999996</v>
      </c>
      <c r="Q26">
        <f t="shared" si="5"/>
        <v>267.08641003952852</v>
      </c>
      <c r="R26">
        <f t="shared" si="6"/>
        <v>30.633599742522588</v>
      </c>
    </row>
    <row r="27" spans="1:18" x14ac:dyDescent="0.3">
      <c r="A27" s="1">
        <v>122.845</v>
      </c>
      <c r="B27" s="1">
        <f t="shared" si="1"/>
        <v>2050</v>
      </c>
      <c r="C27" s="1">
        <v>0.12784999999999999</v>
      </c>
      <c r="D27" s="1">
        <v>1.32098</v>
      </c>
      <c r="K27">
        <f t="shared" si="2"/>
        <v>100.21400272</v>
      </c>
      <c r="L27">
        <f t="shared" si="0"/>
        <v>21.513490940018599</v>
      </c>
      <c r="N27">
        <f t="shared" si="3"/>
        <v>21.190788575918319</v>
      </c>
      <c r="P27">
        <f t="shared" si="4"/>
        <v>29929517.985067196</v>
      </c>
      <c r="Q27">
        <f t="shared" si="5"/>
        <v>263.85954821682196</v>
      </c>
      <c r="R27">
        <f t="shared" si="6"/>
        <v>31.00823236116101</v>
      </c>
    </row>
    <row r="28" spans="1:18" x14ac:dyDescent="0.3">
      <c r="A28" s="1">
        <v>123.79600000000001</v>
      </c>
      <c r="B28" s="1">
        <f t="shared" si="1"/>
        <v>2100</v>
      </c>
      <c r="C28" s="1">
        <v>0.13089999999999999</v>
      </c>
      <c r="D28" s="1">
        <v>1.32287</v>
      </c>
      <c r="K28">
        <f t="shared" si="2"/>
        <v>100.989805696</v>
      </c>
      <c r="L28">
        <f t="shared" si="0"/>
        <v>22.208818216340998</v>
      </c>
      <c r="N28">
        <f t="shared" si="3"/>
        <v>21.875685943095881</v>
      </c>
      <c r="P28">
        <f t="shared" si="4"/>
        <v>29443092.03965015</v>
      </c>
      <c r="Q28">
        <f t="shared" si="5"/>
        <v>261.69604989263343</v>
      </c>
      <c r="R28">
        <f t="shared" si="6"/>
        <v>31.264584181438558</v>
      </c>
    </row>
    <row r="29" spans="1:18" x14ac:dyDescent="0.3">
      <c r="A29" s="1">
        <v>124.794</v>
      </c>
      <c r="B29" s="1">
        <f t="shared" si="1"/>
        <v>2150</v>
      </c>
      <c r="C29" s="1">
        <v>0.13435</v>
      </c>
      <c r="D29" s="1">
        <v>1.3216399999999999</v>
      </c>
      <c r="K29">
        <f t="shared" si="2"/>
        <v>101.80395014399998</v>
      </c>
      <c r="L29">
        <f t="shared" si="0"/>
        <v>22.920902167981524</v>
      </c>
      <c r="N29">
        <f t="shared" si="3"/>
        <v>22.577088635461802</v>
      </c>
      <c r="P29">
        <f t="shared" si="4"/>
        <v>28990208.868723303</v>
      </c>
      <c r="Q29">
        <f t="shared" si="5"/>
        <v>260.24891848859136</v>
      </c>
      <c r="R29">
        <f t="shared" si="6"/>
        <v>31.438432979220444</v>
      </c>
    </row>
    <row r="30" spans="1:18" x14ac:dyDescent="0.3">
      <c r="A30" s="1">
        <v>125.137</v>
      </c>
      <c r="B30" s="1">
        <f t="shared" si="1"/>
        <v>2200</v>
      </c>
      <c r="C30" s="1">
        <v>0.13769999999999999</v>
      </c>
      <c r="D30" s="1">
        <v>1.3165199999999999</v>
      </c>
      <c r="K30">
        <f t="shared" si="2"/>
        <v>102.08376131199999</v>
      </c>
      <c r="L30">
        <f t="shared" si="0"/>
        <v>23.518410269830163</v>
      </c>
      <c r="N30">
        <f t="shared" si="3"/>
        <v>23.165634115782709</v>
      </c>
      <c r="P30">
        <f t="shared" si="4"/>
        <v>28409210.012615953</v>
      </c>
      <c r="Q30">
        <f t="shared" si="5"/>
        <v>259.96144849309792</v>
      </c>
      <c r="R30">
        <f t="shared" si="6"/>
        <v>31.473198157823816</v>
      </c>
    </row>
    <row r="31" spans="1:18" x14ac:dyDescent="0.3">
      <c r="A31" s="1">
        <v>126.02800000000001</v>
      </c>
      <c r="B31" s="1">
        <f t="shared" si="1"/>
        <v>2250</v>
      </c>
      <c r="C31" s="1">
        <v>0.14105000000000001</v>
      </c>
      <c r="D31" s="1">
        <v>1.3046500000000001</v>
      </c>
      <c r="K31">
        <f t="shared" si="2"/>
        <v>102.810617728</v>
      </c>
      <c r="L31">
        <f t="shared" si="0"/>
        <v>24.2241811023985</v>
      </c>
      <c r="N31">
        <f t="shared" si="3"/>
        <v>23.860818385862522</v>
      </c>
      <c r="P31">
        <f t="shared" si="4"/>
        <v>27975678.293333333</v>
      </c>
      <c r="Q31">
        <f t="shared" si="5"/>
        <v>258.52762467086751</v>
      </c>
      <c r="R31">
        <f t="shared" si="6"/>
        <v>31.647752120240487</v>
      </c>
    </row>
    <row r="32" spans="1:18" x14ac:dyDescent="0.3">
      <c r="A32" s="1">
        <v>126.66</v>
      </c>
      <c r="B32" s="1">
        <f t="shared" si="1"/>
        <v>2300</v>
      </c>
      <c r="C32" s="1">
        <v>0.14495</v>
      </c>
      <c r="D32" s="1">
        <v>1.2964599999999999</v>
      </c>
      <c r="K32">
        <f t="shared" si="2"/>
        <v>103.32618815999999</v>
      </c>
      <c r="L32">
        <f t="shared" si="0"/>
        <v>24.886674179595097</v>
      </c>
      <c r="N32">
        <f t="shared" si="3"/>
        <v>24.513374066901171</v>
      </c>
      <c r="P32">
        <f t="shared" si="4"/>
        <v>27504752.837622005</v>
      </c>
      <c r="Q32">
        <f t="shared" si="5"/>
        <v>258.60345796132043</v>
      </c>
      <c r="R32">
        <f t="shared" si="6"/>
        <v>31.638471682934505</v>
      </c>
    </row>
    <row r="33" spans="1:18" x14ac:dyDescent="0.3">
      <c r="A33" s="1">
        <v>126.822</v>
      </c>
      <c r="B33" s="1">
        <f t="shared" si="1"/>
        <v>2350</v>
      </c>
      <c r="C33" s="1">
        <v>0.14985000000000001</v>
      </c>
      <c r="D33" s="1">
        <v>1.2822899999999999</v>
      </c>
      <c r="K33">
        <f t="shared" si="2"/>
        <v>103.458343872</v>
      </c>
      <c r="L33">
        <f t="shared" si="0"/>
        <v>25.460211223099272</v>
      </c>
      <c r="N33">
        <f t="shared" si="3"/>
        <v>25.078308054752782</v>
      </c>
      <c r="P33">
        <f t="shared" si="4"/>
        <v>26953975.824229266</v>
      </c>
      <c r="Q33">
        <f t="shared" si="5"/>
        <v>261.32304801790599</v>
      </c>
      <c r="R33">
        <f t="shared" si="6"/>
        <v>31.309209975453673</v>
      </c>
    </row>
    <row r="34" spans="1:18" x14ac:dyDescent="0.3">
      <c r="A34" s="1">
        <v>126.69</v>
      </c>
      <c r="B34" s="1">
        <f t="shared" si="1"/>
        <v>2400</v>
      </c>
      <c r="C34" s="1">
        <v>0.1537</v>
      </c>
      <c r="D34" s="1">
        <v>1.2730399999999999</v>
      </c>
      <c r="K34">
        <f t="shared" si="2"/>
        <v>103.35066144</v>
      </c>
      <c r="L34">
        <f t="shared" si="0"/>
        <v>25.97485429788399</v>
      </c>
      <c r="N34">
        <f t="shared" si="3"/>
        <v>25.585231483415729</v>
      </c>
      <c r="P34">
        <f t="shared" si="4"/>
        <v>26364964.653061226</v>
      </c>
      <c r="Q34">
        <f t="shared" si="5"/>
        <v>262.72640153195897</v>
      </c>
      <c r="R34">
        <f t="shared" si="6"/>
        <v>31.141971777902633</v>
      </c>
    </row>
    <row r="35" spans="1:18" x14ac:dyDescent="0.3">
      <c r="A35" s="1">
        <v>126.55200000000001</v>
      </c>
      <c r="B35" s="1">
        <f t="shared" si="1"/>
        <v>2450</v>
      </c>
      <c r="C35" s="1">
        <v>0.15565000000000001</v>
      </c>
      <c r="D35" s="1">
        <v>1.2698400000000001</v>
      </c>
      <c r="K35">
        <f t="shared" si="2"/>
        <v>103.238084352</v>
      </c>
      <c r="L35">
        <f t="shared" si="0"/>
        <v>26.487113935292339</v>
      </c>
      <c r="N35">
        <f t="shared" si="3"/>
        <v>26.089807226262952</v>
      </c>
      <c r="P35">
        <f t="shared" si="4"/>
        <v>25798771.599833407</v>
      </c>
      <c r="Q35">
        <f t="shared" si="5"/>
        <v>260.91404359429788</v>
      </c>
      <c r="R35">
        <f t="shared" si="6"/>
        <v>31.358289761283626</v>
      </c>
    </row>
    <row r="36" spans="1:18" x14ac:dyDescent="0.3">
      <c r="A36" s="1">
        <v>126.438</v>
      </c>
      <c r="B36" s="1">
        <f t="shared" si="1"/>
        <v>2500</v>
      </c>
      <c r="C36" s="1">
        <v>0.15959999999999999</v>
      </c>
      <c r="D36" s="1">
        <v>1.2744599999999999</v>
      </c>
      <c r="K36">
        <f t="shared" si="2"/>
        <v>103.145085888</v>
      </c>
      <c r="L36">
        <f t="shared" si="0"/>
        <v>27.003320339969086</v>
      </c>
      <c r="N36">
        <f t="shared" si="3"/>
        <v>26.598270534869549</v>
      </c>
      <c r="P36">
        <f t="shared" si="4"/>
        <v>25260021.033795919</v>
      </c>
      <c r="Q36">
        <f t="shared" si="5"/>
        <v>262.42106195775</v>
      </c>
      <c r="R36">
        <f t="shared" si="6"/>
        <v>31.178206965473908</v>
      </c>
    </row>
    <row r="37" spans="1:18" x14ac:dyDescent="0.3">
      <c r="A37" s="1">
        <v>126.239</v>
      </c>
      <c r="B37" s="1">
        <f t="shared" si="1"/>
        <v>2550</v>
      </c>
      <c r="C37" s="1">
        <v>0.16259999999999999</v>
      </c>
      <c r="D37" s="1">
        <v>1.2787599999999999</v>
      </c>
      <c r="K37">
        <f t="shared" si="2"/>
        <v>102.982746464</v>
      </c>
      <c r="L37">
        <f t="shared" si="0"/>
        <v>27.500036377713226</v>
      </c>
      <c r="N37">
        <f t="shared" si="3"/>
        <v>27.087535832047529</v>
      </c>
      <c r="P37">
        <f t="shared" si="4"/>
        <v>24725749.451140456</v>
      </c>
      <c r="Q37">
        <f t="shared" si="5"/>
        <v>262.52474363455133</v>
      </c>
      <c r="R37">
        <f t="shared" si="6"/>
        <v>31.165893426060119</v>
      </c>
    </row>
    <row r="38" spans="1:18" x14ac:dyDescent="0.3">
      <c r="A38" s="1">
        <v>126.161</v>
      </c>
      <c r="B38" s="1">
        <f t="shared" si="1"/>
        <v>2600</v>
      </c>
      <c r="C38" s="1">
        <v>0.16805</v>
      </c>
      <c r="D38" s="1">
        <v>1.27634</v>
      </c>
      <c r="K38">
        <f t="shared" si="2"/>
        <v>102.919115936</v>
      </c>
      <c r="L38">
        <f t="shared" si="0"/>
        <v>28.021928006669459</v>
      </c>
      <c r="N38">
        <f t="shared" si="3"/>
        <v>27.601599086569415</v>
      </c>
      <c r="P38">
        <f t="shared" si="4"/>
        <v>24235270.628571432</v>
      </c>
      <c r="Q38">
        <f t="shared" si="5"/>
        <v>266.27075760897384</v>
      </c>
      <c r="R38">
        <f t="shared" si="6"/>
        <v>30.727437948080699</v>
      </c>
    </row>
    <row r="39" spans="1:18" x14ac:dyDescent="0.3">
      <c r="A39" s="1">
        <v>125.84699999999999</v>
      </c>
      <c r="B39" s="1">
        <f t="shared" ref="B39:B70" si="7">B38+50</f>
        <v>2650</v>
      </c>
      <c r="C39" s="1">
        <v>0.17144999999999999</v>
      </c>
      <c r="D39" s="1">
        <v>1.28027</v>
      </c>
      <c r="K39">
        <f t="shared" si="2"/>
        <v>102.66296227199999</v>
      </c>
      <c r="L39">
        <f t="shared" si="0"/>
        <v>28.489726712804178</v>
      </c>
      <c r="N39">
        <f t="shared" si="3"/>
        <v>28.062380812112114</v>
      </c>
      <c r="P39">
        <f t="shared" si="4"/>
        <v>23718820.702040814</v>
      </c>
      <c r="Q39">
        <f t="shared" si="5"/>
        <v>267.19736825621277</v>
      </c>
      <c r="R39">
        <f t="shared" si="6"/>
        <v>30.62087862322328</v>
      </c>
    </row>
    <row r="40" spans="1:18" x14ac:dyDescent="0.3">
      <c r="A40" s="1">
        <v>124.911</v>
      </c>
      <c r="B40" s="1">
        <f t="shared" si="7"/>
        <v>2700</v>
      </c>
      <c r="C40" s="1">
        <v>0.17465</v>
      </c>
      <c r="D40" s="1">
        <v>1.2837099999999999</v>
      </c>
      <c r="K40">
        <f t="shared" si="2"/>
        <v>101.89939593599999</v>
      </c>
      <c r="L40">
        <f t="shared" si="0"/>
        <v>28.811375430999771</v>
      </c>
      <c r="N40">
        <f t="shared" si="3"/>
        <v>28.379204799534772</v>
      </c>
      <c r="P40">
        <f t="shared" si="4"/>
        <v>23106438.987755101</v>
      </c>
      <c r="Q40">
        <f t="shared" si="5"/>
        <v>269.14577606928623</v>
      </c>
      <c r="R40">
        <f t="shared" si="6"/>
        <v>30.399207081414254</v>
      </c>
    </row>
    <row r="41" spans="1:18" x14ac:dyDescent="0.3">
      <c r="A41" s="1">
        <v>123.92700000000001</v>
      </c>
      <c r="B41" s="1">
        <f t="shared" si="7"/>
        <v>2750</v>
      </c>
      <c r="C41" s="1">
        <v>0.1784</v>
      </c>
      <c r="D41" s="1">
        <v>1.2811999999999999</v>
      </c>
      <c r="K41">
        <f t="shared" si="2"/>
        <v>101.096672352</v>
      </c>
      <c r="L41">
        <f t="shared" si="0"/>
        <v>29.113751623313274</v>
      </c>
      <c r="N41">
        <f t="shared" si="3"/>
        <v>28.677045348963574</v>
      </c>
      <c r="P41">
        <f t="shared" si="4"/>
        <v>22507607.944786642</v>
      </c>
      <c r="Q41">
        <f t="shared" si="5"/>
        <v>272.06936785354628</v>
      </c>
      <c r="R41">
        <f t="shared" si="6"/>
        <v>30.072544536591927</v>
      </c>
    </row>
    <row r="42" spans="1:18" x14ac:dyDescent="0.3">
      <c r="A42" s="1">
        <v>123.68899999999999</v>
      </c>
      <c r="B42" s="1">
        <f t="shared" si="7"/>
        <v>2800</v>
      </c>
      <c r="C42" s="1">
        <v>0.18004999999999999</v>
      </c>
      <c r="D42" s="1">
        <v>1.2744800000000001</v>
      </c>
      <c r="K42">
        <f t="shared" si="2"/>
        <v>100.90251766399999</v>
      </c>
      <c r="L42">
        <f t="shared" si="0"/>
        <v>29.586163434047425</v>
      </c>
      <c r="N42">
        <f t="shared" si="3"/>
        <v>29.142370982536711</v>
      </c>
      <c r="P42">
        <f t="shared" si="4"/>
        <v>22063232.725364432</v>
      </c>
      <c r="Q42">
        <f t="shared" si="5"/>
        <v>270.20130601997352</v>
      </c>
      <c r="R42">
        <f t="shared" si="6"/>
        <v>30.280453867285793</v>
      </c>
    </row>
    <row r="43" spans="1:18" x14ac:dyDescent="0.3">
      <c r="A43" s="1">
        <v>123.389</v>
      </c>
      <c r="B43" s="1">
        <f t="shared" si="7"/>
        <v>2850</v>
      </c>
      <c r="C43" s="1">
        <v>0.18310000000000001</v>
      </c>
      <c r="D43" s="1">
        <v>1.2603599999999999</v>
      </c>
      <c r="K43">
        <f t="shared" si="2"/>
        <v>100.65778486399999</v>
      </c>
      <c r="L43">
        <f t="shared" si="0"/>
        <v>30.041446958259602</v>
      </c>
      <c r="N43">
        <f t="shared" si="3"/>
        <v>29.590825253885708</v>
      </c>
      <c r="P43">
        <f t="shared" si="4"/>
        <v>21623584.2887218</v>
      </c>
      <c r="Q43">
        <f t="shared" si="5"/>
        <v>270.61412891647802</v>
      </c>
      <c r="R43">
        <f t="shared" si="6"/>
        <v>30.234260918222077</v>
      </c>
    </row>
    <row r="44" spans="1:18" x14ac:dyDescent="0.3">
      <c r="A44" s="1">
        <v>122.51900000000001</v>
      </c>
      <c r="B44" s="1">
        <f t="shared" si="7"/>
        <v>2900</v>
      </c>
      <c r="C44" s="1">
        <v>0.18790000000000001</v>
      </c>
      <c r="D44" s="1">
        <v>1.2531000000000001</v>
      </c>
      <c r="K44">
        <f t="shared" si="2"/>
        <v>99.948059743999991</v>
      </c>
      <c r="L44">
        <f t="shared" si="0"/>
        <v>30.35295538912273</v>
      </c>
      <c r="N44">
        <f t="shared" si="3"/>
        <v>29.897661058285887</v>
      </c>
      <c r="P44">
        <f t="shared" si="4"/>
        <v>21100927.461787473</v>
      </c>
      <c r="Q44">
        <f t="shared" si="5"/>
        <v>274.8582433916701</v>
      </c>
      <c r="R44">
        <f t="shared" si="6"/>
        <v>29.767410578110905</v>
      </c>
    </row>
    <row r="45" spans="1:18" x14ac:dyDescent="0.3">
      <c r="A45" s="1">
        <v>121.837</v>
      </c>
      <c r="B45" s="1">
        <f t="shared" si="7"/>
        <v>2950</v>
      </c>
      <c r="C45" s="1">
        <v>0.19255</v>
      </c>
      <c r="D45" s="1">
        <v>1.23943</v>
      </c>
      <c r="K45">
        <f t="shared" si="2"/>
        <v>99.391700512</v>
      </c>
      <c r="L45">
        <f t="shared" si="0"/>
        <v>30.704409888702447</v>
      </c>
      <c r="N45">
        <f t="shared" si="3"/>
        <v>30.243843740371911</v>
      </c>
      <c r="P45">
        <f t="shared" si="4"/>
        <v>20627817.470494643</v>
      </c>
      <c r="Q45">
        <f t="shared" si="5"/>
        <v>278.43622564280736</v>
      </c>
      <c r="R45">
        <f t="shared" si="6"/>
        <v>29.384891146722588</v>
      </c>
    </row>
    <row r="46" spans="1:18" x14ac:dyDescent="0.3">
      <c r="A46" s="1">
        <v>121.709</v>
      </c>
      <c r="B46" s="1">
        <f t="shared" si="7"/>
        <v>3000</v>
      </c>
      <c r="C46" s="1">
        <v>0.19900000000000001</v>
      </c>
      <c r="D46" s="1">
        <v>1.2273499999999999</v>
      </c>
      <c r="K46">
        <f t="shared" si="2"/>
        <v>99.287281183999994</v>
      </c>
      <c r="L46">
        <f t="shared" si="0"/>
        <v>31.192019316255848</v>
      </c>
      <c r="N46">
        <f t="shared" si="3"/>
        <v>30.72413902651201</v>
      </c>
      <c r="P46">
        <f t="shared" si="4"/>
        <v>20262710.445714287</v>
      </c>
      <c r="Q46">
        <f t="shared" si="5"/>
        <v>283.26476431089185</v>
      </c>
      <c r="R46">
        <f t="shared" si="6"/>
        <v>28.88399551466409</v>
      </c>
    </row>
    <row r="47" spans="1:18" x14ac:dyDescent="0.3">
      <c r="A47" s="1">
        <v>121.123</v>
      </c>
      <c r="B47" s="1">
        <f t="shared" si="7"/>
        <v>3050</v>
      </c>
      <c r="C47" s="1">
        <v>0.20605000000000001</v>
      </c>
      <c r="D47" s="1">
        <v>1.2193000000000001</v>
      </c>
      <c r="K47">
        <f t="shared" si="2"/>
        <v>98.809236447999993</v>
      </c>
      <c r="L47">
        <f t="shared" si="0"/>
        <v>31.559201085405117</v>
      </c>
      <c r="N47">
        <f t="shared" si="3"/>
        <v>31.08581306912404</v>
      </c>
      <c r="P47">
        <f t="shared" si="4"/>
        <v>19834574.061157577</v>
      </c>
      <c r="Q47">
        <f t="shared" si="5"/>
        <v>289.88756639441277</v>
      </c>
      <c r="R47">
        <f t="shared" si="6"/>
        <v>28.224108690078253</v>
      </c>
    </row>
    <row r="48" spans="1:18" x14ac:dyDescent="0.3">
      <c r="A48" s="1">
        <v>121.124</v>
      </c>
      <c r="B48" s="1">
        <f t="shared" si="7"/>
        <v>3100</v>
      </c>
      <c r="C48" s="1">
        <v>0.21004999999999999</v>
      </c>
      <c r="D48" s="1">
        <v>1.20692</v>
      </c>
      <c r="K48">
        <f t="shared" si="2"/>
        <v>98.810052223999989</v>
      </c>
      <c r="L48">
        <f t="shared" si="0"/>
        <v>32.076829864000025</v>
      </c>
      <c r="N48">
        <f t="shared" si="3"/>
        <v>31.595677416040026</v>
      </c>
      <c r="P48">
        <f t="shared" si="4"/>
        <v>19514822.690717574</v>
      </c>
      <c r="Q48">
        <f t="shared" si="5"/>
        <v>290.74631251097725</v>
      </c>
      <c r="R48">
        <f t="shared" si="6"/>
        <v>28.140746175445557</v>
      </c>
    </row>
    <row r="49" spans="1:18" x14ac:dyDescent="0.3">
      <c r="A49" s="1">
        <v>120.851</v>
      </c>
      <c r="B49" s="1">
        <f t="shared" si="7"/>
        <v>3150</v>
      </c>
      <c r="C49" s="1">
        <v>0.21604999999999999</v>
      </c>
      <c r="D49" s="1">
        <v>1.1927399999999999</v>
      </c>
      <c r="K49">
        <f t="shared" si="2"/>
        <v>98.587345375999988</v>
      </c>
      <c r="L49">
        <f t="shared" si="0"/>
        <v>32.520734396866928</v>
      </c>
      <c r="N49">
        <f t="shared" si="3"/>
        <v>32.032923380913921</v>
      </c>
      <c r="P49">
        <f t="shared" si="4"/>
        <v>19161777.526919335</v>
      </c>
      <c r="Q49">
        <f t="shared" si="5"/>
        <v>294.96935348803686</v>
      </c>
      <c r="R49">
        <f t="shared" si="6"/>
        <v>27.737858476033217</v>
      </c>
    </row>
    <row r="50" spans="1:18" x14ac:dyDescent="0.3">
      <c r="A50" s="1">
        <v>120.596</v>
      </c>
      <c r="B50" s="1">
        <f t="shared" si="7"/>
        <v>3200</v>
      </c>
      <c r="C50" s="1">
        <v>0.21795</v>
      </c>
      <c r="D50" s="1">
        <v>1.1848099999999999</v>
      </c>
      <c r="K50">
        <f t="shared" si="2"/>
        <v>98.379322496</v>
      </c>
      <c r="L50">
        <f t="shared" si="0"/>
        <v>32.967227393981297</v>
      </c>
      <c r="N50">
        <f t="shared" si="3"/>
        <v>32.47271898307158</v>
      </c>
      <c r="P50">
        <f t="shared" si="4"/>
        <v>18822574.457142856</v>
      </c>
      <c r="Q50">
        <f t="shared" si="5"/>
        <v>293.53332885272266</v>
      </c>
      <c r="R50">
        <f t="shared" si="6"/>
        <v>27.873557710795165</v>
      </c>
    </row>
    <row r="51" spans="1:18" x14ac:dyDescent="0.3">
      <c r="A51" s="1">
        <v>120.84</v>
      </c>
      <c r="B51" s="1">
        <f t="shared" si="7"/>
        <v>3250</v>
      </c>
      <c r="C51" s="1">
        <v>0.22305</v>
      </c>
      <c r="D51" s="1">
        <v>1.17378</v>
      </c>
      <c r="K51">
        <f t="shared" si="2"/>
        <v>98.578371840000003</v>
      </c>
      <c r="L51">
        <f t="shared" si="0"/>
        <v>33.550084617333589</v>
      </c>
      <c r="N51">
        <f t="shared" si="3"/>
        <v>33.046833348073584</v>
      </c>
      <c r="P51">
        <f t="shared" si="4"/>
        <v>18570493.910204083</v>
      </c>
      <c r="Q51">
        <f t="shared" si="5"/>
        <v>295.18316013079192</v>
      </c>
      <c r="R51">
        <f t="shared" si="6"/>
        <v>27.717767430204759</v>
      </c>
    </row>
    <row r="52" spans="1:18" x14ac:dyDescent="0.3">
      <c r="A52" s="1">
        <v>121.633</v>
      </c>
      <c r="B52" s="1">
        <f t="shared" si="7"/>
        <v>3300</v>
      </c>
      <c r="C52" s="1">
        <v>0.22550000000000001</v>
      </c>
      <c r="D52" s="1">
        <v>1.1611800000000001</v>
      </c>
      <c r="K52">
        <f t="shared" si="2"/>
        <v>99.225282207999996</v>
      </c>
      <c r="L52">
        <f t="shared" si="0"/>
        <v>34.289795939852951</v>
      </c>
      <c r="N52">
        <f t="shared" si="3"/>
        <v>33.77544900075516</v>
      </c>
      <c r="P52">
        <f t="shared" si="4"/>
        <v>18409143.266790353</v>
      </c>
      <c r="Q52">
        <f t="shared" si="5"/>
        <v>291.98773937185865</v>
      </c>
      <c r="R52">
        <f t="shared" si="6"/>
        <v>28.021101842904073</v>
      </c>
    </row>
    <row r="53" spans="1:18" x14ac:dyDescent="0.3">
      <c r="A53" s="1">
        <v>122.181</v>
      </c>
      <c r="B53" s="1">
        <f t="shared" si="7"/>
        <v>3350</v>
      </c>
      <c r="C53" s="1">
        <v>0.22850000000000001</v>
      </c>
      <c r="D53" s="1">
        <v>1.1510400000000001</v>
      </c>
      <c r="K53">
        <f t="shared" si="2"/>
        <v>99.672327455999991</v>
      </c>
      <c r="L53">
        <f t="shared" si="0"/>
        <v>34.966166773386185</v>
      </c>
      <c r="N53">
        <f t="shared" si="3"/>
        <v>34.441674271785395</v>
      </c>
      <c r="P53">
        <f t="shared" si="4"/>
        <v>18216081.776911359</v>
      </c>
      <c r="Q53">
        <f t="shared" si="5"/>
        <v>290.14904795689449</v>
      </c>
      <c r="R53">
        <f t="shared" si="6"/>
        <v>28.198673197210343</v>
      </c>
    </row>
    <row r="54" spans="1:18" x14ac:dyDescent="0.3">
      <c r="A54" s="1">
        <v>122.93300000000001</v>
      </c>
      <c r="B54" s="1">
        <f t="shared" si="7"/>
        <v>3400</v>
      </c>
      <c r="C54" s="1">
        <v>0.23419999999999999</v>
      </c>
      <c r="D54" s="1">
        <v>1.14117</v>
      </c>
      <c r="K54">
        <f t="shared" si="2"/>
        <v>100.285791008</v>
      </c>
      <c r="L54">
        <f t="shared" si="0"/>
        <v>35.706471819553066</v>
      </c>
      <c r="N54">
        <f t="shared" si="3"/>
        <v>35.17087474225977</v>
      </c>
      <c r="P54">
        <f t="shared" si="4"/>
        <v>18058665.84777911</v>
      </c>
      <c r="Q54">
        <f t="shared" si="5"/>
        <v>291.22115600079348</v>
      </c>
      <c r="R54">
        <f t="shared" si="6"/>
        <v>28.094861974230639</v>
      </c>
    </row>
    <row r="55" spans="1:18" x14ac:dyDescent="0.3">
      <c r="A55" s="1">
        <v>123.47499999999999</v>
      </c>
      <c r="B55" s="1">
        <f t="shared" si="7"/>
        <v>3450</v>
      </c>
      <c r="C55" s="1">
        <v>0.23605000000000001</v>
      </c>
      <c r="D55" s="1">
        <v>1.12669</v>
      </c>
      <c r="K55">
        <f t="shared" si="2"/>
        <v>100.72794159999999</v>
      </c>
      <c r="L55">
        <f t="shared" si="0"/>
        <v>36.391308554304892</v>
      </c>
      <c r="N55">
        <f t="shared" si="3"/>
        <v>35.845438925990315</v>
      </c>
      <c r="P55">
        <f t="shared" si="4"/>
        <v>17875411.109139305</v>
      </c>
      <c r="Q55">
        <f t="shared" si="5"/>
        <v>287.99788785721478</v>
      </c>
      <c r="R55">
        <f t="shared" si="6"/>
        <v>28.409299258036956</v>
      </c>
    </row>
    <row r="56" spans="1:18" x14ac:dyDescent="0.3">
      <c r="A56" s="1">
        <v>123.428</v>
      </c>
      <c r="B56" s="1">
        <f t="shared" si="7"/>
        <v>3500</v>
      </c>
      <c r="C56" s="1">
        <v>0.24195</v>
      </c>
      <c r="D56" s="1">
        <v>1.11975</v>
      </c>
      <c r="K56">
        <f t="shared" si="2"/>
        <v>100.689600128</v>
      </c>
      <c r="L56">
        <f t="shared" si="0"/>
        <v>36.904665939752171</v>
      </c>
      <c r="N56">
        <f t="shared" si="3"/>
        <v>36.351095950655889</v>
      </c>
      <c r="P56">
        <f t="shared" si="4"/>
        <v>17613341.13026239</v>
      </c>
      <c r="Q56">
        <f t="shared" si="5"/>
        <v>291.09002144979559</v>
      </c>
      <c r="R56">
        <f t="shared" si="6"/>
        <v>28.107518564422186</v>
      </c>
    </row>
    <row r="57" spans="1:18" x14ac:dyDescent="0.3">
      <c r="A57" s="1">
        <v>124.205</v>
      </c>
      <c r="B57" s="1">
        <f t="shared" si="7"/>
        <v>3550</v>
      </c>
      <c r="C57" s="1">
        <v>0.24545</v>
      </c>
      <c r="D57" s="1">
        <v>1.10622</v>
      </c>
      <c r="K57">
        <f t="shared" si="2"/>
        <v>101.32345807999999</v>
      </c>
      <c r="L57">
        <f t="shared" si="0"/>
        <v>37.667515398952226</v>
      </c>
      <c r="N57">
        <f t="shared" si="3"/>
        <v>37.10250266796794</v>
      </c>
      <c r="P57">
        <f t="shared" si="4"/>
        <v>17474583.1698764</v>
      </c>
      <c r="Q57">
        <f t="shared" si="5"/>
        <v>289.32038348096467</v>
      </c>
      <c r="R57">
        <f t="shared" si="6"/>
        <v>28.279439157996588</v>
      </c>
    </row>
    <row r="58" spans="1:18" x14ac:dyDescent="0.3">
      <c r="A58" s="1">
        <v>124.066</v>
      </c>
      <c r="B58" s="1">
        <f t="shared" si="7"/>
        <v>3600</v>
      </c>
      <c r="C58" s="1">
        <v>0.25505</v>
      </c>
      <c r="D58" s="1">
        <v>1.09697</v>
      </c>
      <c r="K58">
        <f t="shared" si="2"/>
        <v>101.21006521599999</v>
      </c>
      <c r="L58">
        <f t="shared" si="0"/>
        <v>38.155295682231532</v>
      </c>
      <c r="N58">
        <f t="shared" si="3"/>
        <v>37.582966246998062</v>
      </c>
      <c r="P58">
        <f t="shared" si="4"/>
        <v>17212596.125170067</v>
      </c>
      <c r="Q58">
        <f t="shared" si="5"/>
        <v>296.79287756833065</v>
      </c>
      <c r="R58">
        <f t="shared" si="6"/>
        <v>27.56743439685301</v>
      </c>
    </row>
    <row r="59" spans="1:18" x14ac:dyDescent="0.3">
      <c r="A59" s="1">
        <v>123.967</v>
      </c>
      <c r="B59" s="1">
        <f t="shared" si="7"/>
        <v>3650</v>
      </c>
      <c r="C59" s="1">
        <v>0.25755</v>
      </c>
      <c r="D59" s="1">
        <v>1.0940099999999999</v>
      </c>
      <c r="K59">
        <f t="shared" si="2"/>
        <v>101.129303392</v>
      </c>
      <c r="L59">
        <f t="shared" si="0"/>
        <v>38.654360986206868</v>
      </c>
      <c r="N59">
        <f t="shared" si="3"/>
        <v>38.074545571413765</v>
      </c>
      <c r="P59">
        <f t="shared" si="4"/>
        <v>16963260.283813253</v>
      </c>
      <c r="Q59">
        <f t="shared" si="5"/>
        <v>295.83259710542001</v>
      </c>
      <c r="R59">
        <f t="shared" si="6"/>
        <v>27.656919020666919</v>
      </c>
    </row>
    <row r="60" spans="1:18" x14ac:dyDescent="0.3">
      <c r="A60" s="1">
        <v>123.815</v>
      </c>
      <c r="B60" s="1">
        <f t="shared" si="7"/>
        <v>3700</v>
      </c>
      <c r="C60" s="1">
        <v>0.26445000000000002</v>
      </c>
      <c r="D60" s="1">
        <v>1.09659</v>
      </c>
      <c r="K60">
        <f t="shared" si="2"/>
        <v>101.00530543999999</v>
      </c>
      <c r="L60">
        <f t="shared" si="0"/>
        <v>39.135828150413971</v>
      </c>
      <c r="N60">
        <f t="shared" si="3"/>
        <v>38.548790728157762</v>
      </c>
      <c r="P60">
        <f t="shared" si="4"/>
        <v>16713508.897959182</v>
      </c>
      <c r="Q60">
        <f t="shared" si="5"/>
        <v>300.02124791821478</v>
      </c>
      <c r="R60">
        <f t="shared" si="6"/>
        <v>27.270795780599279</v>
      </c>
    </row>
    <row r="61" spans="1:18" x14ac:dyDescent="0.3">
      <c r="A61" s="1">
        <v>123.767</v>
      </c>
      <c r="B61" s="1">
        <f t="shared" si="7"/>
        <v>3750</v>
      </c>
      <c r="C61" s="1">
        <v>0.2651</v>
      </c>
      <c r="D61" s="1">
        <v>1.0980799999999999</v>
      </c>
      <c r="K61">
        <f t="shared" si="2"/>
        <v>100.96614819199999</v>
      </c>
      <c r="L61">
        <f t="shared" si="0"/>
        <v>39.649313677655691</v>
      </c>
      <c r="N61">
        <f t="shared" si="3"/>
        <v>39.054573972490857</v>
      </c>
      <c r="P61">
        <f t="shared" si="4"/>
        <v>16484269.092571426</v>
      </c>
      <c r="Q61">
        <f t="shared" si="5"/>
        <v>296.86365054619375</v>
      </c>
      <c r="R61">
        <f t="shared" si="6"/>
        <v>27.560862257014669</v>
      </c>
    </row>
    <row r="62" spans="1:18" x14ac:dyDescent="0.3">
      <c r="A62" s="1">
        <v>123.509</v>
      </c>
      <c r="B62" s="1">
        <f t="shared" si="7"/>
        <v>3800</v>
      </c>
      <c r="C62" s="1">
        <v>0.26929999999999998</v>
      </c>
      <c r="D62" s="1">
        <v>1.09907</v>
      </c>
      <c r="K62">
        <f t="shared" si="2"/>
        <v>100.75567798399999</v>
      </c>
      <c r="L62">
        <f t="shared" si="0"/>
        <v>40.09421771651914</v>
      </c>
      <c r="N62">
        <f t="shared" si="3"/>
        <v>39.492804450771352</v>
      </c>
      <c r="P62">
        <f t="shared" si="4"/>
        <v>16233460.470032223</v>
      </c>
      <c r="Q62">
        <f t="shared" si="5"/>
        <v>298.22055849897907</v>
      </c>
      <c r="R62">
        <f t="shared" si="6"/>
        <v>27.435459926033872</v>
      </c>
    </row>
    <row r="63" spans="1:18" x14ac:dyDescent="0.3">
      <c r="A63" s="1">
        <v>122.672</v>
      </c>
      <c r="B63" s="1">
        <f t="shared" si="7"/>
        <v>3850</v>
      </c>
      <c r="C63" s="1">
        <v>0.27374999999999999</v>
      </c>
      <c r="D63" s="1">
        <v>1.1053299999999999</v>
      </c>
      <c r="K63">
        <f t="shared" si="2"/>
        <v>100.072873472</v>
      </c>
      <c r="L63">
        <f t="shared" si="0"/>
        <v>40.346486195817867</v>
      </c>
      <c r="N63">
        <f t="shared" si="3"/>
        <v>39.741288902880598</v>
      </c>
      <c r="P63">
        <f t="shared" si="4"/>
        <v>15914053.560349854</v>
      </c>
      <c r="Q63">
        <f t="shared" si="5"/>
        <v>301.25299985255913</v>
      </c>
      <c r="R63">
        <f t="shared" si="6"/>
        <v>27.15929197658636</v>
      </c>
    </row>
    <row r="64" spans="1:18" x14ac:dyDescent="0.3">
      <c r="A64" s="1">
        <v>122.157</v>
      </c>
      <c r="B64" s="1">
        <f t="shared" si="7"/>
        <v>3900</v>
      </c>
      <c r="C64" s="1">
        <v>0.27589999999999998</v>
      </c>
      <c r="D64" s="1">
        <v>1.11704</v>
      </c>
      <c r="K64">
        <f t="shared" si="2"/>
        <v>99.652748831999986</v>
      </c>
      <c r="L64">
        <f t="shared" si="0"/>
        <v>40.698884673283203</v>
      </c>
      <c r="N64">
        <f t="shared" si="3"/>
        <v>40.088401403183951</v>
      </c>
      <c r="P64">
        <f t="shared" si="4"/>
        <v>15644073.599999998</v>
      </c>
      <c r="Q64">
        <f t="shared" si="5"/>
        <v>300.99006639465699</v>
      </c>
      <c r="R64">
        <f t="shared" si="6"/>
        <v>27.183017299614843</v>
      </c>
    </row>
    <row r="65" spans="1:18" x14ac:dyDescent="0.3">
      <c r="A65" s="1">
        <v>121.184</v>
      </c>
      <c r="B65" s="1">
        <f t="shared" si="7"/>
        <v>3950</v>
      </c>
      <c r="C65" s="1">
        <v>0.28284999999999999</v>
      </c>
      <c r="D65" s="1">
        <v>1.12259</v>
      </c>
      <c r="K65">
        <f t="shared" si="2"/>
        <v>98.858998783999994</v>
      </c>
      <c r="L65">
        <f t="shared" si="0"/>
        <v>40.892336068939137</v>
      </c>
      <c r="N65">
        <f t="shared" si="3"/>
        <v>40.278951027905052</v>
      </c>
      <c r="P65">
        <f t="shared" si="4"/>
        <v>15323017.119710667</v>
      </c>
      <c r="Q65">
        <f t="shared" si="5"/>
        <v>307.11231510051027</v>
      </c>
      <c r="R65">
        <f t="shared" si="6"/>
        <v>26.641126973825436</v>
      </c>
    </row>
    <row r="66" spans="1:18" x14ac:dyDescent="0.3">
      <c r="A66" s="1">
        <v>120.004</v>
      </c>
      <c r="B66" s="1">
        <f t="shared" si="7"/>
        <v>4000</v>
      </c>
      <c r="C66" s="1">
        <v>0.28455000000000003</v>
      </c>
      <c r="D66" s="1">
        <v>1.1246100000000001</v>
      </c>
      <c r="K66">
        <f t="shared" si="2"/>
        <v>97.896383103999995</v>
      </c>
      <c r="L66">
        <f t="shared" si="0"/>
        <v>41.006741063005101</v>
      </c>
      <c r="N66">
        <f t="shared" si="3"/>
        <v>40.391639947060021</v>
      </c>
      <c r="P66">
        <f t="shared" si="4"/>
        <v>14984140.271020407</v>
      </c>
      <c r="Q66">
        <f t="shared" si="5"/>
        <v>308.09617327522733</v>
      </c>
      <c r="R66">
        <f t="shared" si="6"/>
        <v>26.556052595009778</v>
      </c>
    </row>
    <row r="67" spans="1:18" x14ac:dyDescent="0.3">
      <c r="A67" s="1">
        <v>118.73399999999999</v>
      </c>
      <c r="B67" s="1">
        <f t="shared" si="7"/>
        <v>4050</v>
      </c>
      <c r="C67" s="1">
        <v>0.28710000000000002</v>
      </c>
      <c r="D67" s="1">
        <v>1.1222000000000001</v>
      </c>
      <c r="K67">
        <f t="shared" si="2"/>
        <v>96.860347583999996</v>
      </c>
      <c r="L67">
        <f t="shared" si="0"/>
        <v>41.079927113196504</v>
      </c>
      <c r="N67">
        <f t="shared" si="3"/>
        <v>40.463728206498558</v>
      </c>
      <c r="P67">
        <f t="shared" si="4"/>
        <v>14642531.75873016</v>
      </c>
      <c r="Q67">
        <f t="shared" si="5"/>
        <v>310.30337431891598</v>
      </c>
      <c r="R67">
        <f t="shared" si="6"/>
        <v>26.367158268183299</v>
      </c>
    </row>
    <row r="68" spans="1:18" x14ac:dyDescent="0.3">
      <c r="A68" s="1">
        <v>117.44199999999999</v>
      </c>
      <c r="B68" s="1">
        <f t="shared" si="7"/>
        <v>4100</v>
      </c>
      <c r="C68" s="1">
        <v>0.28894999999999998</v>
      </c>
      <c r="D68" s="1">
        <v>1.1239399999999999</v>
      </c>
      <c r="K68">
        <f t="shared" si="2"/>
        <v>95.806364991999985</v>
      </c>
      <c r="L68">
        <f t="shared" si="0"/>
        <v>41.134558231554628</v>
      </c>
      <c r="N68">
        <f t="shared" si="3"/>
        <v>40.517539858081307</v>
      </c>
      <c r="P68">
        <f t="shared" si="4"/>
        <v>14306575.160577402</v>
      </c>
      <c r="Q68">
        <f t="shared" si="5"/>
        <v>311.88811917660234</v>
      </c>
      <c r="R68">
        <f t="shared" si="6"/>
        <v>26.2331832434609</v>
      </c>
    </row>
    <row r="69" spans="1:18" x14ac:dyDescent="0.3">
      <c r="A69" s="1">
        <v>116.5</v>
      </c>
      <c r="B69" s="1">
        <f t="shared" si="7"/>
        <v>4150</v>
      </c>
      <c r="C69" s="1">
        <v>0.29304999999999998</v>
      </c>
      <c r="D69" s="1">
        <v>1.12233</v>
      </c>
      <c r="K69">
        <f t="shared" si="2"/>
        <v>95.037903999999997</v>
      </c>
      <c r="L69">
        <f t="shared" si="0"/>
        <v>41.302236040957787</v>
      </c>
      <c r="N69">
        <f t="shared" si="3"/>
        <v>40.682702500343417</v>
      </c>
      <c r="P69">
        <f t="shared" si="4"/>
        <v>14020836.587164985</v>
      </c>
      <c r="Q69">
        <f t="shared" si="5"/>
        <v>315.02943296089569</v>
      </c>
      <c r="R69">
        <f t="shared" si="6"/>
        <v>25.971599240486785</v>
      </c>
    </row>
    <row r="70" spans="1:18" x14ac:dyDescent="0.3">
      <c r="A70" s="1">
        <v>115.931</v>
      </c>
      <c r="B70" s="1">
        <f t="shared" si="7"/>
        <v>4200</v>
      </c>
      <c r="C70" s="1">
        <v>0.2949</v>
      </c>
      <c r="D70" s="1">
        <v>1.1217900000000001</v>
      </c>
      <c r="K70">
        <f t="shared" si="2"/>
        <v>94.573727455999986</v>
      </c>
      <c r="L70">
        <f t="shared" si="0"/>
        <v>41.595697835772199</v>
      </c>
      <c r="N70">
        <f t="shared" si="3"/>
        <v>40.971762368235616</v>
      </c>
      <c r="P70">
        <f t="shared" si="4"/>
        <v>13786257.646647232</v>
      </c>
      <c r="Q70">
        <f t="shared" si="5"/>
        <v>314.78159235832243</v>
      </c>
      <c r="R70">
        <f t="shared" si="6"/>
        <v>25.992047757686692</v>
      </c>
    </row>
    <row r="71" spans="1:18" x14ac:dyDescent="0.3">
      <c r="A71" s="1">
        <v>115.03400000000001</v>
      </c>
      <c r="B71" s="1">
        <f t="shared" ref="B71:B96" si="8">B70+50</f>
        <v>4250</v>
      </c>
      <c r="C71" s="1">
        <v>0.29715000000000003</v>
      </c>
      <c r="D71" s="1">
        <v>1.12456</v>
      </c>
      <c r="K71">
        <f t="shared" ref="K71:K96" si="9">A71* 0.815776</f>
        <v>93.841976383999992</v>
      </c>
      <c r="L71">
        <f t="shared" ref="L71:L96" si="10">(2*PI()*B71*K71)/60/1000</f>
        <v>41.765212344228843</v>
      </c>
      <c r="N71">
        <f t="shared" ref="N71:N96" si="11">L71*0.985</f>
        <v>41.138734159065407</v>
      </c>
      <c r="P71">
        <f t="shared" ref="P71:P96" si="12">(120*(K71*1000))/(0.000196*B71)</f>
        <v>13518652.060120048</v>
      </c>
      <c r="Q71">
        <f t="shared" ref="Q71:Q96" si="13">(C71*0.74*60*1000/L71)</f>
        <v>315.89591575063747</v>
      </c>
      <c r="R71">
        <f t="shared" ref="R71:R96" si="14">((L71*1000)/((C71*0.74/60)*44000000))*100</f>
        <v>25.900360764007978</v>
      </c>
    </row>
    <row r="72" spans="1:18" x14ac:dyDescent="0.3">
      <c r="A72" s="1">
        <v>114.39100000000001</v>
      </c>
      <c r="B72" s="1">
        <f t="shared" si="8"/>
        <v>4300</v>
      </c>
      <c r="C72" s="1">
        <v>0.30220000000000002</v>
      </c>
      <c r="D72" s="1">
        <v>1.1227799999999999</v>
      </c>
      <c r="K72">
        <f t="shared" si="9"/>
        <v>93.317432416000003</v>
      </c>
      <c r="L72">
        <f t="shared" si="10"/>
        <v>42.020368285295355</v>
      </c>
      <c r="N72">
        <f t="shared" si="11"/>
        <v>41.390062761015926</v>
      </c>
      <c r="P72">
        <f t="shared" si="12"/>
        <v>13286772.531941149</v>
      </c>
      <c r="Q72">
        <f t="shared" si="13"/>
        <v>319.31371731207304</v>
      </c>
      <c r="R72">
        <f t="shared" si="14"/>
        <v>25.623134047266415</v>
      </c>
    </row>
    <row r="73" spans="1:18" x14ac:dyDescent="0.3">
      <c r="A73" s="1">
        <v>114.01600000000001</v>
      </c>
      <c r="B73" s="1">
        <f t="shared" si="8"/>
        <v>4350</v>
      </c>
      <c r="C73" s="1">
        <v>0.30604999999999999</v>
      </c>
      <c r="D73" s="1">
        <v>1.1194299999999999</v>
      </c>
      <c r="K73">
        <f t="shared" si="9"/>
        <v>93.011516415999992</v>
      </c>
      <c r="L73">
        <f t="shared" si="10"/>
        <v>42.369623017404038</v>
      </c>
      <c r="N73">
        <f t="shared" si="11"/>
        <v>41.734078672142978</v>
      </c>
      <c r="P73">
        <f t="shared" si="12"/>
        <v>13090994.569458127</v>
      </c>
      <c r="Q73">
        <f t="shared" si="13"/>
        <v>320.71609403789699</v>
      </c>
      <c r="R73">
        <f t="shared" si="14"/>
        <v>25.511093250129779</v>
      </c>
    </row>
    <row r="74" spans="1:18" x14ac:dyDescent="0.3">
      <c r="A74" s="1">
        <v>113.871</v>
      </c>
      <c r="B74" s="1">
        <f t="shared" si="8"/>
        <v>4400</v>
      </c>
      <c r="C74" s="1">
        <v>0.30919999999999997</v>
      </c>
      <c r="D74" s="1">
        <v>1.1198600000000001</v>
      </c>
      <c r="K74">
        <f t="shared" si="9"/>
        <v>92.893228895999997</v>
      </c>
      <c r="L74">
        <f t="shared" si="10"/>
        <v>42.802127201959941</v>
      </c>
      <c r="N74">
        <f t="shared" si="11"/>
        <v>42.160095293930539</v>
      </c>
      <c r="P74">
        <f t="shared" si="12"/>
        <v>12925773.965120595</v>
      </c>
      <c r="Q74">
        <f t="shared" si="13"/>
        <v>320.74293726624319</v>
      </c>
      <c r="R74">
        <f t="shared" si="14"/>
        <v>25.508958206698079</v>
      </c>
    </row>
    <row r="75" spans="1:18" x14ac:dyDescent="0.3">
      <c r="A75" s="1">
        <v>113.985</v>
      </c>
      <c r="B75" s="1">
        <f t="shared" si="8"/>
        <v>4450</v>
      </c>
      <c r="C75" s="1">
        <v>0.30990000000000001</v>
      </c>
      <c r="D75" s="1">
        <v>1.11873</v>
      </c>
      <c r="K75">
        <f t="shared" si="9"/>
        <v>92.986227359999987</v>
      </c>
      <c r="L75">
        <f t="shared" si="10"/>
        <v>43.331852565948921</v>
      </c>
      <c r="N75">
        <f t="shared" si="11"/>
        <v>42.68187477745969</v>
      </c>
      <c r="P75">
        <f t="shared" si="12"/>
        <v>12793335.568906214</v>
      </c>
      <c r="Q75">
        <f t="shared" si="13"/>
        <v>317.53915849913494</v>
      </c>
      <c r="R75">
        <f t="shared" si="14"/>
        <v>25.766328223863681</v>
      </c>
    </row>
    <row r="76" spans="1:18" x14ac:dyDescent="0.3">
      <c r="A76" s="1">
        <v>113.306</v>
      </c>
      <c r="B76" s="1">
        <f t="shared" si="8"/>
        <v>4500</v>
      </c>
      <c r="C76" s="1">
        <v>0.31445000000000001</v>
      </c>
      <c r="D76" s="1">
        <v>1.1156299999999999</v>
      </c>
      <c r="K76">
        <f t="shared" si="9"/>
        <v>92.432315455999998</v>
      </c>
      <c r="L76">
        <f t="shared" si="10"/>
        <v>43.557702478629579</v>
      </c>
      <c r="N76">
        <f t="shared" si="11"/>
        <v>42.904336941450133</v>
      </c>
      <c r="P76">
        <f t="shared" si="12"/>
        <v>12575825.232108844</v>
      </c>
      <c r="Q76">
        <f t="shared" si="13"/>
        <v>320.53068012138328</v>
      </c>
      <c r="R76">
        <f t="shared" si="14"/>
        <v>25.525850376381349</v>
      </c>
    </row>
    <row r="77" spans="1:18" x14ac:dyDescent="0.3">
      <c r="A77" s="1">
        <v>113.074</v>
      </c>
      <c r="B77" s="1">
        <f t="shared" si="8"/>
        <v>4550</v>
      </c>
      <c r="C77" s="1">
        <v>0.31709999999999999</v>
      </c>
      <c r="D77" s="1">
        <v>1.1095299999999999</v>
      </c>
      <c r="K77">
        <f t="shared" si="9"/>
        <v>92.243055423999991</v>
      </c>
      <c r="L77">
        <f t="shared" si="10"/>
        <v>43.9514992984817</v>
      </c>
      <c r="N77">
        <f t="shared" si="11"/>
        <v>43.292226809004475</v>
      </c>
      <c r="P77">
        <f t="shared" si="12"/>
        <v>12412162.649562683</v>
      </c>
      <c r="Q77">
        <f t="shared" si="13"/>
        <v>320.33582982882149</v>
      </c>
      <c r="R77">
        <f t="shared" si="14"/>
        <v>25.541376954898602</v>
      </c>
    </row>
    <row r="78" spans="1:18" x14ac:dyDescent="0.3">
      <c r="A78" s="1">
        <v>112.19499999999999</v>
      </c>
      <c r="B78" s="1">
        <f t="shared" si="8"/>
        <v>4600</v>
      </c>
      <c r="C78" s="1">
        <v>0.31940000000000002</v>
      </c>
      <c r="D78" s="1">
        <v>1.1056900000000001</v>
      </c>
      <c r="K78">
        <f t="shared" si="9"/>
        <v>91.525988319999982</v>
      </c>
      <c r="L78">
        <f t="shared" si="10"/>
        <v>44.089063786194089</v>
      </c>
      <c r="N78">
        <f t="shared" si="11"/>
        <v>43.427727829401178</v>
      </c>
      <c r="P78">
        <f t="shared" si="12"/>
        <v>12181808.560780831</v>
      </c>
      <c r="Q78">
        <f t="shared" si="13"/>
        <v>321.65255467367643</v>
      </c>
      <c r="R78">
        <f t="shared" si="14"/>
        <v>25.436820143147372</v>
      </c>
    </row>
    <row r="79" spans="1:18" x14ac:dyDescent="0.3">
      <c r="A79" s="1">
        <v>111.06100000000001</v>
      </c>
      <c r="B79" s="1">
        <f t="shared" si="8"/>
        <v>4650</v>
      </c>
      <c r="C79" s="1">
        <v>0.32055</v>
      </c>
      <c r="D79" s="1">
        <v>1.09782</v>
      </c>
      <c r="K79">
        <f t="shared" si="9"/>
        <v>90.600898336</v>
      </c>
      <c r="L79">
        <f t="shared" si="10"/>
        <v>44.117823076257061</v>
      </c>
      <c r="N79">
        <f t="shared" si="11"/>
        <v>43.456055730113206</v>
      </c>
      <c r="P79">
        <f t="shared" si="12"/>
        <v>11929018.872416062</v>
      </c>
      <c r="Q79">
        <f t="shared" si="13"/>
        <v>322.60023291265878</v>
      </c>
      <c r="R79">
        <f t="shared" si="14"/>
        <v>25.362096325681634</v>
      </c>
    </row>
    <row r="80" spans="1:18" x14ac:dyDescent="0.3">
      <c r="A80" s="1">
        <v>109.973</v>
      </c>
      <c r="B80" s="1">
        <f t="shared" si="8"/>
        <v>4700</v>
      </c>
      <c r="C80" s="1">
        <v>0.32069999999999999</v>
      </c>
      <c r="D80" s="1">
        <v>1.09558</v>
      </c>
      <c r="K80">
        <f t="shared" si="9"/>
        <v>89.713334047999993</v>
      </c>
      <c r="L80">
        <f t="shared" si="10"/>
        <v>44.15536435063153</v>
      </c>
      <c r="N80">
        <f t="shared" si="11"/>
        <v>43.493033885372057</v>
      </c>
      <c r="P80">
        <f t="shared" si="12"/>
        <v>11686495.968041684</v>
      </c>
      <c r="Q80">
        <f t="shared" si="13"/>
        <v>322.47678644274043</v>
      </c>
      <c r="R80">
        <f t="shared" si="14"/>
        <v>25.37180512145472</v>
      </c>
    </row>
    <row r="81" spans="1:18" x14ac:dyDescent="0.3">
      <c r="A81" s="1">
        <v>108.654</v>
      </c>
      <c r="B81" s="1">
        <f t="shared" si="8"/>
        <v>4750</v>
      </c>
      <c r="C81" s="1">
        <v>0.32485000000000003</v>
      </c>
      <c r="D81" s="1">
        <v>1.0882700000000001</v>
      </c>
      <c r="K81">
        <f t="shared" si="9"/>
        <v>88.637325503999989</v>
      </c>
      <c r="L81">
        <f t="shared" si="10"/>
        <v>44.08987535089215</v>
      </c>
      <c r="N81">
        <f t="shared" si="11"/>
        <v>43.428527220628766</v>
      </c>
      <c r="P81">
        <f t="shared" si="12"/>
        <v>11424789.538646616</v>
      </c>
      <c r="Q81">
        <f t="shared" si="13"/>
        <v>327.13496886101194</v>
      </c>
      <c r="R81">
        <f t="shared" si="14"/>
        <v>25.010527643390969</v>
      </c>
    </row>
    <row r="82" spans="1:18" x14ac:dyDescent="0.3">
      <c r="A82" s="1">
        <v>107.07599999999999</v>
      </c>
      <c r="B82" s="1">
        <f t="shared" si="8"/>
        <v>4800</v>
      </c>
      <c r="C82" s="1">
        <v>0.32455000000000001</v>
      </c>
      <c r="D82" s="1">
        <v>1.08396</v>
      </c>
      <c r="K82">
        <f t="shared" si="9"/>
        <v>87.350030975999985</v>
      </c>
      <c r="L82">
        <f t="shared" si="10"/>
        <v>43.906914496806785</v>
      </c>
      <c r="N82">
        <f t="shared" si="11"/>
        <v>43.248310779354682</v>
      </c>
      <c r="P82">
        <f t="shared" si="12"/>
        <v>11141585.583673468</v>
      </c>
      <c r="Q82">
        <f t="shared" si="13"/>
        <v>328.19477672583884</v>
      </c>
      <c r="R82">
        <f t="shared" si="14"/>
        <v>24.929763549079738</v>
      </c>
    </row>
    <row r="83" spans="1:18" x14ac:dyDescent="0.3">
      <c r="A83" s="1">
        <v>105.24</v>
      </c>
      <c r="B83" s="1">
        <f t="shared" si="8"/>
        <v>4850</v>
      </c>
      <c r="C83" s="1">
        <v>0.32569999999999999</v>
      </c>
      <c r="D83" s="1">
        <v>1.0822099999999999</v>
      </c>
      <c r="K83">
        <f t="shared" si="9"/>
        <v>85.852266239999992</v>
      </c>
      <c r="L83">
        <f t="shared" si="10"/>
        <v>43.603577241035069</v>
      </c>
      <c r="N83">
        <f t="shared" si="11"/>
        <v>42.949523582419545</v>
      </c>
      <c r="P83">
        <f t="shared" si="12"/>
        <v>10837651.955396591</v>
      </c>
      <c r="Q83">
        <f t="shared" si="13"/>
        <v>331.64893605084222</v>
      </c>
      <c r="R83">
        <f t="shared" si="14"/>
        <v>24.670117381482864</v>
      </c>
    </row>
    <row r="84" spans="1:18" x14ac:dyDescent="0.3">
      <c r="A84" s="1">
        <v>103.63200000000001</v>
      </c>
      <c r="B84" s="1">
        <f t="shared" si="8"/>
        <v>4900</v>
      </c>
      <c r="C84" s="1">
        <v>0.32769999999999999</v>
      </c>
      <c r="D84" s="1">
        <v>1.0846</v>
      </c>
      <c r="K84">
        <f t="shared" si="9"/>
        <v>84.540498431999993</v>
      </c>
      <c r="L84">
        <f t="shared" si="10"/>
        <v>43.379995438115792</v>
      </c>
      <c r="N84">
        <f t="shared" si="11"/>
        <v>42.729295506544055</v>
      </c>
      <c r="P84">
        <f t="shared" si="12"/>
        <v>10563160.986922117</v>
      </c>
      <c r="Q84">
        <f t="shared" si="13"/>
        <v>335.40529114984093</v>
      </c>
      <c r="R84">
        <f t="shared" si="14"/>
        <v>24.393825612497533</v>
      </c>
    </row>
    <row r="85" spans="1:18" x14ac:dyDescent="0.3">
      <c r="A85" s="1">
        <v>102.33499999999999</v>
      </c>
      <c r="B85" s="1">
        <f t="shared" si="8"/>
        <v>4950</v>
      </c>
      <c r="C85" s="1">
        <v>0.32845000000000002</v>
      </c>
      <c r="D85" s="1">
        <v>1.08823</v>
      </c>
      <c r="K85">
        <f t="shared" si="9"/>
        <v>83.482436959999987</v>
      </c>
      <c r="L85">
        <f t="shared" si="10"/>
        <v>43.274188758455985</v>
      </c>
      <c r="N85">
        <f t="shared" si="11"/>
        <v>42.625075927079145</v>
      </c>
      <c r="P85">
        <f t="shared" si="12"/>
        <v>10325595.171304885</v>
      </c>
      <c r="Q85">
        <f t="shared" si="13"/>
        <v>336.9948788964964</v>
      </c>
      <c r="R85">
        <f t="shared" si="14"/>
        <v>24.278761174679811</v>
      </c>
    </row>
    <row r="86" spans="1:18" x14ac:dyDescent="0.3">
      <c r="A86" s="1">
        <v>101.10599999999999</v>
      </c>
      <c r="B86" s="1">
        <f t="shared" si="8"/>
        <v>5000</v>
      </c>
      <c r="C86" s="1">
        <v>0.32869999999999999</v>
      </c>
      <c r="D86" s="1">
        <v>1.08687</v>
      </c>
      <c r="K86">
        <f t="shared" si="9"/>
        <v>82.479848255999997</v>
      </c>
      <c r="L86">
        <f t="shared" si="10"/>
        <v>43.186347558375083</v>
      </c>
      <c r="N86">
        <f t="shared" si="11"/>
        <v>42.538552344999459</v>
      </c>
      <c r="P86">
        <f t="shared" si="12"/>
        <v>10099573.255836735</v>
      </c>
      <c r="Q86">
        <f t="shared" si="13"/>
        <v>337.93735347201749</v>
      </c>
      <c r="R86">
        <f t="shared" si="14"/>
        <v>24.211050059299431</v>
      </c>
    </row>
    <row r="87" spans="1:18" x14ac:dyDescent="0.3">
      <c r="A87" s="1">
        <v>99.314899999999994</v>
      </c>
      <c r="B87" s="1">
        <f t="shared" si="8"/>
        <v>5050</v>
      </c>
      <c r="C87" s="1">
        <v>0.32984999999999998</v>
      </c>
      <c r="D87" s="1">
        <v>1.0891</v>
      </c>
      <c r="K87">
        <f t="shared" si="9"/>
        <v>81.018711862399996</v>
      </c>
      <c r="L87">
        <f t="shared" si="10"/>
        <v>42.845511315021049</v>
      </c>
      <c r="N87">
        <f t="shared" si="11"/>
        <v>42.202828645295732</v>
      </c>
      <c r="P87">
        <f t="shared" si="12"/>
        <v>9822434.252867246</v>
      </c>
      <c r="Q87">
        <f t="shared" si="13"/>
        <v>341.81737013990409</v>
      </c>
      <c r="R87">
        <f t="shared" si="14"/>
        <v>23.936227051508258</v>
      </c>
    </row>
    <row r="88" spans="1:18" x14ac:dyDescent="0.3">
      <c r="A88" s="1">
        <v>97.581500000000005</v>
      </c>
      <c r="B88" s="1">
        <f t="shared" si="8"/>
        <v>5100</v>
      </c>
      <c r="C88" s="1">
        <v>0.32969999999999999</v>
      </c>
      <c r="D88" s="1">
        <v>1.09185</v>
      </c>
      <c r="K88">
        <f t="shared" si="9"/>
        <v>79.604645743999995</v>
      </c>
      <c r="L88">
        <f t="shared" si="10"/>
        <v>42.514512944364625</v>
      </c>
      <c r="N88">
        <f t="shared" si="11"/>
        <v>41.876795250199159</v>
      </c>
      <c r="P88">
        <f t="shared" si="12"/>
        <v>9556380.0412965175</v>
      </c>
      <c r="Q88">
        <f t="shared" si="13"/>
        <v>344.32194999285258</v>
      </c>
      <c r="R88">
        <f t="shared" si="14"/>
        <v>23.762116188026987</v>
      </c>
    </row>
    <row r="89" spans="1:18" x14ac:dyDescent="0.3">
      <c r="A89" s="1">
        <v>95.848600000000005</v>
      </c>
      <c r="B89" s="1">
        <f t="shared" si="8"/>
        <v>5150</v>
      </c>
      <c r="C89" s="1">
        <v>0.33095000000000002</v>
      </c>
      <c r="D89" s="1">
        <v>1.0940700000000001</v>
      </c>
      <c r="K89">
        <f t="shared" si="9"/>
        <v>78.190987513599993</v>
      </c>
      <c r="L89">
        <f t="shared" si="10"/>
        <v>42.16892648469112</v>
      </c>
      <c r="N89">
        <f t="shared" si="11"/>
        <v>41.53639258742075</v>
      </c>
      <c r="P89">
        <f t="shared" si="12"/>
        <v>9295540.4216683172</v>
      </c>
      <c r="Q89">
        <f t="shared" si="13"/>
        <v>348.45990223001127</v>
      </c>
      <c r="R89">
        <f t="shared" si="14"/>
        <v>23.479941678964053</v>
      </c>
    </row>
    <row r="90" spans="1:18" x14ac:dyDescent="0.3">
      <c r="A90" s="1">
        <v>94.803299999999993</v>
      </c>
      <c r="B90" s="1">
        <f t="shared" si="8"/>
        <v>5200</v>
      </c>
      <c r="C90" s="1">
        <v>0.33379999999999999</v>
      </c>
      <c r="D90" s="1">
        <v>1.0934600000000001</v>
      </c>
      <c r="K90">
        <f t="shared" si="9"/>
        <v>77.338256860799987</v>
      </c>
      <c r="L90">
        <f t="shared" si="10"/>
        <v>42.113985263190472</v>
      </c>
      <c r="N90">
        <f t="shared" si="11"/>
        <v>41.482275484242614</v>
      </c>
      <c r="P90">
        <f t="shared" si="12"/>
        <v>9105760.2269387748</v>
      </c>
      <c r="Q90">
        <f t="shared" si="13"/>
        <v>351.91919993746063</v>
      </c>
      <c r="R90">
        <f t="shared" si="14"/>
        <v>23.249138391062971</v>
      </c>
    </row>
    <row r="91" spans="1:18" x14ac:dyDescent="0.3">
      <c r="A91" s="1">
        <v>93.0976</v>
      </c>
      <c r="B91" s="1">
        <f t="shared" si="8"/>
        <v>5250</v>
      </c>
      <c r="C91" s="1">
        <v>0.33129999999999998</v>
      </c>
      <c r="D91" s="1">
        <v>1.0880399999999999</v>
      </c>
      <c r="K91">
        <f t="shared" si="9"/>
        <v>75.94678773759999</v>
      </c>
      <c r="L91">
        <f t="shared" si="10"/>
        <v>41.753927323532807</v>
      </c>
      <c r="N91">
        <f t="shared" si="11"/>
        <v>41.127618413679812</v>
      </c>
      <c r="P91">
        <f t="shared" si="12"/>
        <v>8856768.2492827997</v>
      </c>
      <c r="Q91">
        <f t="shared" si="13"/>
        <v>352.29548315349723</v>
      </c>
      <c r="R91">
        <f t="shared" si="14"/>
        <v>23.224306223231693</v>
      </c>
    </row>
    <row r="92" spans="1:18" x14ac:dyDescent="0.3">
      <c r="A92" s="1">
        <v>91.788600000000002</v>
      </c>
      <c r="B92" s="1">
        <f t="shared" si="8"/>
        <v>5300</v>
      </c>
      <c r="C92" s="1">
        <v>0.33239999999999997</v>
      </c>
      <c r="D92" s="1">
        <v>1.0833900000000001</v>
      </c>
      <c r="K92">
        <f t="shared" si="9"/>
        <v>74.878936953600004</v>
      </c>
      <c r="L92">
        <f t="shared" si="10"/>
        <v>41.558910889427615</v>
      </c>
      <c r="N92">
        <f t="shared" si="11"/>
        <v>40.935527226086201</v>
      </c>
      <c r="P92">
        <f t="shared" si="12"/>
        <v>8649857.9461224489</v>
      </c>
      <c r="Q92">
        <f t="shared" si="13"/>
        <v>355.12383948816392</v>
      </c>
      <c r="R92">
        <f t="shared" si="14"/>
        <v>23.039338033770267</v>
      </c>
    </row>
    <row r="93" spans="1:18" x14ac:dyDescent="0.3">
      <c r="A93" s="1">
        <v>90.593800000000002</v>
      </c>
      <c r="B93" s="1">
        <f t="shared" si="8"/>
        <v>5350</v>
      </c>
      <c r="C93" s="1">
        <v>0.33079999999999998</v>
      </c>
      <c r="D93" s="1">
        <v>1.0800700000000001</v>
      </c>
      <c r="K93">
        <f t="shared" si="9"/>
        <v>73.904247788799992</v>
      </c>
      <c r="L93">
        <f t="shared" si="10"/>
        <v>41.404905809489989</v>
      </c>
      <c r="N93">
        <f t="shared" si="11"/>
        <v>40.783832222347641</v>
      </c>
      <c r="P93">
        <f t="shared" si="12"/>
        <v>8457476.3824680541</v>
      </c>
      <c r="Q93">
        <f t="shared" si="13"/>
        <v>354.72897988415724</v>
      </c>
      <c r="R93">
        <f t="shared" si="14"/>
        <v>23.064983820859787</v>
      </c>
    </row>
    <row r="94" spans="1:18" x14ac:dyDescent="0.3">
      <c r="A94" s="1">
        <v>89.6374</v>
      </c>
      <c r="B94" s="1">
        <f t="shared" si="8"/>
        <v>5400</v>
      </c>
      <c r="C94" s="1">
        <v>0.33879999999999999</v>
      </c>
      <c r="D94" s="1">
        <v>1.0789500000000001</v>
      </c>
      <c r="K94">
        <f t="shared" si="9"/>
        <v>73.124039622399991</v>
      </c>
      <c r="L94">
        <f t="shared" si="10"/>
        <v>41.350670222137339</v>
      </c>
      <c r="N94">
        <f t="shared" si="11"/>
        <v>40.730410168805278</v>
      </c>
      <c r="P94">
        <f t="shared" si="12"/>
        <v>8290707.4401814044</v>
      </c>
      <c r="Q94">
        <f t="shared" si="13"/>
        <v>363.78418824144683</v>
      </c>
      <c r="R94">
        <f t="shared" si="14"/>
        <v>22.490857069323305</v>
      </c>
    </row>
    <row r="95" spans="1:18" x14ac:dyDescent="0.3">
      <c r="A95" s="1">
        <v>88.925600000000003</v>
      </c>
      <c r="B95" s="1">
        <f t="shared" si="8"/>
        <v>5450</v>
      </c>
      <c r="C95" s="1">
        <v>0.34379999999999999</v>
      </c>
      <c r="D95" s="1">
        <v>1.0792299999999999</v>
      </c>
      <c r="K95">
        <f t="shared" si="9"/>
        <v>72.543370265600004</v>
      </c>
      <c r="L95">
        <f t="shared" si="10"/>
        <v>41.402145635238007</v>
      </c>
      <c r="N95">
        <f t="shared" si="11"/>
        <v>40.781113450709434</v>
      </c>
      <c r="P95">
        <f t="shared" si="12"/>
        <v>8149414.3717206521</v>
      </c>
      <c r="Q95">
        <f t="shared" si="13"/>
        <v>368.69393520049744</v>
      </c>
      <c r="R95">
        <f t="shared" si="14"/>
        <v>22.191355486682664</v>
      </c>
    </row>
    <row r="96" spans="1:18" x14ac:dyDescent="0.3">
      <c r="A96" s="1">
        <v>88.647400000000005</v>
      </c>
      <c r="B96" s="1">
        <f t="shared" si="8"/>
        <v>5500</v>
      </c>
      <c r="C96" s="1">
        <v>0.3488</v>
      </c>
      <c r="D96" s="1">
        <v>1.0836600000000001</v>
      </c>
      <c r="K96">
        <f t="shared" si="9"/>
        <v>72.316421382399994</v>
      </c>
      <c r="L96">
        <f t="shared" si="10"/>
        <v>41.651268660622797</v>
      </c>
      <c r="N96">
        <f t="shared" si="11"/>
        <v>41.026499630713452</v>
      </c>
      <c r="P96">
        <f t="shared" si="12"/>
        <v>8050065.4600074198</v>
      </c>
      <c r="Q96">
        <f t="shared" si="13"/>
        <v>371.81868639312728</v>
      </c>
      <c r="R96">
        <f t="shared" si="14"/>
        <v>22.004860113909043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da2dc2f-10e7-442f-ad91-645aa4b47b8a" xsi:nil="true"/>
    <lcf76f155ced4ddcb4097134ff3c332f xmlns="c9412f1f-c5de-433b-90f0-e30b35783b17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553faf1450e7892c131fef2f4af9d17b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f795c8a3b3fc5a47b0ff18d50252f80d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83395b2-c014-4cfb-8021-6b40fd02da33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4640ED-7A82-4878-8B1B-669434172879}">
  <ds:schemaRefs>
    <ds:schemaRef ds:uri="http://schemas.microsoft.com/office/2006/metadata/properties"/>
    <ds:schemaRef ds:uri="http://schemas.microsoft.com/office/infopath/2007/PartnerControls"/>
    <ds:schemaRef ds:uri="7da2dc2f-10e7-442f-ad91-645aa4b47b8a"/>
    <ds:schemaRef ds:uri="c9412f1f-c5de-433b-90f0-e30b35783b17"/>
  </ds:schemaRefs>
</ds:datastoreItem>
</file>

<file path=customXml/itemProps2.xml><?xml version="1.0" encoding="utf-8"?>
<ds:datastoreItem xmlns:ds="http://schemas.openxmlformats.org/officeDocument/2006/customXml" ds:itemID="{8B9896D5-4345-4124-9117-2B4E6B066C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12f1f-c5de-433b-90f0-e30b35783b17"/>
    <ds:schemaRef ds:uri="7da2dc2f-10e7-442f-ad91-645aa4b47b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B036666-4282-47BA-991D-17C6B3645CA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Billy Brown</cp:lastModifiedBy>
  <cp:revision/>
  <dcterms:created xsi:type="dcterms:W3CDTF">2019-10-18T15:00:30Z</dcterms:created>
  <dcterms:modified xsi:type="dcterms:W3CDTF">2026-03-22T19:12:39Z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</Properties>
</file>